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bookViews>
    <workbookView xWindow="0" yWindow="0" windowWidth="28800" windowHeight="12915"/>
  </bookViews>
  <sheets>
    <sheet name="Шкаф-купе" sheetId="1" r:id="rId1"/>
    <sheet name="Фурнитура" sheetId="7" r:id="rId2"/>
    <sheet name="Плитные и листовые материалы" sheetId="2" r:id="rId3"/>
    <sheet name="Наполнение дверей" sheetId="8" r:id="rId4"/>
    <sheet name="Прайс" sheetId="4" r:id="rId5"/>
  </sheets>
  <definedNames>
    <definedName name="_xlnm._FilterDatabase" localSheetId="2" hidden="1">'Плитные и листовые материалы'!#REF!</definedName>
    <definedName name="_xlnm._FilterDatabase" localSheetId="0" hidden="1">'Шкаф-купе'!$D$1:$F$81</definedName>
    <definedName name="EGGER">OFFSET('Плитные и листовые материалы'!$F$2,0,0,COUNTA('Плитные и листовые материалы'!$F$2:$F$200),1)</definedName>
    <definedName name="Lamarty">OFFSET('Плитные и листовые материалы'!$B$2,0,0,COUNTA('Плитные и листовые материалы'!$B$2:$B$200),1)</definedName>
    <definedName name="Na">#REF!</definedName>
    <definedName name="КатегорияТоваров">OFFSET(Фурнитура!$A$2,0,0,COUNTA(Фурнитура!$A$2:$A$30),1)</definedName>
    <definedName name="Ящики">OFFSET(Фурнитура!$C$2,0,0,COUNTA(Фурнитура!$C$2:$C$40),1)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A3" i="7" l="1"/>
  <c r="A2" i="7"/>
  <c r="F9" i="1"/>
  <c r="M3" i="1" l="1"/>
  <c r="M4" i="1"/>
  <c r="M5" i="1"/>
  <c r="M6" i="1"/>
  <c r="M7" i="1"/>
  <c r="M2" i="1"/>
  <c r="F2" i="1"/>
  <c r="F3" i="1"/>
  <c r="D4" i="1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2" i="8"/>
  <c r="F58" i="1"/>
  <c r="B20" i="4"/>
  <c r="B19" i="4"/>
  <c r="A122" i="2"/>
  <c r="A123" i="2"/>
  <c r="A124" i="2"/>
  <c r="A125" i="2"/>
  <c r="A126" i="2"/>
  <c r="A127" i="2"/>
  <c r="A128" i="2"/>
  <c r="A129" i="2"/>
  <c r="A130" i="2"/>
  <c r="A111" i="2"/>
  <c r="A112" i="2"/>
  <c r="A113" i="2"/>
  <c r="A114" i="2"/>
  <c r="A115" i="2"/>
  <c r="A116" i="2"/>
  <c r="A117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F56" i="1"/>
  <c r="F55" i="1"/>
  <c r="F54" i="1"/>
  <c r="F53" i="1"/>
</calcChain>
</file>

<file path=xl/sharedStrings.xml><?xml version="1.0" encoding="utf-8"?>
<sst xmlns="http://schemas.openxmlformats.org/spreadsheetml/2006/main" count="588" uniqueCount="491">
  <si>
    <t>Белый Шагрень 10, 16 мм.</t>
  </si>
  <si>
    <t>лист</t>
  </si>
  <si>
    <t>п.м</t>
  </si>
  <si>
    <t>пог.м</t>
  </si>
  <si>
    <t>Оргалит</t>
  </si>
  <si>
    <t>кт</t>
  </si>
  <si>
    <t>шт</t>
  </si>
  <si>
    <t>Петли</t>
  </si>
  <si>
    <t>Зеркало</t>
  </si>
  <si>
    <t>м²</t>
  </si>
  <si>
    <t>Зеркало рифленое</t>
  </si>
  <si>
    <t>Стекло матовое 4мм</t>
  </si>
  <si>
    <t>Бамбук</t>
  </si>
  <si>
    <t>Ротанг 2750х870</t>
  </si>
  <si>
    <t>Складной механизм hettich</t>
  </si>
  <si>
    <t>2двери</t>
  </si>
  <si>
    <t>Альюминиевый рамочный профиль 5,8</t>
  </si>
  <si>
    <t>Уголки к рамочному фасаду</t>
  </si>
  <si>
    <t>Сборка радиусных дверей</t>
  </si>
  <si>
    <t>№</t>
  </si>
  <si>
    <t>Белый Текстура 16 мм.</t>
  </si>
  <si>
    <t>Бук Бавария Светлый 10, 16 мм.</t>
  </si>
  <si>
    <t>Венге Темный 10, 16 мм.</t>
  </si>
  <si>
    <t>Вишня Оксфорд 10, 16 мм.</t>
  </si>
  <si>
    <t>Дуб Белфорд 16мм. , 10мм.</t>
  </si>
  <si>
    <t xml:space="preserve">Клен Танзау 16мм. </t>
  </si>
  <si>
    <t>Кремовый 10, 16 мм.</t>
  </si>
  <si>
    <t>Ноче Гварнери 10, 16 мм.</t>
  </si>
  <si>
    <t>Ноче Экко 10, 16 мм.</t>
  </si>
  <si>
    <t>Ольха Светлая 10, 16 мм.</t>
  </si>
  <si>
    <t>Черный 16 мм.</t>
  </si>
  <si>
    <t>Ясень светлый 10,16 мм.</t>
  </si>
  <si>
    <t>Ясень темный 10,16 мм.</t>
  </si>
  <si>
    <t>Бук Натуральный 10, 16 мм.</t>
  </si>
  <si>
    <t>Дуб Молочный 10, 16 мм.</t>
  </si>
  <si>
    <t>Венге Соренто 16 мм.</t>
  </si>
  <si>
    <t>Вишня Академия 10, 16 мм.</t>
  </si>
  <si>
    <t>Дуб Поненте 10,16 мм.</t>
  </si>
  <si>
    <t>Дуб Сонома 10, 16 мм.</t>
  </si>
  <si>
    <t>Зелёный 10, 16 мм.</t>
  </si>
  <si>
    <t>Клён Мэдисон 10, 16мм.</t>
  </si>
  <si>
    <t>Кремоно Шампань 10, 16 мм.</t>
  </si>
  <si>
    <t>Махагон Цветочный 10, 16 мм.</t>
  </si>
  <si>
    <t>Синий 16 мм.</t>
  </si>
  <si>
    <t xml:space="preserve">Ясень 16 мм. </t>
  </si>
  <si>
    <t>Аликанте Артекс 10, 16 мм.</t>
  </si>
  <si>
    <t>Арабика шагрень 16 мм.</t>
  </si>
  <si>
    <t>Берёза Мраморная 10, 16 мм.</t>
  </si>
  <si>
    <t>Береза Нордик 10, 16 мм.</t>
  </si>
  <si>
    <t>Вишня Гамильтон 10, 16 мм.</t>
  </si>
  <si>
    <t>Выбеленное Дерево 10, 16 мм.</t>
  </si>
  <si>
    <t>Вяз Швейцарский 10, 16 мм.</t>
  </si>
  <si>
    <t>Дуб Дымчатый 10, 16 мм.</t>
  </si>
  <si>
    <t>Дуб Солнечный 10, 16 мм.</t>
  </si>
  <si>
    <t>Жёлтый 10, 16 мм.</t>
  </si>
  <si>
    <t xml:space="preserve">Имбирь 10,16 мм. </t>
  </si>
  <si>
    <t>Каньон ледяной 10,16 мм.</t>
  </si>
  <si>
    <t>Каньон песчаный 10,16 мм.</t>
  </si>
  <si>
    <t>Капучино 10, 16 мм.</t>
  </si>
  <si>
    <t>Клен Королевский 10, 16 мм.</t>
  </si>
  <si>
    <t>Латте 10, 16 мм.</t>
  </si>
  <si>
    <t>Мадейра Артекс 10, 16 мм.</t>
  </si>
  <si>
    <t>Одиссея 10,16 мм.</t>
  </si>
  <si>
    <t>Орех Неаполь 10, 16 мм.</t>
  </si>
  <si>
    <t>Ориноко 16 мм., 10</t>
  </si>
  <si>
    <t>Пальмира 16 мм., 10</t>
  </si>
  <si>
    <t>Рускеала 16 мм.</t>
  </si>
  <si>
    <t xml:space="preserve">Слива 10, 16 мм. </t>
  </si>
  <si>
    <t>Титан 10, 16 мм.</t>
  </si>
  <si>
    <t xml:space="preserve">Фламинго 10,16 мм. </t>
  </si>
  <si>
    <t>Фламинго тиснение Дуб 16 мм.</t>
  </si>
  <si>
    <t xml:space="preserve">Эльбрус 10,16 мм. </t>
  </si>
  <si>
    <t>Ясень Бронхольм 16 мм.</t>
  </si>
  <si>
    <t>Алюминий 10, 16 мм.</t>
  </si>
  <si>
    <t>Арабика Артекс 10, 16 мм.</t>
  </si>
  <si>
    <t xml:space="preserve">Белый Артекс 10,16 мм. </t>
  </si>
  <si>
    <t>Бетон пайн белый 16мм., 10</t>
  </si>
  <si>
    <t>Бетон пайн экзотик 16мм., 10</t>
  </si>
  <si>
    <t>Белоснежный глянец 10,16 мм.</t>
  </si>
  <si>
    <t>Бирюза Артекс 10, 16 мм.</t>
  </si>
  <si>
    <t>Весна 10, 16 мм.</t>
  </si>
  <si>
    <t>Вулканический Серый Венето 16 мм.</t>
  </si>
  <si>
    <t>Граффити 10 мм.</t>
  </si>
  <si>
    <t>Дуб Марсала 10, 16 мм.</t>
  </si>
  <si>
    <t>Дуб Солсбери 10, 16 мм.</t>
  </si>
  <si>
    <t>Зебрано темный 10, 16 мм.</t>
  </si>
  <si>
    <t>Ирис 10, 16 мм.</t>
  </si>
  <si>
    <t>Ирис цветы 10,16 мм.</t>
  </si>
  <si>
    <t>Имбирь Артекс 10, 16 мм.</t>
  </si>
  <si>
    <t>Кремовый глянец 16мм.</t>
  </si>
  <si>
    <t>Манго 10, 16 мм.</t>
  </si>
  <si>
    <t>Модерн 10, 16 мм.</t>
  </si>
  <si>
    <t>Орех Лугано 10, 16 мм.</t>
  </si>
  <si>
    <t>Пинк 16 мм.</t>
  </si>
  <si>
    <t xml:space="preserve">Помпеи L 16 мм. </t>
  </si>
  <si>
    <t>Розовый жемчуг 16 мм.</t>
  </si>
  <si>
    <t>Серый Камень 10, 16 мм.</t>
  </si>
  <si>
    <t xml:space="preserve">Чили 10, 16 мм. </t>
  </si>
  <si>
    <t>Шинон 16мм., 10мм.</t>
  </si>
  <si>
    <t>Черный Артекс 10, 16 мм.</t>
  </si>
  <si>
    <t>Черный тиснение дуб 10,16 мм.</t>
  </si>
  <si>
    <t>Черный глянец 10,16 мм.</t>
  </si>
  <si>
    <t>Аква морейн 16 мм.</t>
  </si>
  <si>
    <t>Аметист 16 мм.</t>
  </si>
  <si>
    <t>Аметист цветы 10,16 мм.</t>
  </si>
  <si>
    <t xml:space="preserve">Дуб Вотан 10,16 мм. </t>
  </si>
  <si>
    <t xml:space="preserve">Коралл Артекс 16 мм. </t>
  </si>
  <si>
    <t>Коралл морейн 10,16 мм.</t>
  </si>
  <si>
    <t>Лайм 10, 16 мм.</t>
  </si>
  <si>
    <t xml:space="preserve">Лимонный 10, 16 мм. </t>
  </si>
  <si>
    <t>Лимонный цветы 10, 16 мм.</t>
  </si>
  <si>
    <t xml:space="preserve">Сепия 10, 16 мм. </t>
  </si>
  <si>
    <t>Серенити глянец 16мм.</t>
  </si>
  <si>
    <t>Серый 18 мм</t>
  </si>
  <si>
    <t>Белоснежный глянец 26 мм.</t>
  </si>
  <si>
    <t>Белый Шагрень 26мм.</t>
  </si>
  <si>
    <t>Бук Бавария Светлый 26 мм.</t>
  </si>
  <si>
    <t>Венге Темный 26 мм.</t>
  </si>
  <si>
    <t>Вишня Оксфорд 26 мм.</t>
  </si>
  <si>
    <t>Дуб Дымчатый 26 мм.</t>
  </si>
  <si>
    <t>Капучино 26 мм.</t>
  </si>
  <si>
    <t>Ноче Гварнери 26 мм.</t>
  </si>
  <si>
    <t>Орех Неаполь 26 мм.</t>
  </si>
  <si>
    <t>Нименования</t>
  </si>
  <si>
    <t>цена</t>
  </si>
  <si>
    <t>за</t>
  </si>
  <si>
    <t>Петля 110°</t>
  </si>
  <si>
    <t>Цены</t>
  </si>
  <si>
    <t>Подъемный м-м</t>
  </si>
  <si>
    <t>ЛДСП Кухня</t>
  </si>
  <si>
    <t>кв.2</t>
  </si>
  <si>
    <t>Firmax 110° накладная</t>
  </si>
  <si>
    <t>Газлифт в кт 2шт +амортизатор</t>
  </si>
  <si>
    <t>Firmax 110° накладная доводчик</t>
  </si>
  <si>
    <t>AVENTOS HF11, разм корп. 0,72х0,6мм, фасад 5кг</t>
  </si>
  <si>
    <t>кромка 0,5</t>
  </si>
  <si>
    <t>Blum 110° накладная</t>
  </si>
  <si>
    <t>AVENTOS HF12, разм корп. 0,72х0,9, фасад 8кг</t>
  </si>
  <si>
    <t>кромка 2</t>
  </si>
  <si>
    <t>Firmax 110° полунакладная</t>
  </si>
  <si>
    <t>AVENTOS HF13, размер корп. 0,92х1,288, фасад 14кг</t>
  </si>
  <si>
    <t>Firmax 110° полунакладной доводчик</t>
  </si>
  <si>
    <t>AVENTOS HK1, коэфф. мощности 480-1500</t>
  </si>
  <si>
    <t>Blum 110° полунакладная</t>
  </si>
  <si>
    <t>AVENTOS HK2, коэфф. мощности 750-2500</t>
  </si>
  <si>
    <t>Firmax 110° вкладная</t>
  </si>
  <si>
    <t>Кожа зам</t>
  </si>
  <si>
    <t>Firmax 110° вкладная доводчик</t>
  </si>
  <si>
    <t>AVENTOS HK3, коэфф. мощности 1500-4900</t>
  </si>
  <si>
    <t>пескоструй фон зеркало</t>
  </si>
  <si>
    <t>Blum 110° вкладная</t>
  </si>
  <si>
    <t>Free Fold</t>
  </si>
  <si>
    <t>Пескоструй фон матовый</t>
  </si>
  <si>
    <t>Петля 135° (+45°)</t>
  </si>
  <si>
    <t>Free Flap (mini)</t>
  </si>
  <si>
    <r>
      <t xml:space="preserve">Фотопечать Стекло </t>
    </r>
    <r>
      <rPr>
        <b/>
        <i/>
        <u/>
        <sz val="11"/>
        <color rgb="FFFF0000"/>
        <rFont val="Calibri"/>
        <family val="2"/>
        <charset val="204"/>
        <scheme val="minor"/>
      </rPr>
      <t>extra clear</t>
    </r>
    <r>
      <rPr>
        <sz val="11"/>
        <color theme="1"/>
        <rFont val="Calibri"/>
        <family val="2"/>
        <charset val="204"/>
        <scheme val="minor"/>
      </rPr>
      <t>/ЛДСП</t>
    </r>
  </si>
  <si>
    <t>Firmax 135° (+45°)</t>
  </si>
  <si>
    <t>Free Flap (Forte)</t>
  </si>
  <si>
    <r>
      <t xml:space="preserve">Фотопечать Стекло </t>
    </r>
    <r>
      <rPr>
        <b/>
        <i/>
        <u/>
        <sz val="11"/>
        <color rgb="FFFF0000"/>
        <rFont val="Calibri"/>
        <family val="2"/>
        <charset val="204"/>
        <scheme val="minor"/>
      </rPr>
      <t>простой прозрач</t>
    </r>
  </si>
  <si>
    <t>Firmax 135° (+45°) доводчик</t>
  </si>
  <si>
    <t>Blum 135° (+45°)</t>
  </si>
  <si>
    <t>Петля 120° (+30°)</t>
  </si>
  <si>
    <t>Firmax 120°(+30°)</t>
  </si>
  <si>
    <t>Стекло коленное CLEARVISION</t>
  </si>
  <si>
    <t>m²</t>
  </si>
  <si>
    <t>Максимальная длина 3100</t>
  </si>
  <si>
    <t>Firmax 120°(+30°) доводчик</t>
  </si>
  <si>
    <t xml:space="preserve">Стекло коленное простой прозрачный </t>
  </si>
  <si>
    <t>Blum 120°(+30°)</t>
  </si>
  <si>
    <t>Стеновая фотопечать CLEARVISION</t>
  </si>
  <si>
    <t>Петля под ФП</t>
  </si>
  <si>
    <t>Стеновая фотопечать Прозрач стек</t>
  </si>
  <si>
    <t>Firmax под ФП</t>
  </si>
  <si>
    <t>Фасад ЛДСП Россия</t>
  </si>
  <si>
    <t>Firmax под ФП доводчик</t>
  </si>
  <si>
    <t>Фасад ЛДСП EGGER</t>
  </si>
  <si>
    <t>Blum под ФП</t>
  </si>
  <si>
    <t>Фасады Пластик МОЕР</t>
  </si>
  <si>
    <t>Петля 155° (трансформер)</t>
  </si>
  <si>
    <t>Фасады AGT панели</t>
  </si>
  <si>
    <t>Firmax 155° (трансформер)</t>
  </si>
  <si>
    <t>Фасады CLEAF</t>
  </si>
  <si>
    <t>Firmax 155° (трансформер)  доводчик</t>
  </si>
  <si>
    <t>Blum 155° (трансформер)</t>
  </si>
  <si>
    <t>Петля для скалдный двере</t>
  </si>
  <si>
    <t>Firmax для скалдный двере</t>
  </si>
  <si>
    <t>Blum для скалдный двере</t>
  </si>
  <si>
    <t>Кромка 35/2</t>
  </si>
  <si>
    <t>Кромка 19/2</t>
  </si>
  <si>
    <t>Кромка 19/0,45</t>
  </si>
  <si>
    <t>Белое классическое матовое Влагостойкое</t>
  </si>
  <si>
    <t xml:space="preserve"> Пальмира Влагостойкое</t>
  </si>
  <si>
    <t>Ноче Экко Влагостойкое</t>
  </si>
  <si>
    <t>Серый Влагостойкое</t>
  </si>
  <si>
    <t>Кремовый Влагостойкое</t>
  </si>
  <si>
    <t>Дуб дымчатый Влагостойкое</t>
  </si>
  <si>
    <t>Венге темный Влагостойкое</t>
  </si>
  <si>
    <t>Фурнитура</t>
  </si>
  <si>
    <t>Фасад</t>
  </si>
  <si>
    <t>Учетная Цена</t>
  </si>
  <si>
    <t>Серый 16 мм.</t>
  </si>
  <si>
    <t>Орех Миланский 10, 16 мм.</t>
  </si>
  <si>
    <t>Золотой Песок 16 мм.</t>
  </si>
  <si>
    <t>Коралл цветы 10,16 мм.</t>
  </si>
  <si>
    <t>Розовый кварц глянец 16мм.</t>
  </si>
  <si>
    <t>Топаз морейн 16 мм.</t>
  </si>
  <si>
    <t>Белое Шагрень Влагостойкое</t>
  </si>
  <si>
    <t>Серый 26 мм.</t>
  </si>
  <si>
    <t>Аида Табак H3704 ST15 2800 х 2070 х 16 мм</t>
  </si>
  <si>
    <t>Акация Лэйклэнд светлая H1277 ST9 2800 х 2070 х 16 мм</t>
  </si>
  <si>
    <t>Баменда венге тёмный H1116 ST12 2800 х 2070 х 10 мм</t>
  </si>
  <si>
    <t>Баменда венге тёмный H1116 ST12 2800 х 2070 х 16 мм</t>
  </si>
  <si>
    <t>Баменда венге тёмный H1116 ST12 2800 х 2070 х 25 мм</t>
  </si>
  <si>
    <t>Баменда серо-бежевый H1115 ST12 2800 х 2070 х 16 мм</t>
  </si>
  <si>
    <t>Береза Майнау H1733 ST9 2800 х 2070 х 22 мм</t>
  </si>
  <si>
    <t>Берёза Майнау Н1733 ST9 2800 х 2070 х 25 мм</t>
  </si>
  <si>
    <t>Бук Кантри натуральный H3991 ST10 2800 х 2070 х 16 мм</t>
  </si>
  <si>
    <t>Вяз Тоссини серо-бежевый Н1210 ST33 2800 х 2070 х 16 мм</t>
  </si>
  <si>
    <t>Груша Тирано Н3114 ST9 2800х2070х16мм</t>
  </si>
  <si>
    <t>Древесина Аттик H1400 ST36 2800х2070х16мм</t>
  </si>
  <si>
    <t>Древесина белая H1122 ST22 2800х2070х8мм</t>
  </si>
  <si>
    <t>Древесина белая H1122 ST22 2800х2070х16мм</t>
  </si>
  <si>
    <t>Древесина графит H1123 ST22 2800х2070х16мм</t>
  </si>
  <si>
    <t>Древесина Шорвуд H3090 ST22 2800х2070х16мм</t>
  </si>
  <si>
    <t>Дрифтвуд песочный Н3091 ST22 2800х2070х8мм</t>
  </si>
  <si>
    <t>Дрифтвуд песочный Н3091 ST22 2800х2070х16мм</t>
  </si>
  <si>
    <t>Дуб Аризона коричневый (Дуб Аутентиккоричневый) H1151 ST10 2800х2070х16мм</t>
  </si>
  <si>
    <t>Дуб Бардолинонатуральный H1145 ST10 2800х2070х16мм</t>
  </si>
  <si>
    <t>Дуб ВенгеМали Н3058 ST22 2800х2070х16мм</t>
  </si>
  <si>
    <t>Дуб Галифакс белый H1176 ST37 2800х2070х16мм</t>
  </si>
  <si>
    <t>Дуб Галифакс белый H1176 ST37 2800х2070х25мм</t>
  </si>
  <si>
    <t>Дуб Галифакс натуральный H1180 ST37 2800х2070х16мм</t>
  </si>
  <si>
    <t>Дуб Галифакс натуральный H1180 ST37 2800х2070х25мм</t>
  </si>
  <si>
    <t>Дуб Галифакс табак H1181 ST37 2800х2070х16мм</t>
  </si>
  <si>
    <t>Дуб Гамильтон натуральный H3303 ST10 2800х2070х16мм</t>
  </si>
  <si>
    <t>Дуб Гладстоун песочный H3309 ST28 2800х2070х8мм</t>
  </si>
  <si>
    <t>Дуб Гладстоун песочный H3309 ST28 2800х2070х16мм</t>
  </si>
  <si>
    <t>Дуб Гладстоун сепия H3342 ST28 2800х2070х16мм</t>
  </si>
  <si>
    <t>Дуб Гладстоун серо-бежевый Н3326 ST28 2800х2070х16мм</t>
  </si>
  <si>
    <t>Дуб Гладстоун табак H3325 ST28 2800х2070х16мм</t>
  </si>
  <si>
    <t>Дуб Довер Бежевый Шампань (Дуб Кремона Шампань) H1348 ST3 2800х2070х8мм</t>
  </si>
  <si>
    <t>Дуб Довер Бежевый Шампань (Дуб Кремона Шампань) H1348 ST3 2800х2070х16мм</t>
  </si>
  <si>
    <t>Дуб Довер Бежевый Шампань (Дуб Кремона Шампань) H1348 ST3 2800х2070х25мм</t>
  </si>
  <si>
    <t>Дуб Корбридж натуральный H3395 ST12 2800х2070х16мм</t>
  </si>
  <si>
    <t>Дуб Корбридж Серый  H3156 ST12 2800х2070х16мм</t>
  </si>
  <si>
    <t>Дуб Небраска натуральный H3331 ST10 2800х2070х16мм</t>
  </si>
  <si>
    <t>Дуб Сорано натуральныйсветлый H1334 ST9 2800х2070х16мм</t>
  </si>
  <si>
    <t>Дуб Сорано натуральныйсветлый H1334 ST9 2800х2070х25мм</t>
  </si>
  <si>
    <t>Дуб Сорано чёрно-коричневый (Дуб Феррара чёрно-коричневый ) H1137 ST12 2800х2070х8мм</t>
  </si>
  <si>
    <t>Дуб Сорано чёрно-коричневый (Дуб Феррара чёрно-коричневый ) H1137 ST12 2800х2070х16мм</t>
  </si>
  <si>
    <t>Дуб Сорано чёрно-коричневый (Дуб Феррара чёрно-коричневый ) H1137 ST12 2800х2070х25мм</t>
  </si>
  <si>
    <t>Дуб Торонто шоколадный H1354 ST3 2800х2070х8мм</t>
  </si>
  <si>
    <t>Дуб Торонто шоколадный H1354 ST3 2800х2070х16мм</t>
  </si>
  <si>
    <t>Дуб Торонто шоколадный H1354 ST3 2800х2070х25мм</t>
  </si>
  <si>
    <t>Дуб Чарльстон темно-коричневый  H3154 ST36 2800х2070х16мм</t>
  </si>
  <si>
    <t>Дуб Шато Серый перламутровый H3304 ST9 2800х2070х16мм</t>
  </si>
  <si>
    <t>Зебрано песочно-бежевый H3006 ST22 2800х2070х8мм</t>
  </si>
  <si>
    <t>Зебрано песочно-бежевый H3006 ST22 2800х2070х10мм</t>
  </si>
  <si>
    <t>Зебрано песочно-бежевый H3006 ST22 2800х2070х16мм</t>
  </si>
  <si>
    <t>Клён сахарныйшампань Н3860 ST9 2800х2070х16мм</t>
  </si>
  <si>
    <t>Кокоболонатуральный H3012 ST22 2800х2070х16мм</t>
  </si>
  <si>
    <t>Лиственница Горная белая Н3403 ST38 2800х2070х16мм</t>
  </si>
  <si>
    <t>Орех Дижон Натуральный Н3734 ST9 2800х2070х10мм</t>
  </si>
  <si>
    <t>Орех Дижон Натуральный  Н3734 ST9 2800х2070х16мм</t>
  </si>
  <si>
    <t>Орех Пацифик натуральный Н3700 ST10 2800х2070х16мм</t>
  </si>
  <si>
    <t>Орех Пацифик табак Н3702 ST10 2800х2070х16мм</t>
  </si>
  <si>
    <t>Орех Французский H1709 ST3 2800х2070х10мм</t>
  </si>
  <si>
    <t>Орех Французский H1709 ST3 2800х2070х16мм</t>
  </si>
  <si>
    <t>Орех Французский H1709 ST3 2800х2070х25мм</t>
  </si>
  <si>
    <t>Пихта Брамберг H1487 ST22 2800х2070х16мм</t>
  </si>
  <si>
    <t>Сосна Аландполярная H3433 ST22 2800х2070х16мм</t>
  </si>
  <si>
    <t>Сосна Альпийская H1444 ST9 2800х2070х16мм</t>
  </si>
  <si>
    <t>Сосна Альпийская H1444 ST9 2800х2070х25мм</t>
  </si>
  <si>
    <t>Сосна Гаванна белая (Гасиенда белый) Н3078 ST22 2800х2070х8мм</t>
  </si>
  <si>
    <t>Сосна Гаванна чёрная H3081 ST22 2800х2070х16мм</t>
  </si>
  <si>
    <t>Сосна Касцина H1401 ST22 2800х2070х8мм</t>
  </si>
  <si>
    <t>Сосна Касцина H1401 ST22 2800х2070х16мм</t>
  </si>
  <si>
    <t>Сосна Касцина H1401 ST22 2800х2070х25мм</t>
  </si>
  <si>
    <t>Сосна Пасадена (Сосна Джексон) H1486 ST36 2800х2070х8мм</t>
  </si>
  <si>
    <t>Сосна Пасадена (Сосна Джексон) H1486 ST36 2800х2070х16мм</t>
  </si>
  <si>
    <t>Файнлайн кофейный (ВудлайнМокко) H1428 ST22 2800х2070х16мм</t>
  </si>
  <si>
    <t>Файнлайн крем (Вудлайн кремовый) H1424 ST22 2800х2070х8мм</t>
  </si>
  <si>
    <t>Файнлайн крем (Вудлайн кремовый) H1424 ST22 2800х2070х16мм</t>
  </si>
  <si>
    <t>Файнлайн крем (Вудлайн кремовый) H1424 ST22 2800х2070х25мм</t>
  </si>
  <si>
    <t>Флитвуд белый Н3450 ST22 2800х2070х16мм</t>
  </si>
  <si>
    <t>Флитвуд Серая лава H3453 ST22 2800х2070х16мм</t>
  </si>
  <si>
    <t>Ясень Наварра Н1250 ST36 2800х2070х16мм</t>
  </si>
  <si>
    <t>Ясень сердцевидный H1273 ST9 2800х2070х16мм</t>
  </si>
  <si>
    <t>Альпийскоеозеро U504 ST9 2800х2070х16мм</t>
  </si>
  <si>
    <t>Бежевый U200 ST9 2800х2070х16мм</t>
  </si>
  <si>
    <t>Бежевый песок U156 ST9 2800х2070х8мм</t>
  </si>
  <si>
    <t>Бежевый песок U156 ST9 2800х2070х16мм</t>
  </si>
  <si>
    <t>Бежевый песок U156 ST9 2800х2070х25мм</t>
  </si>
  <si>
    <t>Белый W980 SM 02800х2070х8мм</t>
  </si>
  <si>
    <t>Белый W980 SM 2800х2070х16мм</t>
  </si>
  <si>
    <t>Белый W980 SM 2800х2070х25мм</t>
  </si>
  <si>
    <t>Белый W980 ST2 2800х2070х8мм</t>
  </si>
  <si>
    <t>Белый W980 ST2 2800х2070х16мм</t>
  </si>
  <si>
    <t>Белый W980 ST2 MR 2800х2070х22мм</t>
  </si>
  <si>
    <t>Белый Влагостойкий W980 SM 2800х2070х16мм</t>
  </si>
  <si>
    <t>Белый премиум W1000 ST38 2800х2070х16мм</t>
  </si>
  <si>
    <t>Ванильный жёлтый U108 ST9 2800х2070х8мм(Ваниль)</t>
  </si>
  <si>
    <t>Ванильный жёлтый U108 ST9 2800х2070х16мм(Ваниль)</t>
  </si>
  <si>
    <t>Голубой горизонт U522 ST9 2800х2070х16мм</t>
  </si>
  <si>
    <t>Делфт голубой U525 ST9 2800х2070х16мм</t>
  </si>
  <si>
    <t>Диамант Серый  U963 ST9 2800х2070х16мм</t>
  </si>
  <si>
    <t>Зелёный изумрудный U655 ST9 2800х2070х16мм</t>
  </si>
  <si>
    <t>Зелёный киви U626 ST9 2800х2070х16мм</t>
  </si>
  <si>
    <t>Кашемир U702 ST9 2800х2070х8мм</t>
  </si>
  <si>
    <t>Кашемир U702 ST9 2800х2070х16мм</t>
  </si>
  <si>
    <t>Кашемир Серый  U702 ST16 2800х2070х16мм</t>
  </si>
  <si>
    <t>Лайм U630 ST9 2800х2070х16мм</t>
  </si>
  <si>
    <t>Полированный Белый W1000 ST30/2 2800х2070х16мм</t>
  </si>
  <si>
    <t>Полированный Белый двухсторонний W1000 ST30/ST30 2800х2070х16мм</t>
  </si>
  <si>
    <t>Полированный Бургундский U311 ST30/2 2800х2070х16мм</t>
  </si>
  <si>
    <t>Полированный Ванильныйжёлтый U108 ST30/2 2800х2070х16мм</t>
  </si>
  <si>
    <t>Полированный Чёрный U999 ST30/2 2800х2070х16мм</t>
  </si>
  <si>
    <t>Серый камень U727 ST22 2800х2070х16мм</t>
  </si>
  <si>
    <t>Серый камень U727 ST9 2800х2070х16мм</t>
  </si>
  <si>
    <t>Серый перламутровый U763 ST9 2800х2070х16мм</t>
  </si>
  <si>
    <t>Серый перламутровый U763 ST9 2800х2070х22мм</t>
  </si>
  <si>
    <t>Синяя глубина U560 ST9 2800х2070х16мм</t>
  </si>
  <si>
    <t>Трюфель U748 ST9 2800х2070х16мм</t>
  </si>
  <si>
    <t>Фламинго розовый U363 ST9 2800х2070х16мм</t>
  </si>
  <si>
    <t>Фуксия розовая U337 ST9 2800х2070х16мм</t>
  </si>
  <si>
    <t>Цитрусовый жёлтый U131 ST9 2800х2070х16мм</t>
  </si>
  <si>
    <t>Чёрный U999 ST2 2800х2070х16мм</t>
  </si>
  <si>
    <t>Чёрный структурный U999 ST38 2800х2070х8мм</t>
  </si>
  <si>
    <t>Чёрный структурный U999 ST38 2800х2070х16мм</t>
  </si>
  <si>
    <t>Алюминий F509 ST2 2800х2070х8мм</t>
  </si>
  <si>
    <t>Алюминий Титан F509 ST2 2800х2070х16мм</t>
  </si>
  <si>
    <t>Аргиллит белый F649 ST16 2800х2070х8мм</t>
  </si>
  <si>
    <t>Аргиллит белый F649 ST16 2800х2070х16мм</t>
  </si>
  <si>
    <t>Аргиллит Серый  F651 ST16 2800х2070х16мм</t>
  </si>
  <si>
    <t>Бетон Чикаго светло-Серый  F186 ST9 2800х2070х16мм</t>
  </si>
  <si>
    <t>Бетон Чикаго светло-Серый  F186 ST9 2800х2070х25мм</t>
  </si>
  <si>
    <t>БетонЧикаго тёмно-Серый  F187 ST9 2800х2070х16мм</t>
  </si>
  <si>
    <t>Лен антрацит F433 ST10 2800х2070х16мм</t>
  </si>
  <si>
    <t>Лён бежевый F425 ST10 2800х2070х16мм</t>
  </si>
  <si>
    <t>Металлик золото F571 ST2 2800х2070х8мм</t>
  </si>
  <si>
    <t>Металликзолото F571 ST2 2800х2070х16мм</t>
  </si>
  <si>
    <t>Металлик медь F570 ST2 2800х2070х16мм</t>
  </si>
  <si>
    <t>Ферро бронза F302 ST87 2800х2070х16мм</t>
  </si>
  <si>
    <t>Ферро бронза F302 ST87 2800х2070х22мм</t>
  </si>
  <si>
    <t>EGGER</t>
  </si>
  <si>
    <t>Распашные Двери</t>
  </si>
  <si>
    <t>------------------«КЛАССИКА»------------------</t>
  </si>
  <si>
    <t>-------------------«ПРЕМИУМ»-------------------</t>
  </si>
  <si>
    <t>----------------------«ГОЛД»----------------------</t>
  </si>
  <si>
    <t>------------------«АВАНГАРД»------------------</t>
  </si>
  <si>
    <t>-------------------«ЛЮКС»---------------------</t>
  </si>
  <si>
    <t>------------! ВЛАГОСТОЙКОЕ ЛДСП-------------</t>
  </si>
  <si>
    <t>-------------ЛДСП толщина 26 мм-------------</t>
  </si>
  <si>
    <t>-------------ЛДСП толщина 18 мм-------------</t>
  </si>
  <si>
    <t>Ящик</t>
  </si>
  <si>
    <t>Полка сетчатая</t>
  </si>
  <si>
    <t>Полка обувная сетчатая</t>
  </si>
  <si>
    <t>Вещалки крючки</t>
  </si>
  <si>
    <t>Ручки</t>
  </si>
  <si>
    <t>Подъемные механизмы</t>
  </si>
  <si>
    <t>Опоры, колеса</t>
  </si>
  <si>
    <t>Заглушки</t>
  </si>
  <si>
    <t>Навесы, кронштейны</t>
  </si>
  <si>
    <t>Стекла, зеркала</t>
  </si>
  <si>
    <t>Аристо Эконом и Стандарт</t>
  </si>
  <si>
    <t>ЛДСП</t>
  </si>
  <si>
    <t>Аристо Nova</t>
  </si>
  <si>
    <t>--------------------------------02. Однотонные декоры--------------------------------</t>
  </si>
  <si>
    <t>-----------------------03. Декоры симитацией материалов -------------------------</t>
  </si>
  <si>
    <t>Сидак</t>
  </si>
  <si>
    <t>Томск</t>
  </si>
  <si>
    <t>AGT</t>
  </si>
  <si>
    <t>F3</t>
  </si>
  <si>
    <t>Еврохим</t>
  </si>
  <si>
    <t>Фасады</t>
  </si>
  <si>
    <t>Cleaf</t>
  </si>
  <si>
    <t>Ящики</t>
  </si>
  <si>
    <t>Наполнение для дверей купе</t>
  </si>
  <si>
    <t>4мм</t>
  </si>
  <si>
    <t>Зеркало Графит армир.</t>
  </si>
  <si>
    <t>4 мм</t>
  </si>
  <si>
    <t>Стекло Extra clear</t>
  </si>
  <si>
    <t xml:space="preserve">4 мм </t>
  </si>
  <si>
    <t>Амур коричневый</t>
  </si>
  <si>
    <t>Фантазия коричневая</t>
  </si>
  <si>
    <t>Стиль коричневый</t>
  </si>
  <si>
    <t>Листопад бронзовый</t>
  </si>
  <si>
    <t>Нойс</t>
  </si>
  <si>
    <t>Клён</t>
  </si>
  <si>
    <t>Рипл нефрит</t>
  </si>
  <si>
    <t>Рипл шампань</t>
  </si>
  <si>
    <t>Саламандра</t>
  </si>
  <si>
    <t>Стекло магнитное белое</t>
  </si>
  <si>
    <t>Стекло белое</t>
  </si>
  <si>
    <t>Стекло белое на Extra cleare</t>
  </si>
  <si>
    <t>Стекло бежевое</t>
  </si>
  <si>
    <t>Стекло черное</t>
  </si>
  <si>
    <t>Зеркало Бронза армир.</t>
  </si>
  <si>
    <t>Стекло тонированное зеркальное бронза</t>
  </si>
  <si>
    <t>Стекло матовое</t>
  </si>
  <si>
    <t>Бриллиант</t>
  </si>
  <si>
    <t>Сильвер</t>
  </si>
  <si>
    <t>Сеточка</t>
  </si>
  <si>
    <t>Амур</t>
  </si>
  <si>
    <t>Каприз</t>
  </si>
  <si>
    <t>Ностальгия</t>
  </si>
  <si>
    <t>Серебрянная звезда</t>
  </si>
  <si>
    <t>Стиль</t>
  </si>
  <si>
    <t>Сахара</t>
  </si>
  <si>
    <t>Лайн</t>
  </si>
  <si>
    <t>Фантазия</t>
  </si>
  <si>
    <t>Бриллиант (бронзовый)</t>
  </si>
  <si>
    <t>Дельта</t>
  </si>
  <si>
    <t>Шиншила (бронзовая)</t>
  </si>
  <si>
    <t>Наполнения двери стекло/зеркало</t>
  </si>
  <si>
    <t>Стекло тонированное зеркальное (серый оттенок)</t>
  </si>
  <si>
    <t>Стекло матовое тонированное (чайное)</t>
  </si>
  <si>
    <t>Стекло/Зеркало</t>
  </si>
  <si>
    <t>AGT Panel</t>
  </si>
  <si>
    <t>Водоворот</t>
  </si>
  <si>
    <t>Водоворот тонированный</t>
  </si>
  <si>
    <t>Изморозь зеркальная</t>
  </si>
  <si>
    <t>Изморозь бронза</t>
  </si>
  <si>
    <t>Ностальгия зеркальная</t>
  </si>
  <si>
    <t>Мозайка зеркальная</t>
  </si>
  <si>
    <t>Пион зеркальный тонированный</t>
  </si>
  <si>
    <t>Пион зеркальный</t>
  </si>
  <si>
    <t>Старый город</t>
  </si>
  <si>
    <t>Стиль зеркальный</t>
  </si>
  <si>
    <t>Стиль зеркальный тонированный</t>
  </si>
  <si>
    <t>Фантазия зеркальная</t>
  </si>
  <si>
    <t>Фантазия зеркальная тонированная</t>
  </si>
  <si>
    <t>Красотка черная</t>
  </si>
  <si>
    <t>Красотка бежевая</t>
  </si>
  <si>
    <t>Красотка жёлтая</t>
  </si>
  <si>
    <t>Красотка зеркальная</t>
  </si>
  <si>
    <t>Красотка зеркальная тонированная</t>
  </si>
  <si>
    <t>3D розовый цветок</t>
  </si>
  <si>
    <t>3D чёрное</t>
  </si>
  <si>
    <t>5D Ромео</t>
  </si>
  <si>
    <t>Эдем</t>
  </si>
  <si>
    <t>цена за 1м²</t>
  </si>
  <si>
    <t>Тощина</t>
  </si>
  <si>
    <t>Фурнитура премиум</t>
  </si>
  <si>
    <t>Зеркальное полотно армир.</t>
  </si>
  <si>
    <t>Цена</t>
  </si>
  <si>
    <t>Наименования</t>
  </si>
  <si>
    <t>Категория цен</t>
  </si>
  <si>
    <t>Наполнения двери МДФ/Обои</t>
  </si>
  <si>
    <t>391 Mat Stone Bej</t>
  </si>
  <si>
    <t>Стоимость за ед.</t>
  </si>
  <si>
    <t>Плитные материалы</t>
  </si>
  <si>
    <t>Фурнитура эконом</t>
  </si>
  <si>
    <t>Фасад премиум заказная</t>
  </si>
  <si>
    <t>Ящики эконом</t>
  </si>
  <si>
    <t>Ящики премиум</t>
  </si>
  <si>
    <t>Категория</t>
  </si>
  <si>
    <t>к-во</t>
  </si>
  <si>
    <t>ед.изм</t>
  </si>
  <si>
    <t>Стоимость</t>
  </si>
  <si>
    <r>
      <t>Белый тиснение Дуб 10, 16 мм.</t>
    </r>
    <r>
      <rPr>
        <b/>
        <sz val="11"/>
        <color theme="1"/>
        <rFont val="Arial Narrow"/>
        <family val="2"/>
        <charset val="204"/>
      </rPr>
      <t xml:space="preserve"> </t>
    </r>
  </si>
  <si>
    <t>---------------------------------Древовидные декоры---------------------------------</t>
  </si>
  <si>
    <t>кол-во</t>
  </si>
  <si>
    <t>Lamarty</t>
  </si>
  <si>
    <t>Полозье шариковое 250x45</t>
  </si>
  <si>
    <t>Полозье шариковое 300x45</t>
  </si>
  <si>
    <t>Полозье шариковое 350x45</t>
  </si>
  <si>
    <t>Полозье шариковое 400x45</t>
  </si>
  <si>
    <t>Полозье шариковое 450x45</t>
  </si>
  <si>
    <t>Полозье шариковое 500x45</t>
  </si>
  <si>
    <t>Полозье шариковое 550x45</t>
  </si>
  <si>
    <t>Полозье шариковое 600x45</t>
  </si>
  <si>
    <t>Полозье шариковое 650x45</t>
  </si>
  <si>
    <t>Полозье шариковое 700x45</t>
  </si>
  <si>
    <t>Полозье шариковое 750x45</t>
  </si>
  <si>
    <t>Сетчатые корзины и полки</t>
  </si>
  <si>
    <t>Скрытого монтажа Доводчик, 400 мм Samsung Irex</t>
  </si>
  <si>
    <t>Скрытого монтажа Доводчик, 450 мм Samsung Irex</t>
  </si>
  <si>
    <t>Поставщик</t>
  </si>
  <si>
    <t>Эксполайн</t>
  </si>
  <si>
    <t>Quadro V6/260мм Silent System полного выдвижения</t>
  </si>
  <si>
    <t>СитиАрт</t>
  </si>
  <si>
    <t>Quadro V6/300мм Silent System полного выдвижения</t>
  </si>
  <si>
    <t>Quadro V6/350мм Silent System полного выдвижения</t>
  </si>
  <si>
    <t>------------Ящики скрытого монтажа Доводчик-----------</t>
  </si>
  <si>
    <t>Quadro V6/420мм Silent System полного выдвижения</t>
  </si>
  <si>
    <t>Quadro V6/470мм Silent System полного выдвижения</t>
  </si>
  <si>
    <t>Quadro V6/520мм Silent System полного выдвижения</t>
  </si>
  <si>
    <t>Диспечтер имен</t>
  </si>
  <si>
    <t>ФасадПленка</t>
  </si>
  <si>
    <t>ФасадАкрил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</si>
</sst>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\ &quot;₽&quot;"/>
    <numFmt numFmtId="165" formatCode="#,##0.00\ &quot;₽&quot;"/>
    <numFmt numFmtId="166" formatCode="#,##0.00&quot;р.&quot;"/>
    <numFmt numFmtId="167" formatCode="_-* #,##0.00&quot;р.&quot;_-;\-* #,##0.00&quot;р.&quot;_-;_-* &quot;-&quot;??&quot;р.&quot;_-;_-@_-"/>
    <numFmt numFmtId="170" formatCode="#,##0\ &quot;₽&quot;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 tint="-0.1499984740745262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0"/>
      <name val="Arial Narrow"/>
      <family val="2"/>
      <charset val="204"/>
    </font>
    <font>
      <sz val="11"/>
      <name val="Calibri Light"/>
      <family val="2"/>
      <charset val="204"/>
      <scheme val="major"/>
    </font>
    <font>
      <sz val="11"/>
      <color theme="0"/>
      <name val="Calibri Light"/>
      <family val="2"/>
      <charset val="204"/>
      <scheme val="major"/>
    </font>
    <font>
      <b/>
      <sz val="11"/>
      <color theme="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sz val="11"/>
      <color theme="0" tint="-0.14999847407452621"/>
      <name val="Calibri Light"/>
      <family val="2"/>
      <charset val="204"/>
      <scheme val="major"/>
    </font>
    <font>
      <b/>
      <sz val="22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sz val="11"/>
      <color theme="5" tint="0.39997558519241921"/>
      <name val="Calibri Light"/>
      <family val="2"/>
      <charset val="204"/>
      <scheme val="major"/>
    </font>
    <font>
      <b/>
      <sz val="2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3" tint="0.39991454817346722"/>
      </left>
      <right style="medium">
        <color theme="3" tint="0.39994506668294322"/>
      </right>
      <top style="medium">
        <color theme="3" tint="0.39991454817346722"/>
      </top>
      <bottom/>
      <diagonal/>
    </border>
    <border>
      <left style="medium">
        <color theme="3" tint="0.39994506668294322"/>
      </left>
      <right style="medium">
        <color theme="3" tint="0.39991454817346722"/>
      </right>
      <top style="medium">
        <color theme="3" tint="0.39991454817346722"/>
      </top>
      <bottom/>
      <diagonal/>
    </border>
    <border>
      <left style="medium">
        <color theme="3" tint="0.39994506668294322"/>
      </left>
      <right style="thin">
        <color theme="0" tint="-0.24994659260841701"/>
      </right>
      <top style="medium">
        <color theme="3" tint="0.3999450666829432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0.39994506668294322"/>
      </right>
      <top style="medium">
        <color theme="3" tint="0.39994506668294322"/>
      </top>
      <bottom style="thin">
        <color theme="0" tint="-0.24994659260841701"/>
      </bottom>
      <diagonal/>
    </border>
    <border>
      <left style="medium">
        <color theme="3" tint="0.39991454817346722"/>
      </left>
      <right style="thin">
        <color theme="0" tint="-0.24994659260841701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0" tint="-0.24994659260841701"/>
      </left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0.3999450666829432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0.399945066682943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0.39994506668294322"/>
      </right>
      <top/>
      <bottom style="thin">
        <color theme="0" tint="-0.24994659260841701"/>
      </bottom>
      <diagonal/>
    </border>
    <border>
      <left style="medium">
        <color theme="3" tint="0.39994506668294322"/>
      </left>
      <right style="thin">
        <color theme="0" tint="-0.24994659260841701"/>
      </right>
      <top style="thin">
        <color theme="0" tint="-0.24994659260841701"/>
      </top>
      <bottom style="medium">
        <color theme="3" tint="0.39994506668294322"/>
      </bottom>
      <diagonal/>
    </border>
    <border>
      <left style="thin">
        <color theme="0" tint="-0.24994659260841701"/>
      </left>
      <right style="medium">
        <color theme="3" tint="0.39994506668294322"/>
      </right>
      <top style="thin">
        <color theme="0" tint="-0.24994659260841701"/>
      </top>
      <bottom style="medium">
        <color theme="3" tint="0.3999450666829432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theme="3" tint="0.399945066682943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3" tint="0.39994506668294322"/>
      </right>
      <top style="thin">
        <color theme="0" tint="-0.24994659260841701"/>
      </top>
      <bottom/>
      <diagonal/>
    </border>
    <border>
      <left style="medium">
        <color theme="3" tint="0.39991454817346722"/>
      </left>
      <right style="thin">
        <color theme="0" tint="-0.24994659260841701"/>
      </right>
      <top style="medium">
        <color theme="3" tint="0.3999145481734672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0.39991454817346722"/>
      </right>
      <top style="medium">
        <color theme="3" tint="0.39991454817346722"/>
      </top>
      <bottom style="thin">
        <color theme="0" tint="-0.24994659260841701"/>
      </bottom>
      <diagonal/>
    </border>
    <border>
      <left style="medium">
        <color theme="3" tint="0.39991454817346722"/>
      </left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 style="medium">
        <color theme="3" tint="0.39991454817346722"/>
      </right>
      <top/>
      <bottom/>
      <diagonal/>
    </border>
    <border>
      <left style="medium">
        <color theme="3" tint="0.399914548173467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0.3999145481734672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0.39991454817346722"/>
      </left>
      <right style="thin">
        <color theme="0" tint="-0.24994659260841701"/>
      </right>
      <top style="thin">
        <color theme="0" tint="-0.24994659260841701"/>
      </top>
      <bottom style="medium">
        <color theme="3" tint="0.39991454817346722"/>
      </bottom>
      <diagonal/>
    </border>
    <border>
      <left style="thin">
        <color theme="0" tint="-0.24994659260841701"/>
      </left>
      <right style="medium">
        <color theme="3" tint="0.39991454817346722"/>
      </right>
      <top style="thin">
        <color theme="0" tint="-0.24994659260841701"/>
      </top>
      <bottom style="medium">
        <color theme="3" tint="0.3999145481734672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hair">
        <color theme="3" tint="-0.24994659260841701"/>
      </right>
      <top style="medium">
        <color theme="1" tint="0.34998626667073579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medium">
        <color theme="1" tint="0.34998626667073579"/>
      </top>
      <bottom style="hair">
        <color theme="3" tint="-0.24994659260841701"/>
      </bottom>
      <diagonal/>
    </border>
    <border>
      <left style="hair">
        <color theme="3" tint="-0.24994659260841701"/>
      </left>
      <right style="medium">
        <color theme="1" tint="0.34998626667073579"/>
      </right>
      <top style="medium">
        <color theme="1" tint="0.34998626667073579"/>
      </top>
      <bottom style="hair">
        <color theme="3" tint="-0.24994659260841701"/>
      </bottom>
      <diagonal/>
    </border>
    <border>
      <left style="medium">
        <color theme="1" tint="0.34998626667073579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medium">
        <color theme="1" tint="0.34998626667073579"/>
      </right>
      <top style="hair">
        <color theme="3" tint="-0.24994659260841701"/>
      </top>
      <bottom style="hair">
        <color theme="3" tint="-0.24994659260841701"/>
      </bottom>
      <diagonal/>
    </border>
    <border>
      <left style="medium">
        <color theme="1" tint="0.34998626667073579"/>
      </left>
      <right style="hair">
        <color theme="3" tint="-0.24994659260841701"/>
      </right>
      <top style="hair">
        <color theme="3" tint="-0.24994659260841701"/>
      </top>
      <bottom style="medium">
        <color theme="1" tint="0.34998626667073579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medium">
        <color theme="1" tint="0.34998626667073579"/>
      </bottom>
      <diagonal/>
    </border>
    <border>
      <left style="hair">
        <color theme="3" tint="-0.24994659260841701"/>
      </left>
      <right style="medium">
        <color theme="1" tint="0.34998626667073579"/>
      </right>
      <top style="hair">
        <color theme="3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3" tint="-0.24994659260841701"/>
      </bottom>
      <diagonal/>
    </border>
    <border>
      <left style="medium">
        <color theme="1" tint="0.34998626667073579"/>
      </left>
      <right/>
      <top style="hair">
        <color theme="3" tint="-0.24994659260841701"/>
      </top>
      <bottom style="hair">
        <color theme="3" tint="-0.24994659260841701"/>
      </bottom>
      <diagonal/>
    </border>
    <border>
      <left style="medium">
        <color theme="1" tint="0.34998626667073579"/>
      </left>
      <right/>
      <top style="hair">
        <color theme="3" tint="-0.24994659260841701"/>
      </top>
      <bottom style="medium">
        <color theme="1" tint="0.34998626667073579"/>
      </bottom>
      <diagonal/>
    </border>
    <border>
      <left style="thin">
        <color theme="3" tint="-0.24994659260841701"/>
      </left>
      <right style="hair">
        <color theme="3" tint="-0.24994659260841701"/>
      </right>
      <top style="medium">
        <color theme="1" tint="0.34998626667073579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medium">
        <color theme="1" tint="0.34998626667073579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0" tint="-0.34998626667073579"/>
      </right>
      <top style="medium">
        <color theme="1" tint="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medium">
        <color theme="1" tint="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0" tint="-0.34998626667073579"/>
      </left>
      <right style="medium">
        <color theme="1" tint="0.34998626667073579"/>
      </right>
      <top style="thin">
        <color theme="0" tint="-0.34998626667073579"/>
      </top>
      <bottom style="medium">
        <color theme="1" tint="0.34998626667073579"/>
      </bottom>
      <diagonal/>
    </border>
    <border>
      <left style="thin">
        <color theme="3" tint="-0.24994659260841701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3" tint="-0.24994659260841701"/>
      </bottom>
      <diagonal/>
    </border>
    <border>
      <left/>
      <right style="medium">
        <color theme="1" tint="0.34998626667073579"/>
      </right>
      <top style="hair">
        <color theme="3" tint="-0.24994659260841701"/>
      </top>
      <bottom style="hair">
        <color theme="3" tint="-0.24994659260841701"/>
      </bottom>
      <diagonal/>
    </border>
    <border>
      <left/>
      <right style="medium">
        <color theme="1" tint="0.34998626667073579"/>
      </right>
      <top style="hair">
        <color theme="3" tint="-0.24994659260841701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6" fillId="0" borderId="0"/>
  </cellStyleXfs>
  <cellXfs count="211"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/>
    <xf numFmtId="0" fontId="0" fillId="0" borderId="0" xfId="0" applyNumberFormat="1" applyFont="1" applyBorder="1"/>
    <xf numFmtId="165" fontId="0" fillId="0" borderId="0" xfId="0" applyNumberFormat="1" applyFont="1" applyBorder="1"/>
    <xf numFmtId="165" fontId="0" fillId="0" borderId="0" xfId="0" applyNumberFormat="1"/>
    <xf numFmtId="0" fontId="0" fillId="0" borderId="0" xfId="0" applyAlignment="1"/>
    <xf numFmtId="166" fontId="0" fillId="0" borderId="0" xfId="0" applyNumberFormat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16" xfId="0" applyBorder="1"/>
    <xf numFmtId="165" fontId="0" fillId="0" borderId="17" xfId="0" applyNumberFormat="1" applyBorder="1"/>
    <xf numFmtId="0" fontId="0" fillId="0" borderId="18" xfId="0" applyBorder="1"/>
    <xf numFmtId="165" fontId="0" fillId="0" borderId="19" xfId="0" applyNumberFormat="1" applyBorder="1"/>
    <xf numFmtId="0" fontId="0" fillId="0" borderId="20" xfId="0" applyBorder="1"/>
    <xf numFmtId="165" fontId="0" fillId="0" borderId="21" xfId="0" applyNumberFormat="1" applyBorder="1"/>
    <xf numFmtId="0" fontId="0" fillId="0" borderId="22" xfId="0" applyBorder="1"/>
    <xf numFmtId="165" fontId="0" fillId="0" borderId="23" xfId="0" applyNumberFormat="1" applyBorder="1"/>
    <xf numFmtId="0" fontId="0" fillId="0" borderId="24" xfId="0" applyBorder="1"/>
    <xf numFmtId="165" fontId="0" fillId="0" borderId="25" xfId="0" applyNumberFormat="1" applyBorder="1"/>
    <xf numFmtId="0" fontId="0" fillId="0" borderId="26" xfId="0" applyBorder="1"/>
    <xf numFmtId="166" fontId="0" fillId="0" borderId="27" xfId="0" applyNumberFormat="1" applyBorder="1"/>
    <xf numFmtId="0" fontId="0" fillId="0" borderId="28" xfId="0" applyBorder="1"/>
    <xf numFmtId="0" fontId="0" fillId="0" borderId="29" xfId="0" applyBorder="1"/>
    <xf numFmtId="166" fontId="0" fillId="0" borderId="0" xfId="0" applyNumberFormat="1" applyBorder="1"/>
    <xf numFmtId="0" fontId="0" fillId="0" borderId="30" xfId="0" applyBorder="1"/>
    <xf numFmtId="0" fontId="0" fillId="0" borderId="31" xfId="0" applyBorder="1"/>
    <xf numFmtId="165" fontId="0" fillId="0" borderId="32" xfId="0" applyNumberFormat="1" applyBorder="1"/>
    <xf numFmtId="0" fontId="0" fillId="0" borderId="33" xfId="0" applyFill="1" applyBorder="1"/>
    <xf numFmtId="165" fontId="0" fillId="0" borderId="34" xfId="0" applyNumberFormat="1" applyBorder="1"/>
    <xf numFmtId="0" fontId="1" fillId="4" borderId="35" xfId="0" applyFont="1" applyFill="1" applyBorder="1"/>
    <xf numFmtId="165" fontId="1" fillId="4" borderId="36" xfId="0" applyNumberFormat="1" applyFont="1" applyFill="1" applyBorder="1"/>
    <xf numFmtId="0" fontId="0" fillId="0" borderId="37" xfId="0" applyFill="1" applyBorder="1"/>
    <xf numFmtId="165" fontId="0" fillId="0" borderId="38" xfId="0" applyNumberFormat="1" applyBorder="1"/>
    <xf numFmtId="166" fontId="0" fillId="0" borderId="30" xfId="0" applyNumberFormat="1" applyBorder="1"/>
    <xf numFmtId="0" fontId="0" fillId="0" borderId="39" xfId="0" applyFill="1" applyBorder="1"/>
    <xf numFmtId="165" fontId="0" fillId="0" borderId="40" xfId="0" applyNumberFormat="1" applyBorder="1"/>
    <xf numFmtId="0" fontId="0" fillId="0" borderId="41" xfId="0" applyBorder="1"/>
    <xf numFmtId="166" fontId="0" fillId="0" borderId="42" xfId="0" applyNumberFormat="1" applyBorder="1"/>
    <xf numFmtId="0" fontId="0" fillId="0" borderId="43" xfId="0" applyBorder="1"/>
    <xf numFmtId="0" fontId="0" fillId="5" borderId="26" xfId="0" applyFill="1" applyBorder="1"/>
    <xf numFmtId="166" fontId="0" fillId="5" borderId="27" xfId="0" applyNumberFormat="1" applyFill="1" applyBorder="1"/>
    <xf numFmtId="0" fontId="0" fillId="5" borderId="27" xfId="0" applyFill="1" applyBorder="1"/>
    <xf numFmtId="0" fontId="0" fillId="5" borderId="29" xfId="0" applyFill="1" applyBorder="1"/>
    <xf numFmtId="166" fontId="0" fillId="5" borderId="0" xfId="0" applyNumberFormat="1" applyFill="1" applyBorder="1"/>
    <xf numFmtId="0" fontId="0" fillId="5" borderId="0" xfId="0" applyFill="1" applyBorder="1"/>
    <xf numFmtId="0" fontId="0" fillId="2" borderId="29" xfId="0" applyFill="1" applyBorder="1"/>
    <xf numFmtId="166" fontId="0" fillId="2" borderId="0" xfId="0" applyNumberFormat="1" applyFill="1" applyBorder="1"/>
    <xf numFmtId="0" fontId="0" fillId="2" borderId="0" xfId="0" applyFill="1" applyBorder="1"/>
    <xf numFmtId="0" fontId="0" fillId="2" borderId="41" xfId="0" applyFill="1" applyBorder="1"/>
    <xf numFmtId="166" fontId="0" fillId="2" borderId="42" xfId="0" applyNumberFormat="1" applyFill="1" applyBorder="1"/>
    <xf numFmtId="0" fontId="0" fillId="2" borderId="42" xfId="0" applyFill="1" applyBorder="1"/>
    <xf numFmtId="0" fontId="0" fillId="0" borderId="33" xfId="0" applyBorder="1"/>
    <xf numFmtId="0" fontId="0" fillId="0" borderId="39" xfId="0" applyBorder="1"/>
    <xf numFmtId="0" fontId="7" fillId="0" borderId="0" xfId="0" applyFont="1" applyAlignment="1"/>
    <xf numFmtId="0" fontId="0" fillId="0" borderId="0" xfId="0" applyAlignment="1">
      <alignment horizontal="right"/>
    </xf>
    <xf numFmtId="0" fontId="1" fillId="6" borderId="0" xfId="0" applyFont="1" applyFill="1"/>
    <xf numFmtId="0" fontId="0" fillId="3" borderId="44" xfId="0" applyFill="1" applyBorder="1"/>
    <xf numFmtId="0" fontId="0" fillId="3" borderId="45" xfId="0" applyFill="1" applyBorder="1"/>
    <xf numFmtId="0" fontId="0" fillId="3" borderId="46" xfId="0" applyFill="1" applyBorder="1"/>
    <xf numFmtId="0" fontId="0" fillId="3" borderId="48" xfId="0" applyFill="1" applyBorder="1"/>
    <xf numFmtId="0" fontId="0" fillId="3" borderId="49" xfId="0" applyFill="1" applyBorder="1"/>
    <xf numFmtId="0" fontId="1" fillId="7" borderId="10" xfId="0" applyFont="1" applyFill="1" applyBorder="1" applyAlignment="1">
      <alignment horizontal="center"/>
    </xf>
    <xf numFmtId="0" fontId="0" fillId="3" borderId="52" xfId="0" applyFill="1" applyBorder="1"/>
    <xf numFmtId="0" fontId="0" fillId="7" borderId="46" xfId="0" applyFill="1" applyBorder="1" applyAlignment="1">
      <alignment horizontal="center"/>
    </xf>
    <xf numFmtId="0" fontId="0" fillId="7" borderId="54" xfId="0" applyFill="1" applyBorder="1" applyAlignment="1">
      <alignment horizontal="centerContinuous"/>
    </xf>
    <xf numFmtId="0" fontId="0" fillId="7" borderId="51" xfId="0" applyFill="1" applyBorder="1" applyAlignment="1">
      <alignment horizontal="centerContinuous"/>
    </xf>
    <xf numFmtId="165" fontId="0" fillId="3" borderId="53" xfId="0" applyNumberFormat="1" applyFill="1" applyBorder="1"/>
    <xf numFmtId="165" fontId="0" fillId="3" borderId="47" xfId="0" applyNumberFormat="1" applyFill="1" applyBorder="1"/>
    <xf numFmtId="165" fontId="0" fillId="3" borderId="50" xfId="0" applyNumberFormat="1" applyFill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Fill="1"/>
    <xf numFmtId="0" fontId="9" fillId="0" borderId="0" xfId="0" quotePrefix="1" applyFont="1" applyFill="1"/>
    <xf numFmtId="170" fontId="15" fillId="0" borderId="76" xfId="0" applyNumberFormat="1" applyFont="1" applyFill="1" applyBorder="1" applyAlignment="1" applyProtection="1">
      <protection hidden="1"/>
    </xf>
    <xf numFmtId="170" fontId="15" fillId="0" borderId="79" xfId="0" applyNumberFormat="1" applyFont="1" applyFill="1" applyBorder="1" applyAlignment="1" applyProtection="1">
      <protection hidden="1"/>
    </xf>
    <xf numFmtId="0" fontId="13" fillId="0" borderId="75" xfId="0" applyFont="1" applyFill="1" applyBorder="1" applyProtection="1">
      <protection locked="0"/>
    </xf>
    <xf numFmtId="2" fontId="13" fillId="0" borderId="75" xfId="0" applyNumberFormat="1" applyFont="1" applyFill="1" applyBorder="1" applyProtection="1">
      <protection locked="0"/>
    </xf>
    <xf numFmtId="165" fontId="18" fillId="0" borderId="76" xfId="0" applyNumberFormat="1" applyFont="1" applyFill="1" applyBorder="1"/>
    <xf numFmtId="0" fontId="13" fillId="8" borderId="78" xfId="0" applyFont="1" applyFill="1" applyBorder="1" applyProtection="1">
      <protection locked="0"/>
    </xf>
    <xf numFmtId="2" fontId="13" fillId="8" borderId="78" xfId="0" applyNumberFormat="1" applyFont="1" applyFill="1" applyBorder="1" applyProtection="1">
      <protection locked="0"/>
    </xf>
    <xf numFmtId="165" fontId="18" fillId="8" borderId="79" xfId="0" applyNumberFormat="1" applyFont="1" applyFill="1" applyBorder="1"/>
    <xf numFmtId="0" fontId="13" fillId="0" borderId="78" xfId="0" applyFont="1" applyFill="1" applyBorder="1" applyProtection="1">
      <protection locked="0"/>
    </xf>
    <xf numFmtId="2" fontId="13" fillId="0" borderId="78" xfId="0" applyNumberFormat="1" applyFont="1" applyFill="1" applyBorder="1" applyProtection="1">
      <protection locked="0"/>
    </xf>
    <xf numFmtId="165" fontId="18" fillId="0" borderId="79" xfId="0" applyNumberFormat="1" applyFont="1" applyFill="1" applyBorder="1"/>
    <xf numFmtId="0" fontId="0" fillId="0" borderId="81" xfId="0" applyFill="1" applyBorder="1" applyProtection="1">
      <protection locked="0"/>
    </xf>
    <xf numFmtId="2" fontId="0" fillId="0" borderId="81" xfId="0" applyNumberFormat="1" applyFill="1" applyBorder="1" applyProtection="1">
      <protection locked="0"/>
    </xf>
    <xf numFmtId="165" fontId="18" fillId="0" borderId="82" xfId="0" applyNumberFormat="1" applyFont="1" applyFill="1" applyBorder="1"/>
    <xf numFmtId="0" fontId="12" fillId="0" borderId="75" xfId="0" applyNumberFormat="1" applyFont="1" applyFill="1" applyBorder="1" applyAlignment="1" applyProtection="1">
      <protection locked="0"/>
    </xf>
    <xf numFmtId="0" fontId="12" fillId="8" borderId="78" xfId="0" applyNumberFormat="1" applyFont="1" applyFill="1" applyBorder="1" applyAlignment="1" applyProtection="1">
      <protection locked="0"/>
    </xf>
    <xf numFmtId="170" fontId="15" fillId="8" borderId="79" xfId="0" applyNumberFormat="1" applyFont="1" applyFill="1" applyBorder="1" applyAlignment="1" applyProtection="1">
      <protection hidden="1"/>
    </xf>
    <xf numFmtId="0" fontId="12" fillId="0" borderId="78" xfId="0" applyNumberFormat="1" applyFont="1" applyFill="1" applyBorder="1" applyAlignment="1" applyProtection="1">
      <protection locked="0"/>
    </xf>
    <xf numFmtId="0" fontId="12" fillId="8" borderId="81" xfId="0" applyNumberFormat="1" applyFont="1" applyFill="1" applyBorder="1" applyAlignment="1" applyProtection="1">
      <protection locked="0"/>
    </xf>
    <xf numFmtId="170" fontId="15" fillId="8" borderId="82" xfId="0" applyNumberFormat="1" applyFont="1" applyFill="1" applyBorder="1" applyAlignment="1" applyProtection="1">
      <protection hidden="1"/>
    </xf>
    <xf numFmtId="0" fontId="12" fillId="8" borderId="75" xfId="0" applyNumberFormat="1" applyFont="1" applyFill="1" applyBorder="1" applyAlignment="1" applyProtection="1">
      <protection locked="0"/>
    </xf>
    <xf numFmtId="170" fontId="15" fillId="8" borderId="76" xfId="0" applyNumberFormat="1" applyFont="1" applyFill="1" applyBorder="1" applyAlignment="1" applyProtection="1">
      <protection hidden="1"/>
    </xf>
    <xf numFmtId="0" fontId="12" fillId="0" borderId="81" xfId="0" applyNumberFormat="1" applyFont="1" applyFill="1" applyBorder="1" applyAlignment="1" applyProtection="1">
      <protection locked="0"/>
    </xf>
    <xf numFmtId="170" fontId="15" fillId="0" borderId="82" xfId="0" applyNumberFormat="1" applyFont="1" applyFill="1" applyBorder="1" applyAlignment="1" applyProtection="1">
      <protection hidden="1"/>
    </xf>
    <xf numFmtId="0" fontId="18" fillId="8" borderId="83" xfId="0" applyFont="1" applyFill="1" applyBorder="1"/>
    <xf numFmtId="0" fontId="18" fillId="0" borderId="84" xfId="0" applyFont="1" applyFill="1" applyBorder="1"/>
    <xf numFmtId="0" fontId="18" fillId="8" borderId="84" xfId="0" applyFont="1" applyFill="1" applyBorder="1"/>
    <xf numFmtId="0" fontId="18" fillId="0" borderId="85" xfId="0" applyFont="1" applyFill="1" applyBorder="1"/>
    <xf numFmtId="0" fontId="18" fillId="8" borderId="85" xfId="0" applyFont="1" applyFill="1" applyBorder="1"/>
    <xf numFmtId="0" fontId="18" fillId="0" borderId="83" xfId="0" applyFont="1" applyFill="1" applyBorder="1"/>
    <xf numFmtId="0" fontId="12" fillId="8" borderId="86" xfId="0" applyFont="1" applyFill="1" applyBorder="1" applyAlignment="1" applyProtection="1">
      <protection locked="0"/>
    </xf>
    <xf numFmtId="0" fontId="12" fillId="0" borderId="87" xfId="0" applyFont="1" applyFill="1" applyBorder="1" applyAlignment="1" applyProtection="1">
      <protection locked="0"/>
    </xf>
    <xf numFmtId="0" fontId="12" fillId="8" borderId="87" xfId="0" applyFont="1" applyFill="1" applyBorder="1" applyAlignment="1" applyProtection="1">
      <protection locked="0"/>
    </xf>
    <xf numFmtId="0" fontId="12" fillId="0" borderId="88" xfId="0" applyFont="1" applyFill="1" applyBorder="1" applyAlignment="1" applyProtection="1">
      <protection locked="0"/>
    </xf>
    <xf numFmtId="0" fontId="12" fillId="8" borderId="88" xfId="0" applyFont="1" applyFill="1" applyBorder="1" applyAlignment="1" applyProtection="1">
      <protection locked="0"/>
    </xf>
    <xf numFmtId="0" fontId="12" fillId="0" borderId="86" xfId="0" applyFont="1" applyFill="1" applyBorder="1" applyAlignment="1" applyProtection="1">
      <protection locked="0"/>
    </xf>
    <xf numFmtId="0" fontId="13" fillId="0" borderId="86" xfId="0" applyFont="1" applyFill="1" applyBorder="1" applyProtection="1">
      <protection locked="0"/>
    </xf>
    <xf numFmtId="0" fontId="13" fillId="8" borderId="87" xfId="0" applyFont="1" applyFill="1" applyBorder="1" applyProtection="1">
      <protection locked="0"/>
    </xf>
    <xf numFmtId="0" fontId="13" fillId="0" borderId="87" xfId="0" applyFont="1" applyFill="1" applyBorder="1" applyProtection="1">
      <protection locked="0"/>
    </xf>
    <xf numFmtId="0" fontId="0" fillId="0" borderId="88" xfId="0" applyFill="1" applyBorder="1" applyProtection="1">
      <protection locked="0"/>
    </xf>
    <xf numFmtId="0" fontId="13" fillId="0" borderId="56" xfId="0" applyFont="1" applyBorder="1"/>
    <xf numFmtId="0" fontId="13" fillId="0" borderId="59" xfId="0" applyFont="1" applyBorder="1"/>
    <xf numFmtId="0" fontId="11" fillId="0" borderId="59" xfId="0" quotePrefix="1" applyFont="1" applyBorder="1" applyAlignment="1">
      <alignment horizontal="center"/>
    </xf>
    <xf numFmtId="0" fontId="15" fillId="0" borderId="60" xfId="0" applyFont="1" applyBorder="1"/>
    <xf numFmtId="165" fontId="15" fillId="0" borderId="57" xfId="0" applyNumberFormat="1" applyFont="1" applyBorder="1"/>
    <xf numFmtId="165" fontId="15" fillId="0" borderId="60" xfId="0" applyNumberFormat="1" applyFont="1" applyBorder="1"/>
    <xf numFmtId="0" fontId="18" fillId="0" borderId="91" xfId="0" applyFont="1" applyBorder="1"/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/>
    <xf numFmtId="0" fontId="20" fillId="0" borderId="60" xfId="0" applyFont="1" applyBorder="1" applyAlignment="1"/>
    <xf numFmtId="0" fontId="18" fillId="0" borderId="0" xfId="0" applyFont="1" applyAlignment="1"/>
    <xf numFmtId="0" fontId="15" fillId="0" borderId="63" xfId="0" applyFont="1" applyBorder="1"/>
    <xf numFmtId="0" fontId="18" fillId="0" borderId="0" xfId="0" applyFont="1"/>
    <xf numFmtId="0" fontId="21" fillId="0" borderId="6" xfId="0" applyFont="1" applyBorder="1" applyAlignment="1"/>
    <xf numFmtId="0" fontId="22" fillId="0" borderId="0" xfId="0" applyFont="1" applyAlignment="1">
      <alignment horizontal="center" vertical="center"/>
    </xf>
    <xf numFmtId="0" fontId="11" fillId="0" borderId="56" xfId="0" quotePrefix="1" applyFont="1" applyBorder="1" applyAlignment="1">
      <alignment horizontal="center" vertical="center"/>
    </xf>
    <xf numFmtId="0" fontId="13" fillId="0" borderId="59" xfId="0" applyFont="1" applyBorder="1" applyAlignment="1">
      <alignment vertical="center"/>
    </xf>
    <xf numFmtId="0" fontId="11" fillId="0" borderId="59" xfId="0" quotePrefix="1" applyFont="1" applyBorder="1" applyAlignment="1">
      <alignment horizontal="center" vertical="center"/>
    </xf>
    <xf numFmtId="0" fontId="13" fillId="0" borderId="62" xfId="0" applyFont="1" applyBorder="1"/>
    <xf numFmtId="0" fontId="13" fillId="0" borderId="0" xfId="0" applyFont="1"/>
    <xf numFmtId="0" fontId="23" fillId="0" borderId="6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55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9" fillId="0" borderId="58" xfId="0" applyFont="1" applyBorder="1" applyAlignment="1">
      <alignment vertical="center"/>
    </xf>
    <xf numFmtId="0" fontId="18" fillId="0" borderId="58" xfId="0" applyFont="1" applyBorder="1" applyAlignment="1"/>
    <xf numFmtId="0" fontId="18" fillId="0" borderId="58" xfId="0" applyFont="1" applyBorder="1"/>
    <xf numFmtId="0" fontId="18" fillId="0" borderId="61" xfId="0" applyFont="1" applyBorder="1"/>
    <xf numFmtId="0" fontId="18" fillId="0" borderId="6" xfId="0" applyFont="1" applyBorder="1" applyAlignment="1">
      <alignment horizontal="center" vertical="center"/>
    </xf>
    <xf numFmtId="0" fontId="18" fillId="0" borderId="89" xfId="0" applyFont="1" applyBorder="1"/>
    <xf numFmtId="0" fontId="18" fillId="0" borderId="55" xfId="0" applyFont="1" applyBorder="1"/>
    <xf numFmtId="0" fontId="17" fillId="10" borderId="64" xfId="0" applyFont="1" applyFill="1" applyBorder="1" applyAlignment="1">
      <alignment horizontal="centerContinuous"/>
    </xf>
    <xf numFmtId="0" fontId="14" fillId="10" borderId="65" xfId="0" applyFont="1" applyFill="1" applyBorder="1" applyAlignment="1" applyProtection="1">
      <alignment horizontal="centerContinuous"/>
      <protection hidden="1"/>
    </xf>
    <xf numFmtId="0" fontId="14" fillId="10" borderId="65" xfId="0" applyNumberFormat="1" applyFont="1" applyFill="1" applyBorder="1" applyAlignment="1" applyProtection="1">
      <alignment horizontal="centerContinuous"/>
      <protection hidden="1"/>
    </xf>
    <xf numFmtId="164" fontId="16" fillId="10" borderId="66" xfId="0" applyNumberFormat="1" applyFont="1" applyFill="1" applyBorder="1" applyAlignment="1" applyProtection="1">
      <alignment horizontal="centerContinuous"/>
      <protection hidden="1"/>
    </xf>
    <xf numFmtId="0" fontId="10" fillId="10" borderId="65" xfId="0" applyFont="1" applyFill="1" applyBorder="1" applyAlignment="1" applyProtection="1">
      <alignment horizontal="centerContinuous"/>
      <protection hidden="1"/>
    </xf>
    <xf numFmtId="0" fontId="10" fillId="10" borderId="65" xfId="0" applyNumberFormat="1" applyFont="1" applyFill="1" applyBorder="1" applyAlignment="1" applyProtection="1">
      <alignment horizontal="centerContinuous"/>
      <protection hidden="1"/>
    </xf>
    <xf numFmtId="164" fontId="17" fillId="10" borderId="66" xfId="0" applyNumberFormat="1" applyFont="1" applyFill="1" applyBorder="1" applyAlignment="1" applyProtection="1">
      <alignment horizontal="centerContinuous"/>
      <protection hidden="1"/>
    </xf>
    <xf numFmtId="0" fontId="17" fillId="10" borderId="64" xfId="0" applyFont="1" applyFill="1" applyBorder="1" applyAlignment="1" applyProtection="1">
      <alignment horizontal="centerContinuous"/>
      <protection hidden="1"/>
    </xf>
    <xf numFmtId="0" fontId="10" fillId="10" borderId="65" xfId="0" applyFont="1" applyFill="1" applyBorder="1" applyAlignment="1">
      <alignment horizontal="centerContinuous"/>
    </xf>
    <xf numFmtId="0" fontId="10" fillId="10" borderId="65" xfId="0" applyNumberFormat="1" applyFont="1" applyFill="1" applyBorder="1" applyAlignment="1">
      <alignment horizontal="centerContinuous"/>
    </xf>
    <xf numFmtId="0" fontId="17" fillId="10" borderId="66" xfId="0" applyFont="1" applyFill="1" applyBorder="1" applyAlignment="1">
      <alignment horizontal="centerContinuous"/>
    </xf>
    <xf numFmtId="0" fontId="13" fillId="0" borderId="92" xfId="0" applyFont="1" applyFill="1" applyBorder="1"/>
    <xf numFmtId="0" fontId="24" fillId="10" borderId="93" xfId="0" applyFont="1" applyFill="1" applyBorder="1"/>
    <xf numFmtId="0" fontId="13" fillId="0" borderId="94" xfId="0" applyFont="1" applyFill="1" applyBorder="1"/>
    <xf numFmtId="0" fontId="24" fillId="10" borderId="95" xfId="0" applyFont="1" applyFill="1" applyBorder="1"/>
    <xf numFmtId="9" fontId="13" fillId="0" borderId="94" xfId="0" applyNumberFormat="1" applyFont="1" applyFill="1" applyBorder="1"/>
    <xf numFmtId="0" fontId="13" fillId="0" borderId="96" xfId="0" applyFont="1" applyFill="1" applyBorder="1"/>
    <xf numFmtId="0" fontId="24" fillId="10" borderId="97" xfId="0" applyFont="1" applyFill="1" applyBorder="1"/>
    <xf numFmtId="0" fontId="11" fillId="0" borderId="90" xfId="0" quotePrefix="1" applyFont="1" applyBorder="1"/>
    <xf numFmtId="0" fontId="8" fillId="10" borderId="71" xfId="0" applyFont="1" applyFill="1" applyBorder="1"/>
    <xf numFmtId="0" fontId="10" fillId="10" borderId="98" xfId="0" applyFont="1" applyFill="1" applyBorder="1" applyAlignment="1" applyProtection="1">
      <alignment horizontal="center"/>
      <protection hidden="1"/>
    </xf>
    <xf numFmtId="0" fontId="8" fillId="10" borderId="72" xfId="0" applyNumberFormat="1" applyFont="1" applyFill="1" applyBorder="1" applyAlignment="1" applyProtection="1">
      <protection hidden="1"/>
    </xf>
    <xf numFmtId="0" fontId="8" fillId="10" borderId="72" xfId="0" applyFont="1" applyFill="1" applyBorder="1" applyAlignment="1" applyProtection="1">
      <protection hidden="1"/>
    </xf>
    <xf numFmtId="0" fontId="8" fillId="10" borderId="73" xfId="0" applyFont="1" applyFill="1" applyBorder="1" applyAlignment="1" applyProtection="1">
      <alignment horizontal="centerContinuous"/>
      <protection hidden="1"/>
    </xf>
    <xf numFmtId="0" fontId="17" fillId="10" borderId="67" xfId="0" applyFont="1" applyFill="1" applyBorder="1" applyAlignment="1" applyProtection="1">
      <protection hidden="1"/>
    </xf>
    <xf numFmtId="0" fontId="17" fillId="10" borderId="68" xfId="0" applyFont="1" applyFill="1" applyBorder="1" applyAlignment="1" applyProtection="1">
      <protection hidden="1"/>
    </xf>
    <xf numFmtId="0" fontId="17" fillId="10" borderId="69" xfId="0" applyFont="1" applyFill="1" applyBorder="1" applyAlignment="1" applyProtection="1">
      <protection hidden="1"/>
    </xf>
    <xf numFmtId="0" fontId="18" fillId="0" borderId="99" xfId="0" applyFont="1" applyBorder="1"/>
    <xf numFmtId="0" fontId="18" fillId="0" borderId="100" xfId="0" applyFont="1" applyBorder="1"/>
    <xf numFmtId="0" fontId="18" fillId="0" borderId="101" xfId="0" applyFont="1" applyBorder="1"/>
    <xf numFmtId="0" fontId="17" fillId="10" borderId="102" xfId="0" applyFont="1" applyFill="1" applyBorder="1" applyAlignment="1" applyProtection="1">
      <protection hidden="1"/>
    </xf>
    <xf numFmtId="0" fontId="18" fillId="0" borderId="70" xfId="0" applyFont="1" applyFill="1" applyBorder="1"/>
    <xf numFmtId="2" fontId="0" fillId="0" borderId="0" xfId="0" applyNumberFormat="1" applyFill="1" applyBorder="1"/>
    <xf numFmtId="0" fontId="17" fillId="0" borderId="70" xfId="0" applyFont="1" applyFill="1" applyBorder="1" applyAlignment="1" applyProtection="1">
      <protection hidden="1"/>
    </xf>
    <xf numFmtId="0" fontId="13" fillId="0" borderId="83" xfId="0" applyFont="1" applyBorder="1"/>
    <xf numFmtId="0" fontId="13" fillId="0" borderId="84" xfId="0" applyFont="1" applyBorder="1"/>
    <xf numFmtId="0" fontId="13" fillId="0" borderId="85" xfId="0" applyFont="1" applyBorder="1"/>
    <xf numFmtId="0" fontId="13" fillId="0" borderId="74" xfId="0" applyFont="1" applyBorder="1" applyProtection="1">
      <protection locked="0"/>
    </xf>
    <xf numFmtId="0" fontId="13" fillId="0" borderId="75" xfId="0" applyFont="1" applyBorder="1" applyProtection="1">
      <protection locked="0"/>
    </xf>
    <xf numFmtId="0" fontId="13" fillId="0" borderId="76" xfId="0" applyFont="1" applyBorder="1" applyProtection="1">
      <protection locked="0"/>
    </xf>
    <xf numFmtId="0" fontId="13" fillId="0" borderId="77" xfId="0" applyFont="1" applyBorder="1" applyProtection="1">
      <protection locked="0"/>
    </xf>
    <xf numFmtId="0" fontId="13" fillId="0" borderId="78" xfId="0" applyFont="1" applyBorder="1" applyProtection="1">
      <protection locked="0"/>
    </xf>
    <xf numFmtId="0" fontId="13" fillId="0" borderId="79" xfId="0" applyFont="1" applyBorder="1" applyProtection="1">
      <protection locked="0"/>
    </xf>
    <xf numFmtId="0" fontId="13" fillId="0" borderId="80" xfId="0" applyFont="1" applyBorder="1" applyProtection="1">
      <protection locked="0"/>
    </xf>
    <xf numFmtId="0" fontId="13" fillId="0" borderId="81" xfId="0" applyFont="1" applyBorder="1" applyProtection="1">
      <protection locked="0"/>
    </xf>
    <xf numFmtId="0" fontId="13" fillId="0" borderId="82" xfId="0" applyFont="1" applyBorder="1" applyProtection="1">
      <protection locked="0"/>
    </xf>
    <xf numFmtId="0" fontId="10" fillId="9" borderId="78" xfId="0" applyNumberFormat="1" applyFont="1" applyFill="1" applyBorder="1" applyAlignment="1" applyProtection="1">
      <protection hidden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3" xfId="0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0" fontId="25" fillId="0" borderId="0" xfId="0" applyFont="1"/>
    <xf numFmtId="0" fontId="0" fillId="0" borderId="3" xfId="0" quotePrefix="1" applyBorder="1"/>
    <xf numFmtId="0" fontId="26" fillId="0" borderId="0" xfId="0" applyFont="1" applyFill="1"/>
    <xf numFmtId="49" fontId="18" fillId="8" borderId="83" xfId="0" applyNumberFormat="1" applyFont="1" applyFill="1" applyBorder="1"/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</cellXfs>
  <cellStyles count="7">
    <cellStyle name="Гиперссылка 2" xfId="2"/>
    <cellStyle name="Денежный 2" xfId="4"/>
    <cellStyle name="Обычный" xfId="0" builtinId="0"/>
    <cellStyle name="Обычный 2" xfId="6"/>
    <cellStyle name="Обычный 2 2" xfId="1"/>
    <cellStyle name="Обычный 4 2" xfId="5"/>
    <cellStyle name="Процентный 2" xfId="3"/>
  </cellStyles>
  <dxfs count="0"/>
  <tableStyles count="0" defaultTableStyle="TableStyleMedium2" defaultPivotStyle="PivotStyleLight16"/>
  <colors>
    <mruColors>
      <color rgb="FF7D25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24849</xdr:colOff>
      <xdr:row>7</xdr:row>
      <xdr:rowOff>24848</xdr:rowOff>
    </xdr:from>
    <xdr:to>
      <xdr:col>10</xdr:col>
      <xdr:colOff>1557131</xdr:colOff>
      <xdr:row>8</xdr:row>
      <xdr:rowOff>124239</xdr:rowOff>
    </xdr:to>
    <xdr:sp macro="" textlink="">
      <xdr:nvSpPr>
        <xdr:cNvPr id="5" name="Скругленный 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258262" y="2459935"/>
          <a:ext cx="1532282" cy="306456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600" b="1">
              <a:latin typeface="+mj-lt"/>
            </a:rPr>
            <a:t>Добавить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19050</xdr:rowOff>
    </xdr:from>
    <xdr:to>
      <xdr:col>1</xdr:col>
      <xdr:colOff>2505075</xdr:colOff>
      <xdr:row>1</xdr:row>
      <xdr:rowOff>0</xdr:rowOff>
    </xdr:to>
    <xdr:pic>
      <xdr:nvPicPr>
        <xdr:cNvPr id="2" name="Р РёСЃСѓРЅРѕРє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50"/>
          <a:ext cx="23145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57150</xdr:rowOff>
    </xdr:from>
    <xdr:to>
      <xdr:col>5</xdr:col>
      <xdr:colOff>2190750</xdr:colOff>
      <xdr:row>0</xdr:row>
      <xdr:rowOff>552450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5336500"/>
          <a:ext cx="216217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  <outlinePr summaryBelow="0"/>
  </sheetPr>
  <dimension ref="A1:R81"/>
  <sheetViews>
    <sheetView tabSelected="1" zoomScale="115" zoomScaleNormal="115" zoomScaleSheetLayoutView="100" workbookViewId="0">
      <selection activeCell="H27" sqref="H27"/>
    </sheetView>
  </sheetViews>
  <sheetFormatPr defaultRowHeight="15" x14ac:dyDescent="0.25"/>
  <cols>
    <col min="1" max="1" width="2.7109375" bestFit="1" customWidth="1"/>
    <col min="2" max="2" width="16" bestFit="1" customWidth="1"/>
    <col min="3" max="3" width="56.28515625" bestFit="1" customWidth="1"/>
    <col min="4" max="4" width="6.140625" style="1" bestFit="1" customWidth="1"/>
    <col min="5" max="5" width="7.5703125" bestFit="1" customWidth="1"/>
    <col min="6" max="6" width="18.7109375" bestFit="1" customWidth="1"/>
    <col min="8" max="8" width="40.7109375" customWidth="1"/>
    <col min="9" max="9" width="18.85546875" bestFit="1" customWidth="1"/>
    <col min="10" max="10" width="8.28515625" bestFit="1" customWidth="1"/>
    <col min="11" max="11" width="23.42578125" bestFit="1" customWidth="1"/>
    <col min="12" max="12" width="9.140625" customWidth="1"/>
    <col min="13" max="13" width="5.7109375" customWidth="1"/>
    <col min="14" max="14" width="1.7109375" style="74" customWidth="1"/>
    <col min="15" max="15" width="34" customWidth="1"/>
    <col min="16" max="16" width="9.140625" customWidth="1"/>
    <col min="18" max="18" width="23.42578125" bestFit="1" customWidth="1"/>
  </cols>
  <sheetData>
    <row r="1" spans="1:18" ht="16.5" customHeight="1" thickBot="1" x14ac:dyDescent="0.35">
      <c r="A1" s="75"/>
      <c r="B1" s="166" t="s">
        <v>456</v>
      </c>
      <c r="C1" s="167" t="s">
        <v>451</v>
      </c>
      <c r="D1" s="168" t="s">
        <v>457</v>
      </c>
      <c r="E1" s="169" t="s">
        <v>458</v>
      </c>
      <c r="F1" s="170" t="s">
        <v>445</v>
      </c>
      <c r="H1" s="171" t="s">
        <v>446</v>
      </c>
      <c r="I1" s="172" t="s">
        <v>450</v>
      </c>
      <c r="J1" s="172" t="s">
        <v>462</v>
      </c>
      <c r="K1" s="173" t="s">
        <v>447</v>
      </c>
      <c r="L1" s="172"/>
      <c r="M1" s="177" t="s">
        <v>445</v>
      </c>
      <c r="N1" s="180"/>
      <c r="O1" s="158" t="s">
        <v>365</v>
      </c>
      <c r="P1" s="159">
        <v>1.2</v>
      </c>
      <c r="R1" t="s">
        <v>354</v>
      </c>
    </row>
    <row r="2" spans="1:18" ht="16.5" customHeight="1" x14ac:dyDescent="0.3">
      <c r="A2" s="205">
        <v>1</v>
      </c>
      <c r="B2" s="100" t="s">
        <v>463</v>
      </c>
      <c r="C2" s="106" t="s">
        <v>0</v>
      </c>
      <c r="D2" s="96"/>
      <c r="E2" s="96" t="s">
        <v>1</v>
      </c>
      <c r="F2" s="97">
        <f>IF(B2="Lamarty",INDEX('Плитные и листовые материалы'!$C$3:$C$200,MATCH(C2,'Плитные и листовые материалы'!$B$3:$B$200,0))*((D2*($P$1-1))+ROUNDUP(D2,0)),IF(B2="EGGER",INDEX('Плитные и листовые материалы'!$G$3:$G$200,MATCH(C2,'Плитные и листовые материалы'!$F$3:$F$200,0))*((D2*($P$1-1))+ROUNDUP(D2,0))))</f>
        <v>0</v>
      </c>
      <c r="H2" s="184"/>
      <c r="I2" s="185">
        <v>200</v>
      </c>
      <c r="J2" s="185">
        <v>1</v>
      </c>
      <c r="K2" s="186" t="s">
        <v>365</v>
      </c>
      <c r="L2" s="181"/>
      <c r="M2" s="174">
        <f t="shared" ref="M2:M7" si="0">IFERROR(INDEX($P$1:$P$20,MATCH(K2,O1:O20,0))*I2*J2,"")</f>
        <v>240</v>
      </c>
      <c r="N2" s="178"/>
      <c r="O2" s="160" t="s">
        <v>366</v>
      </c>
      <c r="P2" s="161">
        <v>1.2</v>
      </c>
      <c r="R2" t="s">
        <v>355</v>
      </c>
    </row>
    <row r="3" spans="1:18" ht="16.5" customHeight="1" x14ac:dyDescent="0.3">
      <c r="A3" s="205">
        <v>2</v>
      </c>
      <c r="B3" s="101" t="s">
        <v>344</v>
      </c>
      <c r="C3" s="107" t="s">
        <v>209</v>
      </c>
      <c r="D3" s="93"/>
      <c r="E3" s="93" t="s">
        <v>1</v>
      </c>
      <c r="F3" s="77">
        <f>IF(B3="Lamarty",INDEX('Плитные и листовые материалы'!$C$3:$C$200,MATCH(C3,'Плитные и листовые материалы'!$B$3:$B$200,0))*((D3*($P$1-1))+ROUNDUP(D3,0)),IF(B3="EGGER",INDEX('Плитные и листовые материалы'!$G$3:$G$200,MATCH(C3,'Плитные и листовые материалы'!$F$3:$F$200,0))*((D3*($P$1-1))+ROUNDUP(D3,0))))</f>
        <v>0</v>
      </c>
      <c r="H3" s="187"/>
      <c r="I3" s="188"/>
      <c r="J3" s="188"/>
      <c r="K3" s="189"/>
      <c r="L3" s="182"/>
      <c r="M3" s="175" t="str">
        <f t="shared" si="0"/>
        <v/>
      </c>
      <c r="N3" s="178"/>
      <c r="O3" s="160" t="s">
        <v>364</v>
      </c>
      <c r="P3" s="161">
        <v>1.2</v>
      </c>
      <c r="R3" t="s">
        <v>356</v>
      </c>
    </row>
    <row r="4" spans="1:18" ht="16.5" customHeight="1" x14ac:dyDescent="0.3">
      <c r="A4" s="205">
        <v>3</v>
      </c>
      <c r="B4" s="102"/>
      <c r="C4" s="108" t="s">
        <v>189</v>
      </c>
      <c r="D4" s="193" t="str">
        <f>IF(SUM(D2:D3)&gt;0,SUM(D2:D3)*35,"")</f>
        <v/>
      </c>
      <c r="E4" s="91" t="s">
        <v>3</v>
      </c>
      <c r="F4" s="92" t="str">
        <f>IF(OR(D4=0,D4&lt;0,D4=""),"",D4*20)</f>
        <v/>
      </c>
      <c r="H4" s="187"/>
      <c r="I4" s="188"/>
      <c r="J4" s="188"/>
      <c r="K4" s="189"/>
      <c r="L4" s="182"/>
      <c r="M4" s="175" t="str">
        <f t="shared" si="0"/>
        <v/>
      </c>
      <c r="N4" s="178"/>
      <c r="O4" s="160" t="s">
        <v>448</v>
      </c>
      <c r="P4" s="161">
        <v>1.2</v>
      </c>
      <c r="R4" t="s">
        <v>357</v>
      </c>
    </row>
    <row r="5" spans="1:18" ht="16.5" customHeight="1" x14ac:dyDescent="0.3">
      <c r="A5" s="205">
        <v>4</v>
      </c>
      <c r="B5" s="101"/>
      <c r="C5" s="107" t="s">
        <v>188</v>
      </c>
      <c r="D5" s="93"/>
      <c r="E5" s="93" t="s">
        <v>3</v>
      </c>
      <c r="F5" s="77">
        <f>D5*40</f>
        <v>0</v>
      </c>
      <c r="H5" s="187"/>
      <c r="I5" s="188"/>
      <c r="J5" s="188"/>
      <c r="K5" s="189"/>
      <c r="L5" s="182"/>
      <c r="M5" s="175" t="str">
        <f t="shared" si="0"/>
        <v/>
      </c>
      <c r="N5" s="178"/>
      <c r="O5" s="160" t="s">
        <v>414</v>
      </c>
      <c r="P5" s="161">
        <v>1.2</v>
      </c>
      <c r="R5" t="s">
        <v>358</v>
      </c>
    </row>
    <row r="6" spans="1:18" ht="16.5" customHeight="1" x14ac:dyDescent="0.3">
      <c r="A6" s="205">
        <v>5</v>
      </c>
      <c r="B6" s="102"/>
      <c r="C6" s="108" t="s">
        <v>187</v>
      </c>
      <c r="D6" s="91"/>
      <c r="E6" s="91" t="s">
        <v>3</v>
      </c>
      <c r="F6" s="92">
        <f>D6*60</f>
        <v>0</v>
      </c>
      <c r="H6" s="187"/>
      <c r="I6" s="188"/>
      <c r="J6" s="188"/>
      <c r="K6" s="189"/>
      <c r="L6" s="182"/>
      <c r="M6" s="175" t="str">
        <f t="shared" si="0"/>
        <v/>
      </c>
      <c r="N6" s="178"/>
      <c r="O6" s="160" t="s">
        <v>451</v>
      </c>
      <c r="P6" s="161">
        <v>1.2</v>
      </c>
      <c r="R6" t="s">
        <v>7</v>
      </c>
    </row>
    <row r="7" spans="1:18" ht="16.5" customHeight="1" thickBot="1" x14ac:dyDescent="0.35">
      <c r="A7" s="205">
        <v>6</v>
      </c>
      <c r="B7" s="103"/>
      <c r="C7" s="109" t="s">
        <v>4</v>
      </c>
      <c r="D7" s="98"/>
      <c r="E7" s="98" t="s">
        <v>1</v>
      </c>
      <c r="F7" s="99">
        <f>'Шкаф-купе'!$D7*600</f>
        <v>0</v>
      </c>
      <c r="H7" s="190"/>
      <c r="I7" s="191"/>
      <c r="J7" s="191"/>
      <c r="K7" s="192"/>
      <c r="L7" s="183"/>
      <c r="M7" s="176" t="str">
        <f t="shared" si="0"/>
        <v/>
      </c>
      <c r="N7" s="178"/>
      <c r="O7" s="160" t="s">
        <v>453</v>
      </c>
      <c r="P7" s="161">
        <v>1.2</v>
      </c>
      <c r="R7" t="s">
        <v>359</v>
      </c>
    </row>
    <row r="8" spans="1:18" ht="16.5" customHeight="1" thickBot="1" x14ac:dyDescent="0.35">
      <c r="A8" s="74"/>
      <c r="B8" s="147" t="s">
        <v>197</v>
      </c>
      <c r="C8" s="148"/>
      <c r="D8" s="149"/>
      <c r="E8" s="149"/>
      <c r="F8" s="150"/>
      <c r="O8" s="160" t="s">
        <v>489</v>
      </c>
      <c r="P8" s="161">
        <v>1.2</v>
      </c>
      <c r="R8" t="s">
        <v>360</v>
      </c>
    </row>
    <row r="9" spans="1:18" ht="16.5" customHeight="1" x14ac:dyDescent="0.3">
      <c r="A9" s="205">
        <v>1</v>
      </c>
      <c r="B9" s="206" t="s">
        <v>376</v>
      </c>
      <c r="C9" s="106" t="s">
        <v>464</v>
      </c>
      <c r="D9" s="96">
        <v>1</v>
      </c>
      <c r="E9" s="96" t="s">
        <v>5</v>
      </c>
      <c r="F9" s="97">
        <f>INDEX(Фурнитура!$D$2:$D$40,MATCH(C9,Фурнитура!$C$2:$C$40,0))*$P$12*D9</f>
        <v>180</v>
      </c>
      <c r="H9" s="72"/>
      <c r="I9" s="72"/>
      <c r="J9" s="72"/>
      <c r="K9" s="72"/>
      <c r="M9" s="73"/>
      <c r="N9" s="179"/>
      <c r="O9" s="160" t="s">
        <v>490</v>
      </c>
      <c r="P9" s="161">
        <v>1.2</v>
      </c>
      <c r="R9" t="s">
        <v>361</v>
      </c>
    </row>
    <row r="10" spans="1:18" ht="16.5" customHeight="1" x14ac:dyDescent="0.3">
      <c r="A10" s="205">
        <v>2</v>
      </c>
      <c r="B10" s="101"/>
      <c r="C10" s="107"/>
      <c r="D10" s="93"/>
      <c r="E10" s="93"/>
      <c r="F10" s="77"/>
      <c r="O10" s="160" t="s">
        <v>443</v>
      </c>
      <c r="P10" s="161">
        <v>1.2</v>
      </c>
      <c r="R10" t="s">
        <v>362</v>
      </c>
    </row>
    <row r="11" spans="1:18" ht="16.5" customHeight="1" x14ac:dyDescent="0.3">
      <c r="A11" s="205">
        <v>3</v>
      </c>
      <c r="B11" s="102"/>
      <c r="C11" s="108"/>
      <c r="D11" s="91"/>
      <c r="E11" s="91"/>
      <c r="F11" s="92"/>
      <c r="O11" s="160" t="s">
        <v>452</v>
      </c>
      <c r="P11" s="161">
        <v>1.2</v>
      </c>
    </row>
    <row r="12" spans="1:18" ht="16.5" customHeight="1" x14ac:dyDescent="0.3">
      <c r="A12" s="205">
        <v>4</v>
      </c>
      <c r="B12" s="101"/>
      <c r="C12" s="107"/>
      <c r="D12" s="93"/>
      <c r="E12" s="93"/>
      <c r="F12" s="77"/>
      <c r="O12" s="160" t="s">
        <v>454</v>
      </c>
      <c r="P12" s="161">
        <v>1.2</v>
      </c>
      <c r="R12" t="s">
        <v>363</v>
      </c>
    </row>
    <row r="13" spans="1:18" ht="16.5" customHeight="1" x14ac:dyDescent="0.3">
      <c r="A13" s="205">
        <v>5</v>
      </c>
      <c r="B13" s="102"/>
      <c r="C13" s="108"/>
      <c r="D13" s="91"/>
      <c r="E13" s="91"/>
      <c r="F13" s="92"/>
      <c r="O13" s="160" t="s">
        <v>455</v>
      </c>
      <c r="P13" s="161">
        <v>1.2</v>
      </c>
      <c r="R13" s="58" t="s">
        <v>374</v>
      </c>
    </row>
    <row r="14" spans="1:18" ht="16.5" customHeight="1" x14ac:dyDescent="0.3">
      <c r="A14" s="205">
        <v>6</v>
      </c>
      <c r="B14" s="101"/>
      <c r="C14" s="107"/>
      <c r="D14" s="93"/>
      <c r="E14" s="93"/>
      <c r="F14" s="77"/>
      <c r="O14" s="162">
        <v>0.3</v>
      </c>
      <c r="P14" s="161">
        <v>1.3</v>
      </c>
      <c r="R14" t="s">
        <v>369</v>
      </c>
    </row>
    <row r="15" spans="1:18" ht="16.5" customHeight="1" x14ac:dyDescent="0.3">
      <c r="A15" s="205">
        <v>7</v>
      </c>
      <c r="B15" s="102"/>
      <c r="C15" s="108"/>
      <c r="D15" s="91"/>
      <c r="E15" s="91"/>
      <c r="F15" s="92"/>
      <c r="O15" s="162">
        <v>0.5</v>
      </c>
      <c r="P15" s="161">
        <v>1.5</v>
      </c>
      <c r="R15" t="s">
        <v>370</v>
      </c>
    </row>
    <row r="16" spans="1:18" ht="16.5" customHeight="1" x14ac:dyDescent="0.3">
      <c r="A16" s="205">
        <v>8</v>
      </c>
      <c r="B16" s="101"/>
      <c r="C16" s="107"/>
      <c r="D16" s="93"/>
      <c r="E16" s="93"/>
      <c r="F16" s="77"/>
      <c r="O16" s="160"/>
      <c r="P16" s="161"/>
      <c r="R16" t="s">
        <v>371</v>
      </c>
    </row>
    <row r="17" spans="1:18" ht="16.5" customHeight="1" x14ac:dyDescent="0.3">
      <c r="A17" s="205">
        <v>9</v>
      </c>
      <c r="B17" s="102"/>
      <c r="C17" s="108"/>
      <c r="D17" s="91"/>
      <c r="E17" s="91"/>
      <c r="F17" s="92"/>
      <c r="O17" s="160"/>
      <c r="P17" s="161"/>
      <c r="R17" t="s">
        <v>372</v>
      </c>
    </row>
    <row r="18" spans="1:18" ht="16.5" customHeight="1" x14ac:dyDescent="0.3">
      <c r="A18" s="205">
        <v>10</v>
      </c>
      <c r="B18" s="101"/>
      <c r="C18" s="107"/>
      <c r="D18" s="93"/>
      <c r="E18" s="93"/>
      <c r="F18" s="77"/>
      <c r="O18" s="160"/>
      <c r="P18" s="161"/>
      <c r="R18" t="s">
        <v>373</v>
      </c>
    </row>
    <row r="19" spans="1:18" ht="16.5" customHeight="1" x14ac:dyDescent="0.3">
      <c r="A19" s="205">
        <v>11</v>
      </c>
      <c r="B19" s="102"/>
      <c r="C19" s="108"/>
      <c r="D19" s="91"/>
      <c r="E19" s="91"/>
      <c r="F19" s="92"/>
      <c r="O19" s="160"/>
      <c r="P19" s="161"/>
      <c r="R19" t="s">
        <v>375</v>
      </c>
    </row>
    <row r="20" spans="1:18" ht="16.5" customHeight="1" thickBot="1" x14ac:dyDescent="0.35">
      <c r="A20" s="205">
        <v>12</v>
      </c>
      <c r="B20" s="101"/>
      <c r="C20" s="107"/>
      <c r="D20" s="93"/>
      <c r="E20" s="93"/>
      <c r="F20" s="77"/>
      <c r="O20" s="163"/>
      <c r="P20" s="164"/>
    </row>
    <row r="21" spans="1:18" ht="16.5" customHeight="1" x14ac:dyDescent="0.3">
      <c r="A21" s="205">
        <v>13</v>
      </c>
      <c r="B21" s="102"/>
      <c r="C21" s="108"/>
      <c r="D21" s="91"/>
      <c r="E21" s="91"/>
      <c r="F21" s="92"/>
    </row>
    <row r="22" spans="1:18" ht="16.5" customHeight="1" x14ac:dyDescent="0.3">
      <c r="A22" s="205">
        <v>14</v>
      </c>
      <c r="B22" s="101"/>
      <c r="C22" s="107"/>
      <c r="D22" s="93"/>
      <c r="E22" s="93"/>
      <c r="F22" s="77"/>
    </row>
    <row r="23" spans="1:18" ht="16.5" customHeight="1" x14ac:dyDescent="0.3">
      <c r="A23" s="205">
        <v>15</v>
      </c>
      <c r="B23" s="102"/>
      <c r="C23" s="108"/>
      <c r="D23" s="91"/>
      <c r="E23" s="91"/>
      <c r="F23" s="92"/>
    </row>
    <row r="24" spans="1:18" ht="16.5" customHeight="1" x14ac:dyDescent="0.3">
      <c r="A24" s="205">
        <v>16</v>
      </c>
      <c r="B24" s="101"/>
      <c r="C24" s="107"/>
      <c r="D24" s="93"/>
      <c r="E24" s="93"/>
      <c r="F24" s="77"/>
    </row>
    <row r="25" spans="1:18" ht="16.5" customHeight="1" x14ac:dyDescent="0.3">
      <c r="A25" s="205">
        <v>17</v>
      </c>
      <c r="B25" s="102"/>
      <c r="C25" s="108"/>
      <c r="D25" s="91"/>
      <c r="E25" s="91"/>
      <c r="F25" s="92"/>
    </row>
    <row r="26" spans="1:18" ht="16.5" customHeight="1" x14ac:dyDescent="0.3">
      <c r="A26" s="205">
        <v>18</v>
      </c>
      <c r="B26" s="101"/>
      <c r="C26" s="107"/>
      <c r="D26" s="93"/>
      <c r="E26" s="93"/>
      <c r="F26" s="77"/>
    </row>
    <row r="27" spans="1:18" ht="16.5" customHeight="1" x14ac:dyDescent="0.3">
      <c r="A27" s="205">
        <v>19</v>
      </c>
      <c r="B27" s="102"/>
      <c r="C27" s="108"/>
      <c r="D27" s="91"/>
      <c r="E27" s="91"/>
      <c r="F27" s="92"/>
    </row>
    <row r="28" spans="1:18" ht="16.5" customHeight="1" x14ac:dyDescent="0.3">
      <c r="A28" s="205">
        <v>20</v>
      </c>
      <c r="B28" s="101"/>
      <c r="C28" s="107"/>
      <c r="D28" s="93"/>
      <c r="E28" s="93"/>
      <c r="F28" s="77"/>
    </row>
    <row r="29" spans="1:18" ht="16.5" customHeight="1" x14ac:dyDescent="0.3">
      <c r="A29" s="205">
        <v>21</v>
      </c>
      <c r="B29" s="102"/>
      <c r="C29" s="108"/>
      <c r="D29" s="91"/>
      <c r="E29" s="91"/>
      <c r="F29" s="92"/>
    </row>
    <row r="30" spans="1:18" ht="16.5" customHeight="1" x14ac:dyDescent="0.3">
      <c r="A30" s="205">
        <v>22</v>
      </c>
      <c r="B30" s="101"/>
      <c r="C30" s="107"/>
      <c r="D30" s="93"/>
      <c r="E30" s="93"/>
      <c r="F30" s="77"/>
    </row>
    <row r="31" spans="1:18" ht="16.5" customHeight="1" thickBot="1" x14ac:dyDescent="0.35">
      <c r="A31" s="205">
        <v>23</v>
      </c>
      <c r="B31" s="104"/>
      <c r="C31" s="110"/>
      <c r="D31" s="94"/>
      <c r="E31" s="94"/>
      <c r="F31" s="95"/>
    </row>
    <row r="32" spans="1:18" ht="16.5" customHeight="1" thickBot="1" x14ac:dyDescent="0.35">
      <c r="A32" s="74"/>
      <c r="B32" s="147" t="s">
        <v>198</v>
      </c>
      <c r="C32" s="151"/>
      <c r="D32" s="152"/>
      <c r="E32" s="152"/>
      <c r="F32" s="153"/>
    </row>
    <row r="33" spans="1:6" ht="16.5" customHeight="1" x14ac:dyDescent="0.3">
      <c r="A33" s="205">
        <v>1</v>
      </c>
      <c r="B33" s="100"/>
      <c r="C33" s="106"/>
      <c r="D33" s="96"/>
      <c r="E33" s="96"/>
      <c r="F33" s="97"/>
    </row>
    <row r="34" spans="1:6" ht="16.5" customHeight="1" x14ac:dyDescent="0.3">
      <c r="A34" s="205">
        <v>2</v>
      </c>
      <c r="B34" s="101"/>
      <c r="C34" s="107"/>
      <c r="D34" s="93"/>
      <c r="E34" s="93"/>
      <c r="F34" s="77"/>
    </row>
    <row r="35" spans="1:6" ht="16.5" customHeight="1" x14ac:dyDescent="0.3">
      <c r="A35" s="205">
        <v>3</v>
      </c>
      <c r="B35" s="102"/>
      <c r="C35" s="108"/>
      <c r="D35" s="91"/>
      <c r="E35" s="91"/>
      <c r="F35" s="92"/>
    </row>
    <row r="36" spans="1:6" ht="16.5" customHeight="1" x14ac:dyDescent="0.3">
      <c r="A36" s="205">
        <v>4</v>
      </c>
      <c r="B36" s="101"/>
      <c r="C36" s="107"/>
      <c r="D36" s="93"/>
      <c r="E36" s="93"/>
      <c r="F36" s="77"/>
    </row>
    <row r="37" spans="1:6" ht="16.5" customHeight="1" x14ac:dyDescent="0.3">
      <c r="A37" s="205">
        <v>5</v>
      </c>
      <c r="B37" s="102"/>
      <c r="C37" s="108"/>
      <c r="D37" s="91"/>
      <c r="E37" s="91"/>
      <c r="F37" s="92"/>
    </row>
    <row r="38" spans="1:6" ht="16.5" customHeight="1" x14ac:dyDescent="0.3">
      <c r="A38" s="205">
        <v>6</v>
      </c>
      <c r="B38" s="101"/>
      <c r="C38" s="107"/>
      <c r="D38" s="93"/>
      <c r="E38" s="93"/>
      <c r="F38" s="77"/>
    </row>
    <row r="39" spans="1:6" ht="16.5" customHeight="1" x14ac:dyDescent="0.3">
      <c r="A39" s="205">
        <v>7</v>
      </c>
      <c r="B39" s="102"/>
      <c r="C39" s="108"/>
      <c r="D39" s="91"/>
      <c r="E39" s="91"/>
      <c r="F39" s="92"/>
    </row>
    <row r="40" spans="1:6" ht="16.5" customHeight="1" x14ac:dyDescent="0.3">
      <c r="A40" s="205">
        <v>8</v>
      </c>
      <c r="B40" s="101"/>
      <c r="C40" s="107"/>
      <c r="D40" s="93"/>
      <c r="E40" s="93"/>
      <c r="F40" s="77"/>
    </row>
    <row r="41" spans="1:6" ht="16.5" customHeight="1" x14ac:dyDescent="0.3">
      <c r="A41" s="205">
        <v>9</v>
      </c>
      <c r="B41" s="102"/>
      <c r="C41" s="108"/>
      <c r="D41" s="91"/>
      <c r="E41" s="91"/>
      <c r="F41" s="92"/>
    </row>
    <row r="42" spans="1:6" ht="16.5" customHeight="1" x14ac:dyDescent="0.3">
      <c r="A42" s="205">
        <v>10</v>
      </c>
      <c r="B42" s="101"/>
      <c r="C42" s="107"/>
      <c r="D42" s="93"/>
      <c r="E42" s="93"/>
      <c r="F42" s="77"/>
    </row>
    <row r="43" spans="1:6" ht="16.5" customHeight="1" x14ac:dyDescent="0.3">
      <c r="A43" s="205">
        <v>11</v>
      </c>
      <c r="B43" s="102"/>
      <c r="C43" s="108"/>
      <c r="D43" s="91"/>
      <c r="E43" s="91"/>
      <c r="F43" s="92"/>
    </row>
    <row r="44" spans="1:6" ht="16.5" customHeight="1" x14ac:dyDescent="0.3">
      <c r="A44" s="205">
        <v>12</v>
      </c>
      <c r="B44" s="101"/>
      <c r="C44" s="107"/>
      <c r="D44" s="93"/>
      <c r="E44" s="93"/>
      <c r="F44" s="77"/>
    </row>
    <row r="45" spans="1:6" ht="16.5" customHeight="1" x14ac:dyDescent="0.3">
      <c r="A45" s="205">
        <v>13</v>
      </c>
      <c r="B45" s="102"/>
      <c r="C45" s="108"/>
      <c r="D45" s="91"/>
      <c r="E45" s="91"/>
      <c r="F45" s="92"/>
    </row>
    <row r="46" spans="1:6" ht="16.5" customHeight="1" x14ac:dyDescent="0.3">
      <c r="A46" s="205">
        <v>14</v>
      </c>
      <c r="B46" s="101"/>
      <c r="C46" s="107"/>
      <c r="D46" s="93"/>
      <c r="E46" s="93"/>
      <c r="F46" s="77"/>
    </row>
    <row r="47" spans="1:6" ht="16.5" customHeight="1" x14ac:dyDescent="0.3">
      <c r="A47" s="205">
        <v>15</v>
      </c>
      <c r="B47" s="102"/>
      <c r="C47" s="108"/>
      <c r="D47" s="91"/>
      <c r="E47" s="91"/>
      <c r="F47" s="92"/>
    </row>
    <row r="48" spans="1:6" ht="16.5" customHeight="1" x14ac:dyDescent="0.3">
      <c r="A48" s="205">
        <v>16</v>
      </c>
      <c r="B48" s="101"/>
      <c r="C48" s="107"/>
      <c r="D48" s="93"/>
      <c r="E48" s="93"/>
      <c r="F48" s="77"/>
    </row>
    <row r="49" spans="1:6" ht="16.5" customHeight="1" x14ac:dyDescent="0.3">
      <c r="A49" s="205">
        <v>17</v>
      </c>
      <c r="B49" s="102"/>
      <c r="C49" s="108"/>
      <c r="D49" s="91"/>
      <c r="E49" s="91"/>
      <c r="F49" s="92"/>
    </row>
    <row r="50" spans="1:6" ht="16.5" customHeight="1" x14ac:dyDescent="0.3">
      <c r="A50" s="205">
        <v>18</v>
      </c>
      <c r="B50" s="101"/>
      <c r="C50" s="107"/>
      <c r="D50" s="93"/>
      <c r="E50" s="93"/>
      <c r="F50" s="77"/>
    </row>
    <row r="51" spans="1:6" ht="16.5" customHeight="1" thickBot="1" x14ac:dyDescent="0.35">
      <c r="A51" s="205">
        <v>19</v>
      </c>
      <c r="B51" s="104"/>
      <c r="C51" s="110"/>
      <c r="D51" s="94"/>
      <c r="E51" s="94"/>
      <c r="F51" s="95"/>
    </row>
    <row r="52" spans="1:6" ht="16.5" customHeight="1" thickBot="1" x14ac:dyDescent="0.35">
      <c r="A52" s="74"/>
      <c r="B52" s="154" t="s">
        <v>345</v>
      </c>
      <c r="C52" s="155"/>
      <c r="D52" s="152"/>
      <c r="E52" s="152"/>
      <c r="F52" s="153"/>
    </row>
    <row r="53" spans="1:6" ht="16.5" customHeight="1" x14ac:dyDescent="0.3">
      <c r="A53" s="205">
        <v>1</v>
      </c>
      <c r="B53" s="105"/>
      <c r="C53" s="111" t="s">
        <v>14</v>
      </c>
      <c r="D53" s="90"/>
      <c r="E53" s="90" t="s">
        <v>15</v>
      </c>
      <c r="F53" s="76">
        <f>'Шкаф-купе'!$D53*9450</f>
        <v>0</v>
      </c>
    </row>
    <row r="54" spans="1:6" ht="16.5" customHeight="1" x14ac:dyDescent="0.3">
      <c r="A54" s="205">
        <v>2</v>
      </c>
      <c r="B54" s="102"/>
      <c r="C54" s="108" t="s">
        <v>16</v>
      </c>
      <c r="D54" s="91"/>
      <c r="E54" s="91" t="s">
        <v>6</v>
      </c>
      <c r="F54" s="92">
        <f>'Шкаф-купе'!$D54*4900</f>
        <v>0</v>
      </c>
    </row>
    <row r="55" spans="1:6" ht="16.5" customHeight="1" x14ac:dyDescent="0.3">
      <c r="A55" s="205">
        <v>3</v>
      </c>
      <c r="B55" s="101"/>
      <c r="C55" s="107" t="s">
        <v>17</v>
      </c>
      <c r="D55" s="93"/>
      <c r="E55" s="93" t="s">
        <v>6</v>
      </c>
      <c r="F55" s="77">
        <f>'Шкаф-купе'!$D55*120</f>
        <v>0</v>
      </c>
    </row>
    <row r="56" spans="1:6" ht="16.5" customHeight="1" thickBot="1" x14ac:dyDescent="0.35">
      <c r="A56" s="205">
        <v>4</v>
      </c>
      <c r="B56" s="104"/>
      <c r="C56" s="110" t="s">
        <v>18</v>
      </c>
      <c r="D56" s="94"/>
      <c r="E56" s="94" t="s">
        <v>6</v>
      </c>
      <c r="F56" s="95">
        <f>D56*2000</f>
        <v>0</v>
      </c>
    </row>
    <row r="57" spans="1:6" ht="16.5" customHeight="1" thickBot="1" x14ac:dyDescent="0.35">
      <c r="A57" s="74"/>
      <c r="B57" s="154" t="s">
        <v>377</v>
      </c>
      <c r="C57" s="155"/>
      <c r="D57" s="156"/>
      <c r="E57" s="155"/>
      <c r="F57" s="157"/>
    </row>
    <row r="58" spans="1:6" ht="16.5" customHeight="1" x14ac:dyDescent="0.3">
      <c r="A58" s="205">
        <v>1</v>
      </c>
      <c r="B58" s="105" t="s">
        <v>417</v>
      </c>
      <c r="C58" s="112" t="s">
        <v>444</v>
      </c>
      <c r="D58" s="79"/>
      <c r="E58" s="78" t="s">
        <v>9</v>
      </c>
      <c r="F58" s="80">
        <f>INDEX('Наполнение дверей'!D2:D100,MATCH(C58,'Наполнение дверей'!$A$2:$A$100,0))*D58</f>
        <v>0</v>
      </c>
    </row>
    <row r="59" spans="1:6" ht="16.5" customHeight="1" x14ac:dyDescent="0.3">
      <c r="A59" s="205">
        <v>2</v>
      </c>
      <c r="B59" s="102" t="s">
        <v>418</v>
      </c>
      <c r="C59" s="113" t="s">
        <v>449</v>
      </c>
      <c r="D59" s="82"/>
      <c r="E59" s="81"/>
      <c r="F59" s="83"/>
    </row>
    <row r="60" spans="1:6" ht="16.5" customHeight="1" x14ac:dyDescent="0.3">
      <c r="A60" s="205">
        <v>3</v>
      </c>
      <c r="B60" s="101"/>
      <c r="C60" s="114"/>
      <c r="D60" s="85"/>
      <c r="E60" s="84"/>
      <c r="F60" s="86"/>
    </row>
    <row r="61" spans="1:6" ht="16.5" customHeight="1" x14ac:dyDescent="0.3">
      <c r="A61" s="205">
        <v>4</v>
      </c>
      <c r="B61" s="102"/>
      <c r="C61" s="113"/>
      <c r="D61" s="82"/>
      <c r="E61" s="81"/>
      <c r="F61" s="83"/>
    </row>
    <row r="62" spans="1:6" ht="16.5" customHeight="1" thickBot="1" x14ac:dyDescent="0.3">
      <c r="A62" s="205">
        <v>5</v>
      </c>
      <c r="B62" s="103"/>
      <c r="C62" s="115"/>
      <c r="D62" s="88"/>
      <c r="E62" s="87"/>
      <c r="F62" s="89"/>
    </row>
    <row r="63" spans="1:6" ht="15.95" customHeight="1" x14ac:dyDescent="0.25"/>
    <row r="64" spans="1:6" ht="15" customHeight="1" x14ac:dyDescent="0.25">
      <c r="C64" s="3"/>
      <c r="D64" s="5"/>
      <c r="E64" s="3"/>
      <c r="F64" s="6"/>
    </row>
    <row r="65" spans="3:3" ht="15" customHeight="1" x14ac:dyDescent="0.25">
      <c r="C65" s="57"/>
    </row>
    <row r="66" spans="3:3" ht="15" customHeight="1" x14ac:dyDescent="0.25"/>
    <row r="67" spans="3:3" ht="15" customHeight="1" x14ac:dyDescent="0.25"/>
    <row r="68" spans="3:3" ht="15" customHeight="1" x14ac:dyDescent="0.25"/>
    <row r="69" spans="3:3" ht="15" customHeight="1" x14ac:dyDescent="0.25"/>
    <row r="70" spans="3:3" ht="15" customHeight="1" x14ac:dyDescent="0.25"/>
    <row r="71" spans="3:3" ht="15" customHeight="1" x14ac:dyDescent="0.25"/>
    <row r="72" spans="3:3" ht="15" customHeight="1" x14ac:dyDescent="0.25"/>
    <row r="73" spans="3:3" ht="15" customHeight="1" x14ac:dyDescent="0.25"/>
    <row r="74" spans="3:3" ht="15" customHeight="1" x14ac:dyDescent="0.25"/>
    <row r="75" spans="3:3" ht="15" customHeight="1" x14ac:dyDescent="0.25"/>
    <row r="76" spans="3:3" ht="15" customHeight="1" x14ac:dyDescent="0.25"/>
    <row r="77" spans="3:3" ht="15" customHeight="1" x14ac:dyDescent="0.25"/>
    <row r="78" spans="3:3" ht="15.75" customHeight="1" x14ac:dyDescent="0.25"/>
    <row r="79" spans="3:3" ht="15" customHeight="1" x14ac:dyDescent="0.25"/>
    <row r="81" spans="4:6" ht="15" customHeight="1" x14ac:dyDescent="0.25">
      <c r="D81" s="207"/>
      <c r="E81" s="207"/>
      <c r="F81" s="7"/>
    </row>
  </sheetData>
  <sortState ref="O7:P12">
    <sortCondition ref="O7"/>
  </sortState>
  <mergeCells count="1">
    <mergeCell ref="D81:E81"/>
  </mergeCells>
  <dataValidations count="4">
    <dataValidation type="list" allowBlank="1" showInputMessage="1" showErrorMessage="1" sqref="B2:B3">
      <formula1>"Lamarty,EGGER"</formula1>
    </dataValidation>
    <dataValidation type="list" allowBlank="1" showInputMessage="1" showErrorMessage="1" sqref="K2">
      <formula1>OFFSET($O$1,0,0,COUNTA($O$1:$O$20),1)</formula1>
    </dataValidation>
    <dataValidation type="list" allowBlank="1" showInputMessage="1" showErrorMessage="1" sqref="C2:C3">
      <formula1>IF(B2="Lamarty",Lamarty,EGGER)</formula1>
    </dataValidation>
    <dataValidation type="list" allowBlank="1" showInputMessage="1" showErrorMessage="1" sqref="B9">
      <formula1>КатегорияТоваров</formula1>
    </dataValidation>
  </dataValidations>
  <pageMargins left="0.7" right="0.7" top="0.17249999999999999" bottom="0.75" header="0.3" footer="0.3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OFFSET('Наполнение дверей'!A2,0,0,COUNTA('Наполнение дверей'!$A$2:$A$100),1)</xm:f>
          </x14:formula1>
          <xm:sqref>C58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40"/>
  <sheetViews>
    <sheetView workbookViewId="0">
      <selection activeCell="C2" sqref="C2"/>
    </sheetView>
  </sheetViews>
  <sheetFormatPr defaultRowHeight="15" x14ac:dyDescent="0.25"/>
  <cols>
    <col min="1" max="1" width="29.7109375" bestFit="1" customWidth="1"/>
    <col min="3" max="3" width="51.42578125" bestFit="1" customWidth="1"/>
    <col min="4" max="4" width="10.5703125" bestFit="1" customWidth="1"/>
    <col min="5" max="5" width="10.85546875" bestFit="1" customWidth="1"/>
    <col min="7" max="7" width="48" bestFit="1" customWidth="1"/>
    <col min="8" max="8" width="10.5703125" bestFit="1" customWidth="1"/>
    <col min="9" max="9" width="10.85546875" bestFit="1" customWidth="1"/>
  </cols>
  <sheetData>
    <row r="1" spans="1:9" ht="30" customHeight="1" thickBot="1" x14ac:dyDescent="0.45">
      <c r="A1" s="203" t="s">
        <v>488</v>
      </c>
      <c r="C1" s="203" t="s">
        <v>376</v>
      </c>
      <c r="D1" t="s">
        <v>459</v>
      </c>
      <c r="E1" t="s">
        <v>478</v>
      </c>
      <c r="G1" s="203" t="s">
        <v>475</v>
      </c>
      <c r="H1" t="s">
        <v>459</v>
      </c>
      <c r="I1" t="s">
        <v>478</v>
      </c>
    </row>
    <row r="2" spans="1:9" x14ac:dyDescent="0.25">
      <c r="A2" s="200" t="str">
        <f>C1</f>
        <v>Ящики</v>
      </c>
      <c r="C2" s="194" t="s">
        <v>464</v>
      </c>
      <c r="D2" s="195">
        <v>150</v>
      </c>
      <c r="E2" s="200"/>
      <c r="G2" s="194"/>
      <c r="H2" s="195"/>
      <c r="I2" s="200"/>
    </row>
    <row r="3" spans="1:9" x14ac:dyDescent="0.25">
      <c r="A3" s="201" t="str">
        <f>G1</f>
        <v>Сетчатые корзины и полки</v>
      </c>
      <c r="C3" s="196" t="s">
        <v>465</v>
      </c>
      <c r="D3" s="197">
        <v>190</v>
      </c>
      <c r="E3" s="201"/>
      <c r="G3" s="196"/>
      <c r="H3" s="197"/>
      <c r="I3" s="201"/>
    </row>
    <row r="4" spans="1:9" x14ac:dyDescent="0.25">
      <c r="A4" s="201"/>
      <c r="C4" s="196" t="s">
        <v>466</v>
      </c>
      <c r="D4" s="197">
        <v>220</v>
      </c>
      <c r="E4" s="201"/>
      <c r="G4" s="196"/>
      <c r="H4" s="197"/>
      <c r="I4" s="201"/>
    </row>
    <row r="5" spans="1:9" x14ac:dyDescent="0.25">
      <c r="A5" s="201"/>
      <c r="C5" s="196" t="s">
        <v>467</v>
      </c>
      <c r="D5" s="197">
        <v>240</v>
      </c>
      <c r="E5" s="201"/>
      <c r="G5" s="196"/>
      <c r="H5" s="197"/>
      <c r="I5" s="201"/>
    </row>
    <row r="6" spans="1:9" x14ac:dyDescent="0.25">
      <c r="A6" s="201"/>
      <c r="C6" s="196" t="s">
        <v>468</v>
      </c>
      <c r="D6" s="197">
        <v>280</v>
      </c>
      <c r="E6" s="201"/>
      <c r="G6" s="196"/>
      <c r="H6" s="197"/>
      <c r="I6" s="201"/>
    </row>
    <row r="7" spans="1:9" x14ac:dyDescent="0.25">
      <c r="A7" s="201"/>
      <c r="C7" s="196" t="s">
        <v>469</v>
      </c>
      <c r="D7" s="197">
        <v>300</v>
      </c>
      <c r="E7" s="201"/>
      <c r="G7" s="196"/>
      <c r="H7" s="197"/>
      <c r="I7" s="201"/>
    </row>
    <row r="8" spans="1:9" x14ac:dyDescent="0.25">
      <c r="A8" s="201"/>
      <c r="C8" s="196" t="s">
        <v>470</v>
      </c>
      <c r="D8" s="197">
        <v>330</v>
      </c>
      <c r="E8" s="201"/>
      <c r="G8" s="196"/>
      <c r="H8" s="197"/>
      <c r="I8" s="201"/>
    </row>
    <row r="9" spans="1:9" x14ac:dyDescent="0.25">
      <c r="A9" s="201"/>
      <c r="C9" s="196" t="s">
        <v>471</v>
      </c>
      <c r="D9" s="197">
        <v>360</v>
      </c>
      <c r="E9" s="201"/>
      <c r="G9" s="196"/>
      <c r="H9" s="197"/>
      <c r="I9" s="201"/>
    </row>
    <row r="10" spans="1:9" x14ac:dyDescent="0.25">
      <c r="A10" s="201"/>
      <c r="C10" s="196" t="s">
        <v>472</v>
      </c>
      <c r="D10" s="197">
        <v>380</v>
      </c>
      <c r="E10" s="201"/>
      <c r="G10" s="196"/>
      <c r="H10" s="197"/>
      <c r="I10" s="201"/>
    </row>
    <row r="11" spans="1:9" x14ac:dyDescent="0.25">
      <c r="A11" s="201"/>
      <c r="C11" s="196" t="s">
        <v>473</v>
      </c>
      <c r="D11" s="197">
        <v>410</v>
      </c>
      <c r="E11" s="201"/>
      <c r="G11" s="196"/>
      <c r="H11" s="197"/>
      <c r="I11" s="201"/>
    </row>
    <row r="12" spans="1:9" x14ac:dyDescent="0.25">
      <c r="A12" s="201"/>
      <c r="C12" s="196" t="s">
        <v>474</v>
      </c>
      <c r="D12" s="197">
        <v>430</v>
      </c>
      <c r="E12" s="201"/>
      <c r="G12" s="196"/>
      <c r="H12" s="197"/>
      <c r="I12" s="201"/>
    </row>
    <row r="13" spans="1:9" x14ac:dyDescent="0.25">
      <c r="A13" s="201"/>
      <c r="C13" s="204" t="s">
        <v>484</v>
      </c>
      <c r="D13" s="197"/>
      <c r="E13" s="201"/>
      <c r="G13" s="196"/>
      <c r="H13" s="197"/>
      <c r="I13" s="201"/>
    </row>
    <row r="14" spans="1:9" x14ac:dyDescent="0.25">
      <c r="A14" s="201"/>
      <c r="C14" s="196" t="s">
        <v>476</v>
      </c>
      <c r="D14" s="197">
        <v>850</v>
      </c>
      <c r="E14" s="201" t="s">
        <v>479</v>
      </c>
      <c r="G14" s="196"/>
      <c r="H14" s="197"/>
      <c r="I14" s="201"/>
    </row>
    <row r="15" spans="1:9" x14ac:dyDescent="0.25">
      <c r="A15" s="201"/>
      <c r="C15" s="196" t="s">
        <v>477</v>
      </c>
      <c r="D15" s="197">
        <v>900</v>
      </c>
      <c r="E15" s="201"/>
      <c r="G15" s="196"/>
      <c r="H15" s="197"/>
      <c r="I15" s="201"/>
    </row>
    <row r="16" spans="1:9" x14ac:dyDescent="0.25">
      <c r="A16" s="201"/>
      <c r="C16" s="196" t="s">
        <v>477</v>
      </c>
      <c r="D16" s="197">
        <v>950</v>
      </c>
      <c r="E16" s="201" t="s">
        <v>481</v>
      </c>
      <c r="G16" s="196"/>
      <c r="H16" s="197"/>
      <c r="I16" s="201"/>
    </row>
    <row r="17" spans="1:9" x14ac:dyDescent="0.25">
      <c r="A17" s="201"/>
      <c r="C17" s="196" t="s">
        <v>480</v>
      </c>
      <c r="D17" s="197">
        <v>894</v>
      </c>
      <c r="E17" s="201"/>
      <c r="G17" s="196"/>
      <c r="H17" s="197"/>
      <c r="I17" s="201"/>
    </row>
    <row r="18" spans="1:9" x14ac:dyDescent="0.25">
      <c r="A18" s="201"/>
      <c r="C18" s="196" t="s">
        <v>482</v>
      </c>
      <c r="D18" s="197">
        <v>908</v>
      </c>
      <c r="E18" s="201"/>
      <c r="G18" s="196"/>
      <c r="H18" s="197"/>
      <c r="I18" s="201"/>
    </row>
    <row r="19" spans="1:9" x14ac:dyDescent="0.25">
      <c r="A19" s="201"/>
      <c r="C19" s="196" t="s">
        <v>483</v>
      </c>
      <c r="D19" s="197">
        <v>926</v>
      </c>
      <c r="E19" s="201"/>
      <c r="G19" s="196"/>
      <c r="H19" s="197"/>
      <c r="I19" s="201"/>
    </row>
    <row r="20" spans="1:9" x14ac:dyDescent="0.25">
      <c r="A20" s="201"/>
      <c r="C20" s="196" t="s">
        <v>485</v>
      </c>
      <c r="D20" s="197">
        <v>952</v>
      </c>
      <c r="E20" s="201"/>
      <c r="G20" s="196"/>
      <c r="H20" s="197"/>
      <c r="I20" s="201"/>
    </row>
    <row r="21" spans="1:9" x14ac:dyDescent="0.25">
      <c r="A21" s="201"/>
      <c r="C21" s="196" t="s">
        <v>486</v>
      </c>
      <c r="D21" s="197">
        <v>970</v>
      </c>
      <c r="E21" s="201"/>
      <c r="G21" s="196"/>
      <c r="H21" s="197"/>
      <c r="I21" s="201"/>
    </row>
    <row r="22" spans="1:9" x14ac:dyDescent="0.25">
      <c r="A22" s="201"/>
      <c r="C22" s="196" t="s">
        <v>487</v>
      </c>
      <c r="D22" s="197">
        <v>990</v>
      </c>
      <c r="E22" s="201"/>
      <c r="G22" s="196"/>
      <c r="H22" s="197"/>
      <c r="I22" s="201"/>
    </row>
    <row r="23" spans="1:9" x14ac:dyDescent="0.25">
      <c r="A23" s="201"/>
      <c r="C23" s="196" t="s">
        <v>480</v>
      </c>
      <c r="D23" s="197"/>
      <c r="E23" s="201"/>
      <c r="G23" s="196"/>
      <c r="H23" s="197"/>
      <c r="I23" s="201"/>
    </row>
    <row r="24" spans="1:9" x14ac:dyDescent="0.25">
      <c r="A24" s="201"/>
      <c r="C24" s="196" t="s">
        <v>480</v>
      </c>
      <c r="D24" s="197"/>
      <c r="E24" s="201"/>
      <c r="G24" s="196"/>
      <c r="H24" s="197"/>
      <c r="I24" s="201"/>
    </row>
    <row r="25" spans="1:9" x14ac:dyDescent="0.25">
      <c r="A25" s="201"/>
      <c r="C25" s="196" t="s">
        <v>480</v>
      </c>
      <c r="D25" s="197"/>
      <c r="E25" s="201"/>
      <c r="G25" s="196"/>
      <c r="H25" s="197"/>
      <c r="I25" s="201"/>
    </row>
    <row r="26" spans="1:9" x14ac:dyDescent="0.25">
      <c r="A26" s="201"/>
      <c r="C26" s="196" t="s">
        <v>480</v>
      </c>
      <c r="D26" s="197"/>
      <c r="E26" s="201"/>
      <c r="G26" s="196"/>
      <c r="H26" s="197"/>
      <c r="I26" s="201"/>
    </row>
    <row r="27" spans="1:9" x14ac:dyDescent="0.25">
      <c r="A27" s="201"/>
      <c r="C27" s="196"/>
      <c r="D27" s="197"/>
      <c r="E27" s="201"/>
      <c r="G27" s="196"/>
      <c r="H27" s="197"/>
      <c r="I27" s="201"/>
    </row>
    <row r="28" spans="1:9" x14ac:dyDescent="0.25">
      <c r="A28" s="201"/>
      <c r="C28" s="196"/>
      <c r="D28" s="197"/>
      <c r="E28" s="201"/>
      <c r="G28" s="196"/>
      <c r="H28" s="197"/>
      <c r="I28" s="201"/>
    </row>
    <row r="29" spans="1:9" x14ac:dyDescent="0.25">
      <c r="A29" s="201"/>
      <c r="C29" s="196"/>
      <c r="D29" s="197"/>
      <c r="E29" s="201"/>
      <c r="G29" s="196"/>
      <c r="H29" s="197"/>
      <c r="I29" s="201"/>
    </row>
    <row r="30" spans="1:9" ht="15.75" thickBot="1" x14ac:dyDescent="0.3">
      <c r="A30" s="202"/>
      <c r="C30" s="196"/>
      <c r="D30" s="197"/>
      <c r="E30" s="201"/>
      <c r="G30" s="196"/>
      <c r="H30" s="197"/>
      <c r="I30" s="201"/>
    </row>
    <row r="31" spans="1:9" x14ac:dyDescent="0.25">
      <c r="C31" s="196"/>
      <c r="D31" s="197"/>
      <c r="E31" s="201"/>
      <c r="G31" s="196"/>
      <c r="H31" s="197"/>
      <c r="I31" s="201"/>
    </row>
    <row r="32" spans="1:9" x14ac:dyDescent="0.25">
      <c r="C32" s="196"/>
      <c r="D32" s="197"/>
      <c r="E32" s="201"/>
      <c r="G32" s="196"/>
      <c r="H32" s="197"/>
      <c r="I32" s="201"/>
    </row>
    <row r="33" spans="3:9" x14ac:dyDescent="0.25">
      <c r="C33" s="196"/>
      <c r="D33" s="197"/>
      <c r="E33" s="201"/>
      <c r="G33" s="196"/>
      <c r="H33" s="197"/>
      <c r="I33" s="201"/>
    </row>
    <row r="34" spans="3:9" x14ac:dyDescent="0.25">
      <c r="C34" s="196"/>
      <c r="D34" s="197"/>
      <c r="E34" s="201"/>
      <c r="G34" s="196"/>
      <c r="H34" s="197"/>
      <c r="I34" s="201"/>
    </row>
    <row r="35" spans="3:9" x14ac:dyDescent="0.25">
      <c r="C35" s="196"/>
      <c r="D35" s="197"/>
      <c r="E35" s="201"/>
      <c r="G35" s="196"/>
      <c r="H35" s="197"/>
      <c r="I35" s="201"/>
    </row>
    <row r="36" spans="3:9" x14ac:dyDescent="0.25">
      <c r="C36" s="196"/>
      <c r="D36" s="197"/>
      <c r="E36" s="201"/>
      <c r="G36" s="196"/>
      <c r="H36" s="197"/>
      <c r="I36" s="201"/>
    </row>
    <row r="37" spans="3:9" x14ac:dyDescent="0.25">
      <c r="C37" s="196"/>
      <c r="D37" s="197"/>
      <c r="E37" s="201"/>
      <c r="G37" s="196"/>
      <c r="H37" s="197"/>
      <c r="I37" s="201"/>
    </row>
    <row r="38" spans="3:9" x14ac:dyDescent="0.25">
      <c r="C38" s="196"/>
      <c r="D38" s="197"/>
      <c r="E38" s="201"/>
      <c r="G38" s="196"/>
      <c r="H38" s="197"/>
      <c r="I38" s="201"/>
    </row>
    <row r="39" spans="3:9" x14ac:dyDescent="0.25">
      <c r="C39" s="196"/>
      <c r="D39" s="197"/>
      <c r="E39" s="201"/>
      <c r="G39" s="196"/>
      <c r="H39" s="197"/>
      <c r="I39" s="201"/>
    </row>
    <row r="40" spans="3:9" ht="15.75" thickBot="1" x14ac:dyDescent="0.3">
      <c r="C40" s="198"/>
      <c r="D40" s="199"/>
      <c r="E40" s="202"/>
      <c r="G40" s="198"/>
      <c r="H40" s="199"/>
      <c r="I40" s="20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69"/>
  <sheetViews>
    <sheetView showGridLines="0" topLeftCell="A44" zoomScaleNormal="100" workbookViewId="0">
      <selection activeCell="F2" sqref="F2"/>
    </sheetView>
  </sheetViews>
  <sheetFormatPr defaultRowHeight="16.5" x14ac:dyDescent="0.3"/>
  <cols>
    <col min="1" max="1" width="5.7109375" style="128" customWidth="1"/>
    <col min="2" max="2" width="41.42578125" style="135" bestFit="1" customWidth="1"/>
    <col min="3" max="3" width="13.5703125" style="128" customWidth="1"/>
    <col min="5" max="5" width="4.42578125" style="128" bestFit="1" customWidth="1"/>
    <col min="6" max="6" width="82" style="135" bestFit="1" customWidth="1"/>
    <col min="7" max="7" width="13.140625" style="128" bestFit="1" customWidth="1"/>
  </cols>
  <sheetData>
    <row r="1" spans="1:7" ht="60" customHeight="1" thickBot="1" x14ac:dyDescent="0.3">
      <c r="A1" s="137"/>
      <c r="B1" s="130"/>
      <c r="C1" s="126"/>
      <c r="D1" s="8"/>
      <c r="E1" s="144"/>
      <c r="F1" s="136"/>
      <c r="G1" s="129"/>
    </row>
    <row r="2" spans="1:7" ht="17.25" thickBot="1" x14ac:dyDescent="0.35">
      <c r="A2" s="138" t="s">
        <v>19</v>
      </c>
      <c r="B2" s="131" t="s">
        <v>349</v>
      </c>
      <c r="C2" s="123" t="s">
        <v>199</v>
      </c>
      <c r="D2" s="56"/>
      <c r="E2" s="145" t="s">
        <v>19</v>
      </c>
      <c r="F2" s="165" t="s">
        <v>461</v>
      </c>
      <c r="G2" s="122" t="s">
        <v>199</v>
      </c>
    </row>
    <row r="3" spans="1:7" x14ac:dyDescent="0.3">
      <c r="A3" s="139">
        <v>1</v>
      </c>
      <c r="B3" s="132" t="s">
        <v>0</v>
      </c>
      <c r="C3" s="124">
        <v>1790</v>
      </c>
      <c r="D3" s="4"/>
      <c r="E3" s="146">
        <v>1</v>
      </c>
      <c r="F3" s="116" t="s">
        <v>208</v>
      </c>
      <c r="G3" s="120">
        <v>2513</v>
      </c>
    </row>
    <row r="4" spans="1:7" x14ac:dyDescent="0.3">
      <c r="A4" s="139">
        <v>2</v>
      </c>
      <c r="B4" s="132" t="s">
        <v>20</v>
      </c>
      <c r="C4" s="124">
        <v>1790</v>
      </c>
      <c r="D4" s="4"/>
      <c r="E4" s="142">
        <v>2</v>
      </c>
      <c r="F4" s="117" t="s">
        <v>209</v>
      </c>
      <c r="G4" s="121">
        <v>2633</v>
      </c>
    </row>
    <row r="5" spans="1:7" x14ac:dyDescent="0.3">
      <c r="A5" s="139">
        <v>3</v>
      </c>
      <c r="B5" s="132" t="s">
        <v>21</v>
      </c>
      <c r="C5" s="124">
        <v>1790</v>
      </c>
      <c r="D5" s="4"/>
      <c r="E5" s="142">
        <v>3</v>
      </c>
      <c r="F5" s="117" t="s">
        <v>210</v>
      </c>
      <c r="G5" s="121">
        <v>2481</v>
      </c>
    </row>
    <row r="6" spans="1:7" x14ac:dyDescent="0.3">
      <c r="A6" s="139">
        <v>4</v>
      </c>
      <c r="B6" s="132" t="s">
        <v>22</v>
      </c>
      <c r="C6" s="124">
        <v>1790</v>
      </c>
      <c r="D6" s="4"/>
      <c r="E6" s="142">
        <v>4</v>
      </c>
      <c r="F6" s="117" t="s">
        <v>211</v>
      </c>
      <c r="G6" s="121">
        <v>2633</v>
      </c>
    </row>
    <row r="7" spans="1:7" x14ac:dyDescent="0.3">
      <c r="A7" s="139">
        <v>5</v>
      </c>
      <c r="B7" s="132" t="s">
        <v>23</v>
      </c>
      <c r="C7" s="124">
        <v>1790</v>
      </c>
      <c r="D7" s="4"/>
      <c r="E7" s="142">
        <v>5</v>
      </c>
      <c r="F7" s="117" t="s">
        <v>212</v>
      </c>
      <c r="G7" s="121">
        <v>3794</v>
      </c>
    </row>
    <row r="8" spans="1:7" x14ac:dyDescent="0.3">
      <c r="A8" s="139">
        <v>6</v>
      </c>
      <c r="B8" s="132" t="s">
        <v>24</v>
      </c>
      <c r="C8" s="124">
        <v>1790</v>
      </c>
      <c r="D8" s="4"/>
      <c r="E8" s="142">
        <v>6</v>
      </c>
      <c r="F8" s="117" t="s">
        <v>213</v>
      </c>
      <c r="G8" s="121">
        <v>2863</v>
      </c>
    </row>
    <row r="9" spans="1:7" x14ac:dyDescent="0.3">
      <c r="A9" s="139">
        <v>7</v>
      </c>
      <c r="B9" s="132" t="s">
        <v>25</v>
      </c>
      <c r="C9" s="124">
        <v>1790</v>
      </c>
      <c r="D9" s="4"/>
      <c r="E9" s="142">
        <v>7</v>
      </c>
      <c r="F9" s="117" t="s">
        <v>214</v>
      </c>
      <c r="G9" s="121">
        <v>3186</v>
      </c>
    </row>
    <row r="10" spans="1:7" x14ac:dyDescent="0.3">
      <c r="A10" s="139">
        <v>8</v>
      </c>
      <c r="B10" s="132" t="s">
        <v>26</v>
      </c>
      <c r="C10" s="124">
        <v>1790</v>
      </c>
      <c r="D10" s="4"/>
      <c r="E10" s="142">
        <v>8</v>
      </c>
      <c r="F10" s="117" t="s">
        <v>215</v>
      </c>
      <c r="G10" s="121">
        <v>3668</v>
      </c>
    </row>
    <row r="11" spans="1:7" x14ac:dyDescent="0.3">
      <c r="A11" s="139">
        <v>9</v>
      </c>
      <c r="B11" s="132" t="s">
        <v>27</v>
      </c>
      <c r="C11" s="124">
        <v>1790</v>
      </c>
      <c r="D11" s="4"/>
      <c r="E11" s="142">
        <v>9</v>
      </c>
      <c r="F11" s="117" t="s">
        <v>216</v>
      </c>
      <c r="G11" s="121">
        <v>2633</v>
      </c>
    </row>
    <row r="12" spans="1:7" x14ac:dyDescent="0.3">
      <c r="A12" s="139">
        <v>10</v>
      </c>
      <c r="B12" s="132" t="s">
        <v>28</v>
      </c>
      <c r="C12" s="124">
        <v>1790</v>
      </c>
      <c r="D12" s="4"/>
      <c r="E12" s="142">
        <v>10</v>
      </c>
      <c r="F12" s="117" t="s">
        <v>217</v>
      </c>
      <c r="G12" s="121">
        <v>3526</v>
      </c>
    </row>
    <row r="13" spans="1:7" x14ac:dyDescent="0.3">
      <c r="A13" s="139">
        <v>11</v>
      </c>
      <c r="B13" s="132" t="s">
        <v>29</v>
      </c>
      <c r="C13" s="124">
        <v>1790</v>
      </c>
      <c r="D13" s="4"/>
      <c r="E13" s="142">
        <v>11</v>
      </c>
      <c r="F13" s="117" t="s">
        <v>218</v>
      </c>
      <c r="G13" s="121">
        <v>2863</v>
      </c>
    </row>
    <row r="14" spans="1:7" x14ac:dyDescent="0.3">
      <c r="A14" s="139">
        <v>12</v>
      </c>
      <c r="B14" s="132" t="s">
        <v>200</v>
      </c>
      <c r="C14" s="124">
        <v>1790</v>
      </c>
      <c r="D14" s="4"/>
      <c r="E14" s="142">
        <v>12</v>
      </c>
      <c r="F14" s="117" t="s">
        <v>219</v>
      </c>
      <c r="G14" s="121">
        <v>3607</v>
      </c>
    </row>
    <row r="15" spans="1:7" x14ac:dyDescent="0.3">
      <c r="A15" s="139">
        <v>13</v>
      </c>
      <c r="B15" s="132" t="s">
        <v>30</v>
      </c>
      <c r="C15" s="124">
        <v>1790</v>
      </c>
      <c r="D15" s="4"/>
      <c r="E15" s="142">
        <v>13</v>
      </c>
      <c r="F15" s="117" t="s">
        <v>220</v>
      </c>
      <c r="G15" s="121">
        <v>2584</v>
      </c>
    </row>
    <row r="16" spans="1:7" x14ac:dyDescent="0.3">
      <c r="A16" s="139">
        <v>14</v>
      </c>
      <c r="B16" s="132" t="s">
        <v>31</v>
      </c>
      <c r="C16" s="124">
        <v>1790</v>
      </c>
      <c r="D16" s="4"/>
      <c r="E16" s="142">
        <v>14</v>
      </c>
      <c r="F16" s="117" t="s">
        <v>221</v>
      </c>
      <c r="G16" s="121">
        <v>2863</v>
      </c>
    </row>
    <row r="17" spans="1:7" x14ac:dyDescent="0.3">
      <c r="A17" s="139">
        <v>15</v>
      </c>
      <c r="B17" s="132" t="s">
        <v>32</v>
      </c>
      <c r="C17" s="124">
        <v>1790</v>
      </c>
      <c r="D17" s="4"/>
      <c r="E17" s="142">
        <v>15</v>
      </c>
      <c r="F17" s="117" t="s">
        <v>222</v>
      </c>
      <c r="G17" s="121">
        <v>2863</v>
      </c>
    </row>
    <row r="18" spans="1:7" x14ac:dyDescent="0.3">
      <c r="A18" s="140"/>
      <c r="B18" s="133" t="s">
        <v>346</v>
      </c>
      <c r="C18" s="125"/>
      <c r="D18" s="4"/>
      <c r="E18" s="142">
        <v>16</v>
      </c>
      <c r="F18" s="117" t="s">
        <v>223</v>
      </c>
      <c r="G18" s="121">
        <v>2870</v>
      </c>
    </row>
    <row r="19" spans="1:7" x14ac:dyDescent="0.3">
      <c r="A19" s="139">
        <v>16</v>
      </c>
      <c r="B19" s="132" t="s">
        <v>33</v>
      </c>
      <c r="C19" s="124">
        <v>1890</v>
      </c>
      <c r="D19" s="4"/>
      <c r="E19" s="142">
        <v>17</v>
      </c>
      <c r="F19" s="117" t="s">
        <v>224</v>
      </c>
      <c r="G19" s="121">
        <v>2549</v>
      </c>
    </row>
    <row r="20" spans="1:7" x14ac:dyDescent="0.3">
      <c r="A20" s="139">
        <f>A19+1</f>
        <v>17</v>
      </c>
      <c r="B20" s="132" t="s">
        <v>34</v>
      </c>
      <c r="C20" s="124">
        <v>1890</v>
      </c>
      <c r="D20" s="4"/>
      <c r="E20" s="142">
        <v>18</v>
      </c>
      <c r="F20" s="117" t="s">
        <v>225</v>
      </c>
      <c r="G20" s="121">
        <v>2819</v>
      </c>
    </row>
    <row r="21" spans="1:7" x14ac:dyDescent="0.3">
      <c r="A21" s="139">
        <f t="shared" ref="A21:A32" si="0">A20+1</f>
        <v>18</v>
      </c>
      <c r="B21" s="132" t="s">
        <v>35</v>
      </c>
      <c r="C21" s="124">
        <v>1890</v>
      </c>
      <c r="D21" s="4"/>
      <c r="E21" s="142">
        <v>19</v>
      </c>
      <c r="F21" s="117" t="s">
        <v>226</v>
      </c>
      <c r="G21" s="121">
        <v>3042</v>
      </c>
    </row>
    <row r="22" spans="1:7" x14ac:dyDescent="0.3">
      <c r="A22" s="139">
        <f t="shared" si="0"/>
        <v>19</v>
      </c>
      <c r="B22" s="132" t="s">
        <v>36</v>
      </c>
      <c r="C22" s="124">
        <v>1890</v>
      </c>
      <c r="D22" s="4"/>
      <c r="E22" s="142">
        <v>20</v>
      </c>
      <c r="F22" s="117" t="s">
        <v>227</v>
      </c>
      <c r="G22" s="121">
        <v>2513</v>
      </c>
    </row>
    <row r="23" spans="1:7" x14ac:dyDescent="0.3">
      <c r="A23" s="139">
        <f t="shared" si="0"/>
        <v>20</v>
      </c>
      <c r="B23" s="132" t="s">
        <v>34</v>
      </c>
      <c r="C23" s="124">
        <v>1890</v>
      </c>
      <c r="D23" s="4"/>
      <c r="E23" s="142">
        <v>21</v>
      </c>
      <c r="F23" s="117" t="s">
        <v>228</v>
      </c>
      <c r="G23" s="121">
        <v>2863</v>
      </c>
    </row>
    <row r="24" spans="1:7" x14ac:dyDescent="0.3">
      <c r="A24" s="139">
        <f t="shared" si="0"/>
        <v>21</v>
      </c>
      <c r="B24" s="132" t="s">
        <v>37</v>
      </c>
      <c r="C24" s="124">
        <v>1890</v>
      </c>
      <c r="D24" s="4"/>
      <c r="E24" s="142">
        <v>22</v>
      </c>
      <c r="F24" s="117" t="s">
        <v>229</v>
      </c>
      <c r="G24" s="121">
        <v>3832</v>
      </c>
    </row>
    <row r="25" spans="1:7" x14ac:dyDescent="0.3">
      <c r="A25" s="139">
        <f t="shared" si="0"/>
        <v>22</v>
      </c>
      <c r="B25" s="132" t="s">
        <v>38</v>
      </c>
      <c r="C25" s="124">
        <v>1890</v>
      </c>
      <c r="D25" s="4"/>
      <c r="E25" s="142">
        <v>23</v>
      </c>
      <c r="F25" s="117" t="s">
        <v>230</v>
      </c>
      <c r="G25" s="121">
        <v>5019</v>
      </c>
    </row>
    <row r="26" spans="1:7" x14ac:dyDescent="0.3">
      <c r="A26" s="139">
        <f t="shared" si="0"/>
        <v>23</v>
      </c>
      <c r="B26" s="132" t="s">
        <v>39</v>
      </c>
      <c r="C26" s="124">
        <v>1890</v>
      </c>
      <c r="D26" s="4"/>
      <c r="E26" s="142">
        <v>24</v>
      </c>
      <c r="F26" s="117" t="s">
        <v>231</v>
      </c>
      <c r="G26" s="121">
        <v>3832</v>
      </c>
    </row>
    <row r="27" spans="1:7" x14ac:dyDescent="0.3">
      <c r="A27" s="139">
        <f t="shared" si="0"/>
        <v>24</v>
      </c>
      <c r="B27" s="132" t="s">
        <v>40</v>
      </c>
      <c r="C27" s="124">
        <v>1890</v>
      </c>
      <c r="D27" s="4"/>
      <c r="E27" s="142">
        <v>25</v>
      </c>
      <c r="F27" s="117" t="s">
        <v>232</v>
      </c>
      <c r="G27" s="121">
        <v>5019</v>
      </c>
    </row>
    <row r="28" spans="1:7" x14ac:dyDescent="0.3">
      <c r="A28" s="139">
        <f t="shared" si="0"/>
        <v>25</v>
      </c>
      <c r="B28" s="132" t="s">
        <v>41</v>
      </c>
      <c r="C28" s="124">
        <v>1890</v>
      </c>
      <c r="D28" s="4"/>
      <c r="E28" s="142">
        <v>26</v>
      </c>
      <c r="F28" s="117" t="s">
        <v>233</v>
      </c>
      <c r="G28" s="121">
        <v>3832</v>
      </c>
    </row>
    <row r="29" spans="1:7" x14ac:dyDescent="0.3">
      <c r="A29" s="139">
        <f t="shared" si="0"/>
        <v>26</v>
      </c>
      <c r="B29" s="132" t="s">
        <v>42</v>
      </c>
      <c r="C29" s="124">
        <v>1890</v>
      </c>
      <c r="D29" s="4"/>
      <c r="E29" s="142">
        <v>27</v>
      </c>
      <c r="F29" s="117" t="s">
        <v>234</v>
      </c>
      <c r="G29" s="121">
        <v>2863</v>
      </c>
    </row>
    <row r="30" spans="1:7" x14ac:dyDescent="0.3">
      <c r="A30" s="139">
        <f t="shared" si="0"/>
        <v>27</v>
      </c>
      <c r="B30" s="132" t="s">
        <v>201</v>
      </c>
      <c r="C30" s="124">
        <v>1890</v>
      </c>
      <c r="D30" s="4"/>
      <c r="E30" s="142">
        <v>28</v>
      </c>
      <c r="F30" s="117" t="s">
        <v>235</v>
      </c>
      <c r="G30" s="121">
        <v>3590</v>
      </c>
    </row>
    <row r="31" spans="1:7" x14ac:dyDescent="0.3">
      <c r="A31" s="139">
        <f t="shared" si="0"/>
        <v>28</v>
      </c>
      <c r="B31" s="132" t="s">
        <v>43</v>
      </c>
      <c r="C31" s="124">
        <v>1890</v>
      </c>
      <c r="D31" s="4"/>
      <c r="E31" s="142">
        <v>29</v>
      </c>
      <c r="F31" s="117" t="s">
        <v>236</v>
      </c>
      <c r="G31" s="121">
        <v>3832</v>
      </c>
    </row>
    <row r="32" spans="1:7" x14ac:dyDescent="0.3">
      <c r="A32" s="139">
        <f t="shared" si="0"/>
        <v>29</v>
      </c>
      <c r="B32" s="132" t="s">
        <v>44</v>
      </c>
      <c r="C32" s="124">
        <v>1890</v>
      </c>
      <c r="D32" s="4"/>
      <c r="E32" s="142">
        <v>30</v>
      </c>
      <c r="F32" s="117" t="s">
        <v>237</v>
      </c>
      <c r="G32" s="121">
        <v>3832</v>
      </c>
    </row>
    <row r="33" spans="1:7" x14ac:dyDescent="0.3">
      <c r="A33" s="140"/>
      <c r="B33" s="133" t="s">
        <v>347</v>
      </c>
      <c r="C33" s="125"/>
      <c r="D33" s="4"/>
      <c r="E33" s="142">
        <v>31</v>
      </c>
      <c r="F33" s="117" t="s">
        <v>238</v>
      </c>
      <c r="G33" s="121">
        <v>3832</v>
      </c>
    </row>
    <row r="34" spans="1:7" x14ac:dyDescent="0.3">
      <c r="A34" s="139">
        <v>30</v>
      </c>
      <c r="B34" s="132" t="s">
        <v>45</v>
      </c>
      <c r="C34" s="124">
        <v>2120</v>
      </c>
      <c r="D34" s="4"/>
      <c r="E34" s="142">
        <v>32</v>
      </c>
      <c r="F34" s="117" t="s">
        <v>239</v>
      </c>
      <c r="G34" s="121">
        <v>3832</v>
      </c>
    </row>
    <row r="35" spans="1:7" x14ac:dyDescent="0.3">
      <c r="A35" s="139">
        <f>A34+1</f>
        <v>31</v>
      </c>
      <c r="B35" s="132" t="s">
        <v>46</v>
      </c>
      <c r="C35" s="124">
        <v>2120</v>
      </c>
      <c r="D35" s="4"/>
      <c r="E35" s="142">
        <v>33</v>
      </c>
      <c r="F35" s="117" t="s">
        <v>240</v>
      </c>
      <c r="G35" s="121">
        <v>2355</v>
      </c>
    </row>
    <row r="36" spans="1:7" x14ac:dyDescent="0.3">
      <c r="A36" s="139">
        <f t="shared" ref="A36:A61" si="1">A35+1</f>
        <v>32</v>
      </c>
      <c r="B36" s="132" t="s">
        <v>47</v>
      </c>
      <c r="C36" s="124">
        <v>2120</v>
      </c>
      <c r="D36" s="4"/>
      <c r="E36" s="142">
        <v>34</v>
      </c>
      <c r="F36" s="117" t="s">
        <v>241</v>
      </c>
      <c r="G36" s="121">
        <v>2633</v>
      </c>
    </row>
    <row r="37" spans="1:7" x14ac:dyDescent="0.3">
      <c r="A37" s="139">
        <f t="shared" si="1"/>
        <v>33</v>
      </c>
      <c r="B37" s="132" t="s">
        <v>48</v>
      </c>
      <c r="C37" s="124">
        <v>2120</v>
      </c>
      <c r="D37" s="4"/>
      <c r="E37" s="142">
        <v>35</v>
      </c>
      <c r="F37" s="117" t="s">
        <v>242</v>
      </c>
      <c r="G37" s="121">
        <v>3794</v>
      </c>
    </row>
    <row r="38" spans="1:7" x14ac:dyDescent="0.3">
      <c r="A38" s="139">
        <f t="shared" si="1"/>
        <v>34</v>
      </c>
      <c r="B38" s="132" t="s">
        <v>49</v>
      </c>
      <c r="C38" s="124">
        <v>2120</v>
      </c>
      <c r="D38" s="4"/>
      <c r="E38" s="142">
        <v>36</v>
      </c>
      <c r="F38" s="117" t="s">
        <v>243</v>
      </c>
      <c r="G38" s="121">
        <v>2513</v>
      </c>
    </row>
    <row r="39" spans="1:7" x14ac:dyDescent="0.3">
      <c r="A39" s="139">
        <f t="shared" si="1"/>
        <v>35</v>
      </c>
      <c r="B39" s="132" t="s">
        <v>50</v>
      </c>
      <c r="C39" s="124">
        <v>2120</v>
      </c>
      <c r="D39" s="4"/>
      <c r="E39" s="142">
        <v>37</v>
      </c>
      <c r="F39" s="117" t="s">
        <v>244</v>
      </c>
      <c r="G39" s="121">
        <v>2863</v>
      </c>
    </row>
    <row r="40" spans="1:7" x14ac:dyDescent="0.3">
      <c r="A40" s="139">
        <f t="shared" si="1"/>
        <v>36</v>
      </c>
      <c r="B40" s="132" t="s">
        <v>51</v>
      </c>
      <c r="C40" s="124">
        <v>2120</v>
      </c>
      <c r="D40" s="4"/>
      <c r="E40" s="142">
        <v>38</v>
      </c>
      <c r="F40" s="117" t="s">
        <v>245</v>
      </c>
      <c r="G40" s="121">
        <v>3042</v>
      </c>
    </row>
    <row r="41" spans="1:7" x14ac:dyDescent="0.3">
      <c r="A41" s="139">
        <f t="shared" si="1"/>
        <v>37</v>
      </c>
      <c r="B41" s="132" t="s">
        <v>52</v>
      </c>
      <c r="C41" s="124">
        <v>2120</v>
      </c>
      <c r="D41" s="4"/>
      <c r="E41" s="142">
        <v>39</v>
      </c>
      <c r="F41" s="117" t="s">
        <v>246</v>
      </c>
      <c r="G41" s="121">
        <v>2513</v>
      </c>
    </row>
    <row r="42" spans="1:7" x14ac:dyDescent="0.3">
      <c r="A42" s="139">
        <f t="shared" si="1"/>
        <v>38</v>
      </c>
      <c r="B42" s="132" t="s">
        <v>53</v>
      </c>
      <c r="C42" s="124">
        <v>2120</v>
      </c>
      <c r="D42" s="4"/>
      <c r="E42" s="142">
        <v>40</v>
      </c>
      <c r="F42" s="117" t="s">
        <v>247</v>
      </c>
      <c r="G42" s="121">
        <v>3577</v>
      </c>
    </row>
    <row r="43" spans="1:7" x14ac:dyDescent="0.3">
      <c r="A43" s="139">
        <f t="shared" si="1"/>
        <v>39</v>
      </c>
      <c r="B43" s="132" t="s">
        <v>54</v>
      </c>
      <c r="C43" s="124">
        <v>2120</v>
      </c>
      <c r="D43" s="4"/>
      <c r="E43" s="142">
        <v>41</v>
      </c>
      <c r="F43" s="117" t="s">
        <v>248</v>
      </c>
      <c r="G43" s="121">
        <v>2245</v>
      </c>
    </row>
    <row r="44" spans="1:7" x14ac:dyDescent="0.3">
      <c r="A44" s="139">
        <f t="shared" si="1"/>
        <v>40</v>
      </c>
      <c r="B44" s="132" t="s">
        <v>55</v>
      </c>
      <c r="C44" s="124">
        <v>2120</v>
      </c>
      <c r="D44" s="4"/>
      <c r="E44" s="142">
        <v>42</v>
      </c>
      <c r="F44" s="117" t="s">
        <v>249</v>
      </c>
      <c r="G44" s="121">
        <v>2513</v>
      </c>
    </row>
    <row r="45" spans="1:7" x14ac:dyDescent="0.3">
      <c r="A45" s="139">
        <f t="shared" si="1"/>
        <v>41</v>
      </c>
      <c r="B45" s="132" t="s">
        <v>56</v>
      </c>
      <c r="C45" s="124">
        <v>2120</v>
      </c>
      <c r="D45" s="4"/>
      <c r="E45" s="142">
        <v>43</v>
      </c>
      <c r="F45" s="117" t="s">
        <v>250</v>
      </c>
      <c r="G45" s="121">
        <v>3668</v>
      </c>
    </row>
    <row r="46" spans="1:7" x14ac:dyDescent="0.3">
      <c r="A46" s="139">
        <f t="shared" si="1"/>
        <v>42</v>
      </c>
      <c r="B46" s="132" t="s">
        <v>57</v>
      </c>
      <c r="C46" s="124">
        <v>2120</v>
      </c>
      <c r="D46" s="4"/>
      <c r="E46" s="142">
        <v>44</v>
      </c>
      <c r="F46" s="117" t="s">
        <v>251</v>
      </c>
      <c r="G46" s="121">
        <v>2398</v>
      </c>
    </row>
    <row r="47" spans="1:7" x14ac:dyDescent="0.3">
      <c r="A47" s="139">
        <f t="shared" si="1"/>
        <v>43</v>
      </c>
      <c r="B47" s="132" t="s">
        <v>58</v>
      </c>
      <c r="C47" s="124">
        <v>2120</v>
      </c>
      <c r="D47" s="4"/>
      <c r="E47" s="142">
        <v>45</v>
      </c>
      <c r="F47" s="117" t="s">
        <v>252</v>
      </c>
      <c r="G47" s="121">
        <v>2653</v>
      </c>
    </row>
    <row r="48" spans="1:7" x14ac:dyDescent="0.3">
      <c r="A48" s="139">
        <f t="shared" si="1"/>
        <v>44</v>
      </c>
      <c r="B48" s="132" t="s">
        <v>59</v>
      </c>
      <c r="C48" s="124">
        <v>2120</v>
      </c>
      <c r="D48" s="4"/>
      <c r="E48" s="142">
        <v>46</v>
      </c>
      <c r="F48" s="117" t="s">
        <v>253</v>
      </c>
      <c r="G48" s="121">
        <v>3759</v>
      </c>
    </row>
    <row r="49" spans="1:7" x14ac:dyDescent="0.3">
      <c r="A49" s="139">
        <f t="shared" si="1"/>
        <v>45</v>
      </c>
      <c r="B49" s="132" t="s">
        <v>60</v>
      </c>
      <c r="C49" s="124">
        <v>2120</v>
      </c>
      <c r="D49" s="4"/>
      <c r="E49" s="142">
        <v>47</v>
      </c>
      <c r="F49" s="117" t="s">
        <v>254</v>
      </c>
      <c r="G49" s="121">
        <v>3607</v>
      </c>
    </row>
    <row r="50" spans="1:7" x14ac:dyDescent="0.3">
      <c r="A50" s="139">
        <f t="shared" si="1"/>
        <v>46</v>
      </c>
      <c r="B50" s="132" t="s">
        <v>61</v>
      </c>
      <c r="C50" s="124">
        <v>2120</v>
      </c>
      <c r="D50" s="4"/>
      <c r="E50" s="142">
        <v>48</v>
      </c>
      <c r="F50" s="117" t="s">
        <v>255</v>
      </c>
      <c r="G50" s="121">
        <v>2458</v>
      </c>
    </row>
    <row r="51" spans="1:7" x14ac:dyDescent="0.3">
      <c r="A51" s="139">
        <f t="shared" si="1"/>
        <v>47</v>
      </c>
      <c r="B51" s="132" t="s">
        <v>62</v>
      </c>
      <c r="C51" s="124">
        <v>2120</v>
      </c>
      <c r="D51" s="4"/>
      <c r="E51" s="142">
        <v>49</v>
      </c>
      <c r="F51" s="117" t="s">
        <v>256</v>
      </c>
      <c r="G51" s="121">
        <v>2355</v>
      </c>
    </row>
    <row r="52" spans="1:7" x14ac:dyDescent="0.3">
      <c r="A52" s="139">
        <f t="shared" si="1"/>
        <v>48</v>
      </c>
      <c r="B52" s="132" t="s">
        <v>63</v>
      </c>
      <c r="C52" s="124">
        <v>2120</v>
      </c>
      <c r="D52" s="4"/>
      <c r="E52" s="142">
        <v>50</v>
      </c>
      <c r="F52" s="117" t="s">
        <v>257</v>
      </c>
      <c r="G52" s="121">
        <v>2481</v>
      </c>
    </row>
    <row r="53" spans="1:7" x14ac:dyDescent="0.3">
      <c r="A53" s="139">
        <f t="shared" si="1"/>
        <v>49</v>
      </c>
      <c r="B53" s="132" t="s">
        <v>64</v>
      </c>
      <c r="C53" s="124">
        <v>2120</v>
      </c>
      <c r="D53" s="4"/>
      <c r="E53" s="142">
        <v>51</v>
      </c>
      <c r="F53" s="117" t="s">
        <v>258</v>
      </c>
      <c r="G53" s="121">
        <v>2633</v>
      </c>
    </row>
    <row r="54" spans="1:7" x14ac:dyDescent="0.3">
      <c r="A54" s="139">
        <f t="shared" si="1"/>
        <v>50</v>
      </c>
      <c r="B54" s="132" t="s">
        <v>65</v>
      </c>
      <c r="C54" s="124">
        <v>2120</v>
      </c>
      <c r="D54" s="4"/>
      <c r="E54" s="142">
        <v>52</v>
      </c>
      <c r="F54" s="117" t="s">
        <v>259</v>
      </c>
      <c r="G54" s="121">
        <v>3042</v>
      </c>
    </row>
    <row r="55" spans="1:7" x14ac:dyDescent="0.3">
      <c r="A55" s="139">
        <f t="shared" si="1"/>
        <v>51</v>
      </c>
      <c r="B55" s="132" t="s">
        <v>66</v>
      </c>
      <c r="C55" s="124">
        <v>2120</v>
      </c>
      <c r="D55" s="4"/>
      <c r="E55" s="142">
        <v>53</v>
      </c>
      <c r="F55" s="117" t="s">
        <v>260</v>
      </c>
      <c r="G55" s="121">
        <v>2863</v>
      </c>
    </row>
    <row r="56" spans="1:7" x14ac:dyDescent="0.3">
      <c r="A56" s="139">
        <f t="shared" si="1"/>
        <v>52</v>
      </c>
      <c r="B56" s="132" t="s">
        <v>67</v>
      </c>
      <c r="C56" s="124">
        <v>2120</v>
      </c>
      <c r="D56" s="4"/>
      <c r="E56" s="142">
        <v>54</v>
      </c>
      <c r="F56" s="117" t="s">
        <v>261</v>
      </c>
      <c r="G56" s="121">
        <v>3526</v>
      </c>
    </row>
    <row r="57" spans="1:7" x14ac:dyDescent="0.3">
      <c r="A57" s="139">
        <f t="shared" si="1"/>
        <v>53</v>
      </c>
      <c r="B57" s="132" t="s">
        <v>68</v>
      </c>
      <c r="C57" s="124">
        <v>2120</v>
      </c>
      <c r="D57" s="4"/>
      <c r="E57" s="142">
        <v>55</v>
      </c>
      <c r="F57" s="117" t="s">
        <v>262</v>
      </c>
      <c r="G57" s="121">
        <v>2481</v>
      </c>
    </row>
    <row r="58" spans="1:7" x14ac:dyDescent="0.3">
      <c r="A58" s="139">
        <f t="shared" si="1"/>
        <v>54</v>
      </c>
      <c r="B58" s="132" t="s">
        <v>69</v>
      </c>
      <c r="C58" s="124">
        <v>2120</v>
      </c>
      <c r="D58" s="4"/>
      <c r="E58" s="142">
        <v>56</v>
      </c>
      <c r="F58" s="117" t="s">
        <v>263</v>
      </c>
      <c r="G58" s="121">
        <v>2633</v>
      </c>
    </row>
    <row r="59" spans="1:7" x14ac:dyDescent="0.3">
      <c r="A59" s="139">
        <f t="shared" si="1"/>
        <v>55</v>
      </c>
      <c r="B59" s="132" t="s">
        <v>70</v>
      </c>
      <c r="C59" s="124">
        <v>2120</v>
      </c>
      <c r="D59" s="4"/>
      <c r="E59" s="142">
        <v>57</v>
      </c>
      <c r="F59" s="117" t="s">
        <v>264</v>
      </c>
      <c r="G59" s="121">
        <v>3042</v>
      </c>
    </row>
    <row r="60" spans="1:7" x14ac:dyDescent="0.3">
      <c r="A60" s="139">
        <f t="shared" si="1"/>
        <v>56</v>
      </c>
      <c r="B60" s="132" t="s">
        <v>71</v>
      </c>
      <c r="C60" s="124">
        <v>2120</v>
      </c>
      <c r="D60" s="4"/>
      <c r="E60" s="142">
        <v>58</v>
      </c>
      <c r="F60" s="117" t="s">
        <v>265</v>
      </c>
      <c r="G60" s="121">
        <v>3042</v>
      </c>
    </row>
    <row r="61" spans="1:7" x14ac:dyDescent="0.3">
      <c r="A61" s="139">
        <f t="shared" si="1"/>
        <v>57</v>
      </c>
      <c r="B61" s="132" t="s">
        <v>72</v>
      </c>
      <c r="C61" s="124">
        <v>2120</v>
      </c>
      <c r="D61" s="4"/>
      <c r="E61" s="142">
        <v>59</v>
      </c>
      <c r="F61" s="117" t="s">
        <v>266</v>
      </c>
      <c r="G61" s="121">
        <v>2367</v>
      </c>
    </row>
    <row r="62" spans="1:7" x14ac:dyDescent="0.3">
      <c r="A62" s="140"/>
      <c r="B62" s="133" t="s">
        <v>350</v>
      </c>
      <c r="C62" s="125"/>
      <c r="D62" s="4"/>
      <c r="E62" s="142">
        <v>60</v>
      </c>
      <c r="F62" s="117" t="s">
        <v>267</v>
      </c>
      <c r="G62" s="121">
        <v>2513</v>
      </c>
    </row>
    <row r="63" spans="1:7" x14ac:dyDescent="0.3">
      <c r="A63" s="139">
        <v>58</v>
      </c>
      <c r="B63" s="132" t="s">
        <v>73</v>
      </c>
      <c r="C63" s="124">
        <v>2360</v>
      </c>
      <c r="D63" s="4"/>
      <c r="E63" s="142">
        <v>61</v>
      </c>
      <c r="F63" s="117" t="s">
        <v>268</v>
      </c>
      <c r="G63" s="121">
        <v>3668</v>
      </c>
    </row>
    <row r="64" spans="1:7" x14ac:dyDescent="0.3">
      <c r="A64" s="139">
        <f>A63+1</f>
        <v>59</v>
      </c>
      <c r="B64" s="132" t="s">
        <v>74</v>
      </c>
      <c r="C64" s="124">
        <v>2360</v>
      </c>
      <c r="D64" s="4"/>
      <c r="E64" s="142">
        <v>62</v>
      </c>
      <c r="F64" s="117" t="s">
        <v>269</v>
      </c>
      <c r="G64" s="121">
        <v>2863</v>
      </c>
    </row>
    <row r="65" spans="1:7" x14ac:dyDescent="0.3">
      <c r="A65" s="139">
        <f t="shared" ref="A65:A92" si="2">A64+1</f>
        <v>60</v>
      </c>
      <c r="B65" s="132" t="s">
        <v>75</v>
      </c>
      <c r="C65" s="124">
        <v>2360</v>
      </c>
      <c r="D65" s="4"/>
      <c r="E65" s="142">
        <v>63</v>
      </c>
      <c r="F65" s="117" t="s">
        <v>270</v>
      </c>
      <c r="G65" s="121">
        <v>2863</v>
      </c>
    </row>
    <row r="66" spans="1:7" x14ac:dyDescent="0.3">
      <c r="A66" s="139">
        <f t="shared" si="2"/>
        <v>61</v>
      </c>
      <c r="B66" s="132" t="s">
        <v>460</v>
      </c>
      <c r="C66" s="124">
        <v>2360</v>
      </c>
      <c r="D66" s="4"/>
      <c r="E66" s="142">
        <v>64</v>
      </c>
      <c r="F66" s="117" t="s">
        <v>271</v>
      </c>
      <c r="G66" s="121">
        <v>3042</v>
      </c>
    </row>
    <row r="67" spans="1:7" x14ac:dyDescent="0.3">
      <c r="A67" s="139">
        <f t="shared" si="2"/>
        <v>62</v>
      </c>
      <c r="B67" s="132" t="s">
        <v>76</v>
      </c>
      <c r="C67" s="124">
        <v>2360</v>
      </c>
      <c r="D67" s="4"/>
      <c r="E67" s="142">
        <v>65</v>
      </c>
      <c r="F67" s="117" t="s">
        <v>272</v>
      </c>
      <c r="G67" s="121">
        <v>4217</v>
      </c>
    </row>
    <row r="68" spans="1:7" x14ac:dyDescent="0.3">
      <c r="A68" s="139">
        <f t="shared" si="2"/>
        <v>63</v>
      </c>
      <c r="B68" s="132" t="s">
        <v>77</v>
      </c>
      <c r="C68" s="124">
        <v>2360</v>
      </c>
      <c r="D68" s="4"/>
      <c r="E68" s="142">
        <v>66</v>
      </c>
      <c r="F68" s="117" t="s">
        <v>273</v>
      </c>
      <c r="G68" s="121">
        <v>2549</v>
      </c>
    </row>
    <row r="69" spans="1:7" x14ac:dyDescent="0.3">
      <c r="A69" s="139">
        <f t="shared" si="2"/>
        <v>64</v>
      </c>
      <c r="B69" s="132" t="s">
        <v>78</v>
      </c>
      <c r="C69" s="124">
        <v>2590</v>
      </c>
      <c r="D69" s="4"/>
      <c r="E69" s="142">
        <v>67</v>
      </c>
      <c r="F69" s="117" t="s">
        <v>274</v>
      </c>
      <c r="G69" s="121">
        <v>2863</v>
      </c>
    </row>
    <row r="70" spans="1:7" x14ac:dyDescent="0.3">
      <c r="A70" s="139">
        <f t="shared" si="2"/>
        <v>65</v>
      </c>
      <c r="B70" s="132" t="s">
        <v>79</v>
      </c>
      <c r="C70" s="124">
        <v>2360</v>
      </c>
      <c r="D70" s="4"/>
      <c r="E70" s="142">
        <v>68</v>
      </c>
      <c r="F70" s="117" t="s">
        <v>275</v>
      </c>
      <c r="G70" s="121">
        <v>2355</v>
      </c>
    </row>
    <row r="71" spans="1:7" x14ac:dyDescent="0.3">
      <c r="A71" s="139">
        <f t="shared" si="2"/>
        <v>66</v>
      </c>
      <c r="B71" s="132" t="s">
        <v>80</v>
      </c>
      <c r="C71" s="124">
        <v>2360</v>
      </c>
      <c r="D71" s="4"/>
      <c r="E71" s="142">
        <v>69</v>
      </c>
      <c r="F71" s="117" t="s">
        <v>276</v>
      </c>
      <c r="G71" s="121">
        <v>2633</v>
      </c>
    </row>
    <row r="72" spans="1:7" x14ac:dyDescent="0.3">
      <c r="A72" s="139">
        <f t="shared" si="2"/>
        <v>67</v>
      </c>
      <c r="B72" s="132" t="s">
        <v>81</v>
      </c>
      <c r="C72" s="124">
        <v>2400</v>
      </c>
      <c r="D72" s="4"/>
      <c r="E72" s="142">
        <v>70</v>
      </c>
      <c r="F72" s="117" t="s">
        <v>277</v>
      </c>
      <c r="G72" s="121">
        <v>3794</v>
      </c>
    </row>
    <row r="73" spans="1:7" x14ac:dyDescent="0.3">
      <c r="A73" s="139">
        <f t="shared" si="2"/>
        <v>68</v>
      </c>
      <c r="B73" s="132" t="s">
        <v>82</v>
      </c>
      <c r="C73" s="124">
        <v>2360</v>
      </c>
      <c r="D73" s="4"/>
      <c r="E73" s="142">
        <v>71</v>
      </c>
      <c r="F73" s="117" t="s">
        <v>278</v>
      </c>
      <c r="G73" s="121">
        <v>3347</v>
      </c>
    </row>
    <row r="74" spans="1:7" x14ac:dyDescent="0.3">
      <c r="A74" s="139">
        <f t="shared" si="2"/>
        <v>69</v>
      </c>
      <c r="B74" s="132" t="s">
        <v>83</v>
      </c>
      <c r="C74" s="124">
        <v>2360</v>
      </c>
      <c r="D74" s="4"/>
      <c r="E74" s="142">
        <v>72</v>
      </c>
      <c r="F74" s="117" t="s">
        <v>279</v>
      </c>
      <c r="G74" s="121">
        <v>3607</v>
      </c>
    </row>
    <row r="75" spans="1:7" x14ac:dyDescent="0.3">
      <c r="A75" s="139">
        <f t="shared" si="2"/>
        <v>70</v>
      </c>
      <c r="B75" s="132" t="s">
        <v>84</v>
      </c>
      <c r="C75" s="124">
        <v>2360</v>
      </c>
      <c r="D75" s="4"/>
      <c r="E75" s="142">
        <v>73</v>
      </c>
      <c r="F75" s="117" t="s">
        <v>280</v>
      </c>
      <c r="G75" s="121">
        <v>2653</v>
      </c>
    </row>
    <row r="76" spans="1:7" x14ac:dyDescent="0.3">
      <c r="A76" s="139">
        <f t="shared" si="2"/>
        <v>71</v>
      </c>
      <c r="B76" s="132" t="s">
        <v>85</v>
      </c>
      <c r="C76" s="124">
        <v>2360</v>
      </c>
      <c r="D76" s="4"/>
      <c r="E76" s="142">
        <v>74</v>
      </c>
      <c r="F76" s="117" t="s">
        <v>281</v>
      </c>
      <c r="G76" s="121">
        <v>2355</v>
      </c>
    </row>
    <row r="77" spans="1:7" x14ac:dyDescent="0.3">
      <c r="A77" s="139">
        <f t="shared" si="2"/>
        <v>72</v>
      </c>
      <c r="B77" s="132" t="s">
        <v>86</v>
      </c>
      <c r="C77" s="124">
        <v>2330</v>
      </c>
      <c r="D77" s="4"/>
      <c r="E77" s="142">
        <v>75</v>
      </c>
      <c r="F77" s="117" t="s">
        <v>282</v>
      </c>
      <c r="G77" s="121">
        <v>2633</v>
      </c>
    </row>
    <row r="78" spans="1:7" x14ac:dyDescent="0.3">
      <c r="A78" s="139">
        <f t="shared" si="2"/>
        <v>73</v>
      </c>
      <c r="B78" s="132" t="s">
        <v>87</v>
      </c>
      <c r="C78" s="124">
        <v>2360</v>
      </c>
      <c r="D78" s="4"/>
      <c r="E78" s="142">
        <v>76</v>
      </c>
      <c r="F78" s="117" t="s">
        <v>283</v>
      </c>
      <c r="G78" s="121">
        <v>3794</v>
      </c>
    </row>
    <row r="79" spans="1:7" x14ac:dyDescent="0.3">
      <c r="A79" s="139">
        <f t="shared" si="2"/>
        <v>74</v>
      </c>
      <c r="B79" s="132" t="s">
        <v>88</v>
      </c>
      <c r="C79" s="124">
        <v>2360</v>
      </c>
      <c r="D79" s="4"/>
      <c r="E79" s="142">
        <v>77</v>
      </c>
      <c r="F79" s="117" t="s">
        <v>284</v>
      </c>
      <c r="G79" s="121">
        <v>2863</v>
      </c>
    </row>
    <row r="80" spans="1:7" x14ac:dyDescent="0.3">
      <c r="A80" s="139">
        <f t="shared" si="2"/>
        <v>75</v>
      </c>
      <c r="B80" s="132" t="s">
        <v>89</v>
      </c>
      <c r="C80" s="124">
        <v>2590</v>
      </c>
      <c r="D80" s="4"/>
      <c r="E80" s="142">
        <v>78</v>
      </c>
      <c r="F80" s="117" t="s">
        <v>285</v>
      </c>
      <c r="G80" s="121">
        <v>2863</v>
      </c>
    </row>
    <row r="81" spans="1:7" x14ac:dyDescent="0.3">
      <c r="A81" s="139">
        <f t="shared" si="2"/>
        <v>76</v>
      </c>
      <c r="B81" s="132" t="s">
        <v>90</v>
      </c>
      <c r="C81" s="124">
        <v>2330</v>
      </c>
      <c r="D81" s="4"/>
      <c r="E81" s="142">
        <v>79</v>
      </c>
      <c r="F81" s="117" t="s">
        <v>286</v>
      </c>
      <c r="G81" s="121">
        <v>3607</v>
      </c>
    </row>
    <row r="82" spans="1:7" x14ac:dyDescent="0.3">
      <c r="A82" s="139">
        <f t="shared" si="2"/>
        <v>77</v>
      </c>
      <c r="B82" s="132" t="s">
        <v>91</v>
      </c>
      <c r="C82" s="124">
        <v>2360</v>
      </c>
      <c r="D82" s="4"/>
      <c r="E82" s="142">
        <v>80</v>
      </c>
      <c r="F82" s="117" t="s">
        <v>287</v>
      </c>
      <c r="G82" s="121">
        <v>2819</v>
      </c>
    </row>
    <row r="83" spans="1:7" x14ac:dyDescent="0.3">
      <c r="A83" s="139">
        <f t="shared" si="2"/>
        <v>78</v>
      </c>
      <c r="B83" s="132" t="s">
        <v>92</v>
      </c>
      <c r="C83" s="124">
        <v>2360</v>
      </c>
      <c r="D83" s="4"/>
      <c r="E83" s="142"/>
      <c r="F83" s="118" t="s">
        <v>367</v>
      </c>
      <c r="G83" s="121"/>
    </row>
    <row r="84" spans="1:7" x14ac:dyDescent="0.3">
      <c r="A84" s="139">
        <f t="shared" si="2"/>
        <v>79</v>
      </c>
      <c r="B84" s="132" t="s">
        <v>93</v>
      </c>
      <c r="C84" s="124">
        <v>2330</v>
      </c>
      <c r="D84" s="4"/>
      <c r="E84" s="142">
        <v>81</v>
      </c>
      <c r="F84" s="117" t="s">
        <v>288</v>
      </c>
      <c r="G84" s="121">
        <v>2863</v>
      </c>
    </row>
    <row r="85" spans="1:7" x14ac:dyDescent="0.3">
      <c r="A85" s="139">
        <f t="shared" si="2"/>
        <v>80</v>
      </c>
      <c r="B85" s="132" t="s">
        <v>94</v>
      </c>
      <c r="C85" s="124">
        <v>2360</v>
      </c>
      <c r="D85" s="4"/>
      <c r="E85" s="142">
        <v>82</v>
      </c>
      <c r="F85" s="117" t="s">
        <v>289</v>
      </c>
      <c r="G85" s="121">
        <v>2513</v>
      </c>
    </row>
    <row r="86" spans="1:7" x14ac:dyDescent="0.3">
      <c r="A86" s="139">
        <f t="shared" si="2"/>
        <v>81</v>
      </c>
      <c r="B86" s="132" t="s">
        <v>95</v>
      </c>
      <c r="C86" s="124">
        <v>2360</v>
      </c>
      <c r="D86" s="4"/>
      <c r="E86" s="142">
        <v>83</v>
      </c>
      <c r="F86" s="117" t="s">
        <v>290</v>
      </c>
      <c r="G86" s="121">
        <v>2193</v>
      </c>
    </row>
    <row r="87" spans="1:7" x14ac:dyDescent="0.3">
      <c r="A87" s="139">
        <f t="shared" si="2"/>
        <v>82</v>
      </c>
      <c r="B87" s="132" t="s">
        <v>96</v>
      </c>
      <c r="C87" s="124">
        <v>2360</v>
      </c>
      <c r="D87" s="4"/>
      <c r="E87" s="142">
        <v>84</v>
      </c>
      <c r="F87" s="117" t="s">
        <v>291</v>
      </c>
      <c r="G87" s="121">
        <v>2475</v>
      </c>
    </row>
    <row r="88" spans="1:7" x14ac:dyDescent="0.3">
      <c r="A88" s="139">
        <f t="shared" si="2"/>
        <v>83</v>
      </c>
      <c r="B88" s="132" t="s">
        <v>97</v>
      </c>
      <c r="C88" s="124">
        <v>2330</v>
      </c>
      <c r="D88" s="4"/>
      <c r="E88" s="142">
        <v>85</v>
      </c>
      <c r="F88" s="117" t="s">
        <v>292</v>
      </c>
      <c r="G88" s="121">
        <v>3632</v>
      </c>
    </row>
    <row r="89" spans="1:7" x14ac:dyDescent="0.3">
      <c r="A89" s="139">
        <f t="shared" si="2"/>
        <v>84</v>
      </c>
      <c r="B89" s="132" t="s">
        <v>98</v>
      </c>
      <c r="C89" s="124">
        <v>2360</v>
      </c>
      <c r="D89" s="4"/>
      <c r="E89" s="142">
        <v>86</v>
      </c>
      <c r="F89" s="117" t="s">
        <v>293</v>
      </c>
      <c r="G89" s="121">
        <v>2193</v>
      </c>
    </row>
    <row r="90" spans="1:7" x14ac:dyDescent="0.3">
      <c r="A90" s="139">
        <f t="shared" si="2"/>
        <v>85</v>
      </c>
      <c r="B90" s="132" t="s">
        <v>99</v>
      </c>
      <c r="C90" s="124">
        <v>2360</v>
      </c>
      <c r="D90" s="4"/>
      <c r="E90" s="142">
        <v>87</v>
      </c>
      <c r="F90" s="117" t="s">
        <v>294</v>
      </c>
      <c r="G90" s="121">
        <v>2475</v>
      </c>
    </row>
    <row r="91" spans="1:7" x14ac:dyDescent="0.3">
      <c r="A91" s="139">
        <f t="shared" si="2"/>
        <v>86</v>
      </c>
      <c r="B91" s="132" t="s">
        <v>100</v>
      </c>
      <c r="C91" s="124">
        <v>2360</v>
      </c>
      <c r="D91" s="4"/>
      <c r="E91" s="142">
        <v>88</v>
      </c>
      <c r="F91" s="117" t="s">
        <v>295</v>
      </c>
      <c r="G91" s="121">
        <v>3632</v>
      </c>
    </row>
    <row r="92" spans="1:7" x14ac:dyDescent="0.3">
      <c r="A92" s="139">
        <f t="shared" si="2"/>
        <v>87</v>
      </c>
      <c r="B92" s="132" t="s">
        <v>101</v>
      </c>
      <c r="C92" s="124">
        <v>2590</v>
      </c>
      <c r="D92" s="4"/>
      <c r="E92" s="142">
        <v>89</v>
      </c>
      <c r="F92" s="117" t="s">
        <v>296</v>
      </c>
      <c r="G92" s="121">
        <v>2193</v>
      </c>
    </row>
    <row r="93" spans="1:7" x14ac:dyDescent="0.3">
      <c r="A93" s="140"/>
      <c r="B93" s="133" t="s">
        <v>348</v>
      </c>
      <c r="C93" s="125"/>
      <c r="D93" s="4"/>
      <c r="E93" s="142">
        <v>90</v>
      </c>
      <c r="F93" s="117" t="s">
        <v>297</v>
      </c>
      <c r="G93" s="121">
        <v>2475</v>
      </c>
    </row>
    <row r="94" spans="1:7" x14ac:dyDescent="0.3">
      <c r="A94" s="139">
        <v>88</v>
      </c>
      <c r="B94" s="132" t="s">
        <v>102</v>
      </c>
      <c r="C94" s="124">
        <v>2420</v>
      </c>
      <c r="D94" s="4"/>
      <c r="E94" s="142">
        <v>91</v>
      </c>
      <c r="F94" s="117" t="s">
        <v>298</v>
      </c>
      <c r="G94" s="121">
        <v>3152</v>
      </c>
    </row>
    <row r="95" spans="1:7" x14ac:dyDescent="0.3">
      <c r="A95" s="139">
        <f>A94+1</f>
        <v>89</v>
      </c>
      <c r="B95" s="132" t="s">
        <v>103</v>
      </c>
      <c r="C95" s="124">
        <v>2420</v>
      </c>
      <c r="D95" s="4"/>
      <c r="E95" s="142">
        <v>92</v>
      </c>
      <c r="F95" s="117" t="s">
        <v>299</v>
      </c>
      <c r="G95" s="121">
        <v>2825</v>
      </c>
    </row>
    <row r="96" spans="1:7" x14ac:dyDescent="0.3">
      <c r="A96" s="139">
        <f t="shared" ref="A96:A108" si="3">A95+1</f>
        <v>90</v>
      </c>
      <c r="B96" s="132" t="s">
        <v>104</v>
      </c>
      <c r="C96" s="124">
        <v>2420</v>
      </c>
      <c r="D96" s="4"/>
      <c r="E96" s="142">
        <v>93</v>
      </c>
      <c r="F96" s="117" t="s">
        <v>300</v>
      </c>
      <c r="G96" s="121">
        <v>3607</v>
      </c>
    </row>
    <row r="97" spans="1:7" x14ac:dyDescent="0.3">
      <c r="A97" s="139">
        <f t="shared" si="3"/>
        <v>91</v>
      </c>
      <c r="B97" s="132" t="s">
        <v>105</v>
      </c>
      <c r="C97" s="124">
        <v>2590</v>
      </c>
      <c r="D97" s="4"/>
      <c r="E97" s="142">
        <v>94</v>
      </c>
      <c r="F97" s="117" t="s">
        <v>301</v>
      </c>
      <c r="G97" s="121">
        <v>2193</v>
      </c>
    </row>
    <row r="98" spans="1:7" x14ac:dyDescent="0.3">
      <c r="A98" s="139">
        <f t="shared" si="3"/>
        <v>92</v>
      </c>
      <c r="B98" s="132" t="s">
        <v>202</v>
      </c>
      <c r="C98" s="124">
        <v>2420</v>
      </c>
      <c r="D98" s="4"/>
      <c r="E98" s="142">
        <v>95</v>
      </c>
      <c r="F98" s="117" t="s">
        <v>302</v>
      </c>
      <c r="G98" s="121">
        <v>2475</v>
      </c>
    </row>
    <row r="99" spans="1:7" x14ac:dyDescent="0.3">
      <c r="A99" s="139">
        <f t="shared" si="3"/>
        <v>93</v>
      </c>
      <c r="B99" s="132" t="s">
        <v>106</v>
      </c>
      <c r="C99" s="124">
        <v>2420</v>
      </c>
      <c r="D99" s="4"/>
      <c r="E99" s="142">
        <v>96</v>
      </c>
      <c r="F99" s="117" t="s">
        <v>303</v>
      </c>
      <c r="G99" s="121">
        <v>2513</v>
      </c>
    </row>
    <row r="100" spans="1:7" x14ac:dyDescent="0.3">
      <c r="A100" s="139">
        <f t="shared" si="3"/>
        <v>94</v>
      </c>
      <c r="B100" s="132" t="s">
        <v>203</v>
      </c>
      <c r="C100" s="124">
        <v>2420</v>
      </c>
      <c r="D100" s="4"/>
      <c r="E100" s="142">
        <v>97</v>
      </c>
      <c r="F100" s="117" t="s">
        <v>304</v>
      </c>
      <c r="G100" s="121">
        <v>2513</v>
      </c>
    </row>
    <row r="101" spans="1:7" x14ac:dyDescent="0.3">
      <c r="A101" s="139">
        <f t="shared" si="3"/>
        <v>95</v>
      </c>
      <c r="B101" s="132" t="s">
        <v>107</v>
      </c>
      <c r="C101" s="124">
        <v>2420</v>
      </c>
      <c r="D101" s="4"/>
      <c r="E101" s="142">
        <v>98</v>
      </c>
      <c r="F101" s="117" t="s">
        <v>305</v>
      </c>
      <c r="G101" s="121">
        <v>2475</v>
      </c>
    </row>
    <row r="102" spans="1:7" x14ac:dyDescent="0.3">
      <c r="A102" s="139">
        <f t="shared" si="3"/>
        <v>96</v>
      </c>
      <c r="B102" s="132" t="s">
        <v>108</v>
      </c>
      <c r="C102" s="124">
        <v>2390</v>
      </c>
      <c r="D102" s="4"/>
      <c r="E102" s="142">
        <v>99</v>
      </c>
      <c r="F102" s="117" t="s">
        <v>306</v>
      </c>
      <c r="G102" s="121">
        <v>2653</v>
      </c>
    </row>
    <row r="103" spans="1:7" x14ac:dyDescent="0.3">
      <c r="A103" s="139">
        <f t="shared" si="3"/>
        <v>97</v>
      </c>
      <c r="B103" s="132" t="s">
        <v>109</v>
      </c>
      <c r="C103" s="124">
        <v>2390</v>
      </c>
      <c r="D103" s="4"/>
      <c r="E103" s="142">
        <v>100</v>
      </c>
      <c r="F103" s="117" t="s">
        <v>307</v>
      </c>
      <c r="G103" s="121">
        <v>2863</v>
      </c>
    </row>
    <row r="104" spans="1:7" x14ac:dyDescent="0.3">
      <c r="A104" s="139">
        <f t="shared" si="3"/>
        <v>98</v>
      </c>
      <c r="B104" s="132" t="s">
        <v>110</v>
      </c>
      <c r="C104" s="124">
        <v>2420</v>
      </c>
      <c r="D104" s="4"/>
      <c r="E104" s="142">
        <v>101</v>
      </c>
      <c r="F104" s="117" t="s">
        <v>308</v>
      </c>
      <c r="G104" s="121">
        <v>2245</v>
      </c>
    </row>
    <row r="105" spans="1:7" x14ac:dyDescent="0.3">
      <c r="A105" s="139">
        <f t="shared" si="3"/>
        <v>99</v>
      </c>
      <c r="B105" s="132" t="s">
        <v>204</v>
      </c>
      <c r="C105" s="124">
        <v>2790</v>
      </c>
      <c r="D105" s="4"/>
      <c r="E105" s="142">
        <v>102</v>
      </c>
      <c r="F105" s="117" t="s">
        <v>309</v>
      </c>
      <c r="G105" s="121">
        <v>2513</v>
      </c>
    </row>
    <row r="106" spans="1:7" x14ac:dyDescent="0.3">
      <c r="A106" s="139">
        <f t="shared" si="3"/>
        <v>100</v>
      </c>
      <c r="B106" s="132" t="s">
        <v>111</v>
      </c>
      <c r="C106" s="124">
        <v>2420</v>
      </c>
      <c r="D106" s="4"/>
      <c r="E106" s="142">
        <v>103</v>
      </c>
      <c r="F106" s="117" t="s">
        <v>310</v>
      </c>
      <c r="G106" s="121">
        <v>2863</v>
      </c>
    </row>
    <row r="107" spans="1:7" x14ac:dyDescent="0.3">
      <c r="A107" s="139">
        <f t="shared" si="3"/>
        <v>101</v>
      </c>
      <c r="B107" s="132" t="s">
        <v>112</v>
      </c>
      <c r="C107" s="124">
        <v>2790</v>
      </c>
      <c r="D107" s="4"/>
      <c r="E107" s="142">
        <v>104</v>
      </c>
      <c r="F107" s="117" t="s">
        <v>311</v>
      </c>
      <c r="G107" s="121">
        <v>2863</v>
      </c>
    </row>
    <row r="108" spans="1:7" x14ac:dyDescent="0.3">
      <c r="A108" s="139">
        <f t="shared" si="3"/>
        <v>102</v>
      </c>
      <c r="B108" s="132" t="s">
        <v>205</v>
      </c>
      <c r="C108" s="124">
        <v>2420</v>
      </c>
      <c r="D108" s="4"/>
      <c r="E108" s="142">
        <v>105</v>
      </c>
      <c r="F108" s="117" t="s">
        <v>312</v>
      </c>
      <c r="G108" s="121">
        <v>3289</v>
      </c>
    </row>
    <row r="109" spans="1:7" x14ac:dyDescent="0.3">
      <c r="A109" s="141"/>
      <c r="B109" s="133" t="s">
        <v>351</v>
      </c>
      <c r="C109" s="124"/>
      <c r="D109" s="4"/>
      <c r="E109" s="142">
        <v>106</v>
      </c>
      <c r="F109" s="117" t="s">
        <v>313</v>
      </c>
      <c r="G109" s="121">
        <v>3473</v>
      </c>
    </row>
    <row r="110" spans="1:7" x14ac:dyDescent="0.3">
      <c r="A110" s="139">
        <v>103</v>
      </c>
      <c r="B110" s="132" t="s">
        <v>190</v>
      </c>
      <c r="C110" s="124">
        <v>2500</v>
      </c>
      <c r="D110" s="4"/>
      <c r="E110" s="142">
        <v>107</v>
      </c>
      <c r="F110" s="117" t="s">
        <v>314</v>
      </c>
      <c r="G110" s="121">
        <v>3680</v>
      </c>
    </row>
    <row r="111" spans="1:7" x14ac:dyDescent="0.3">
      <c r="A111" s="139">
        <f>A110+1</f>
        <v>104</v>
      </c>
      <c r="B111" s="132" t="s">
        <v>206</v>
      </c>
      <c r="C111" s="124">
        <v>2550</v>
      </c>
      <c r="D111" s="4"/>
      <c r="E111" s="142">
        <v>108</v>
      </c>
      <c r="F111" s="117" t="s">
        <v>315</v>
      </c>
      <c r="G111" s="121">
        <v>3289</v>
      </c>
    </row>
    <row r="112" spans="1:7" x14ac:dyDescent="0.3">
      <c r="A112" s="139">
        <f t="shared" ref="A112:A130" si="4">A111+1</f>
        <v>105</v>
      </c>
      <c r="B112" s="132" t="s">
        <v>196</v>
      </c>
      <c r="C112" s="124">
        <v>2550</v>
      </c>
      <c r="D112" s="4"/>
      <c r="E112" s="142">
        <v>109</v>
      </c>
      <c r="F112" s="117" t="s">
        <v>316</v>
      </c>
      <c r="G112" s="121">
        <v>3289</v>
      </c>
    </row>
    <row r="113" spans="1:7" x14ac:dyDescent="0.3">
      <c r="A113" s="139">
        <f t="shared" si="4"/>
        <v>106</v>
      </c>
      <c r="B113" s="132" t="s">
        <v>195</v>
      </c>
      <c r="C113" s="124">
        <v>2550</v>
      </c>
      <c r="D113" s="4"/>
      <c r="E113" s="142">
        <v>110</v>
      </c>
      <c r="F113" s="117" t="s">
        <v>317</v>
      </c>
      <c r="G113" s="121">
        <v>2345</v>
      </c>
    </row>
    <row r="114" spans="1:7" x14ac:dyDescent="0.3">
      <c r="A114" s="139">
        <f t="shared" si="4"/>
        <v>107</v>
      </c>
      <c r="B114" s="132" t="s">
        <v>194</v>
      </c>
      <c r="C114" s="124">
        <v>2500</v>
      </c>
      <c r="D114" s="4"/>
      <c r="E114" s="142">
        <v>111</v>
      </c>
      <c r="F114" s="117" t="s">
        <v>318</v>
      </c>
      <c r="G114" s="121">
        <v>2513</v>
      </c>
    </row>
    <row r="115" spans="1:7" x14ac:dyDescent="0.3">
      <c r="A115" s="139">
        <f t="shared" si="4"/>
        <v>108</v>
      </c>
      <c r="B115" s="132" t="s">
        <v>193</v>
      </c>
      <c r="C115" s="124">
        <v>2500</v>
      </c>
      <c r="D115" s="4"/>
      <c r="E115" s="142">
        <v>112</v>
      </c>
      <c r="F115" s="117" t="s">
        <v>319</v>
      </c>
      <c r="G115" s="121">
        <v>2475</v>
      </c>
    </row>
    <row r="116" spans="1:7" x14ac:dyDescent="0.3">
      <c r="A116" s="139">
        <f t="shared" si="4"/>
        <v>109</v>
      </c>
      <c r="B116" s="132" t="s">
        <v>192</v>
      </c>
      <c r="C116" s="124">
        <v>2500</v>
      </c>
      <c r="D116" s="4"/>
      <c r="E116" s="142">
        <v>113</v>
      </c>
      <c r="F116" s="117" t="s">
        <v>320</v>
      </c>
      <c r="G116" s="121">
        <v>3152</v>
      </c>
    </row>
    <row r="117" spans="1:7" x14ac:dyDescent="0.3">
      <c r="A117" s="139">
        <f t="shared" si="4"/>
        <v>110</v>
      </c>
      <c r="B117" s="132" t="s">
        <v>191</v>
      </c>
      <c r="C117" s="124">
        <v>2600</v>
      </c>
      <c r="D117" s="4"/>
      <c r="E117" s="142">
        <v>114</v>
      </c>
      <c r="F117" s="117" t="s">
        <v>321</v>
      </c>
      <c r="G117" s="121">
        <v>2884</v>
      </c>
    </row>
    <row r="118" spans="1:7" x14ac:dyDescent="0.3">
      <c r="A118" s="139"/>
      <c r="B118" s="133" t="s">
        <v>353</v>
      </c>
      <c r="C118" s="124"/>
      <c r="D118" s="4"/>
      <c r="E118" s="142">
        <v>115</v>
      </c>
      <c r="F118" s="117" t="s">
        <v>322</v>
      </c>
      <c r="G118" s="121">
        <v>2513</v>
      </c>
    </row>
    <row r="119" spans="1:7" x14ac:dyDescent="0.3">
      <c r="A119" s="139">
        <v>111</v>
      </c>
      <c r="B119" s="132" t="s">
        <v>113</v>
      </c>
      <c r="C119" s="124">
        <v>2250</v>
      </c>
      <c r="D119" s="4"/>
      <c r="E119" s="142">
        <v>116</v>
      </c>
      <c r="F119" s="117" t="s">
        <v>323</v>
      </c>
      <c r="G119" s="121">
        <v>2863</v>
      </c>
    </row>
    <row r="120" spans="1:7" x14ac:dyDescent="0.3">
      <c r="A120" s="139"/>
      <c r="B120" s="133" t="s">
        <v>352</v>
      </c>
      <c r="C120" s="124"/>
      <c r="D120" s="4"/>
      <c r="E120" s="142">
        <v>117</v>
      </c>
      <c r="F120" s="117" t="s">
        <v>324</v>
      </c>
      <c r="G120" s="121">
        <v>2863</v>
      </c>
    </row>
    <row r="121" spans="1:7" x14ac:dyDescent="0.3">
      <c r="A121" s="139">
        <v>112</v>
      </c>
      <c r="B121" s="132" t="s">
        <v>114</v>
      </c>
      <c r="C121" s="124">
        <v>3400</v>
      </c>
      <c r="D121" s="4"/>
      <c r="E121" s="142">
        <v>118</v>
      </c>
      <c r="F121" s="117" t="s">
        <v>325</v>
      </c>
      <c r="G121" s="121">
        <v>2653</v>
      </c>
    </row>
    <row r="122" spans="1:7" x14ac:dyDescent="0.3">
      <c r="A122" s="139">
        <f t="shared" si="4"/>
        <v>113</v>
      </c>
      <c r="B122" s="132" t="s">
        <v>115</v>
      </c>
      <c r="C122" s="124">
        <v>2780</v>
      </c>
      <c r="D122" s="4"/>
      <c r="E122" s="142">
        <v>119</v>
      </c>
      <c r="F122" s="117" t="s">
        <v>326</v>
      </c>
      <c r="G122" s="121">
        <v>2475</v>
      </c>
    </row>
    <row r="123" spans="1:7" x14ac:dyDescent="0.3">
      <c r="A123" s="139">
        <f t="shared" si="4"/>
        <v>114</v>
      </c>
      <c r="B123" s="132" t="s">
        <v>116</v>
      </c>
      <c r="C123" s="124">
        <v>2780</v>
      </c>
      <c r="D123" s="4"/>
      <c r="E123" s="142">
        <v>120</v>
      </c>
      <c r="F123" s="117" t="s">
        <v>327</v>
      </c>
      <c r="G123" s="121">
        <v>3347</v>
      </c>
    </row>
    <row r="124" spans="1:7" x14ac:dyDescent="0.3">
      <c r="A124" s="139">
        <f t="shared" si="4"/>
        <v>115</v>
      </c>
      <c r="B124" s="132" t="s">
        <v>117</v>
      </c>
      <c r="C124" s="124">
        <v>2840</v>
      </c>
      <c r="D124" s="4"/>
      <c r="E124" s="142">
        <v>121</v>
      </c>
      <c r="F124" s="117" t="s">
        <v>328</v>
      </c>
      <c r="G124" s="121">
        <v>3607</v>
      </c>
    </row>
    <row r="125" spans="1:7" x14ac:dyDescent="0.3">
      <c r="A125" s="139">
        <f t="shared" si="4"/>
        <v>116</v>
      </c>
      <c r="B125" s="132" t="s">
        <v>118</v>
      </c>
      <c r="C125" s="124">
        <v>2780</v>
      </c>
      <c r="D125" s="4"/>
      <c r="E125" s="142"/>
      <c r="F125" s="118" t="s">
        <v>368</v>
      </c>
      <c r="G125" s="121"/>
    </row>
    <row r="126" spans="1:7" x14ac:dyDescent="0.3">
      <c r="A126" s="139">
        <f t="shared" si="4"/>
        <v>117</v>
      </c>
      <c r="B126" s="132" t="s">
        <v>119</v>
      </c>
      <c r="C126" s="124">
        <v>2900</v>
      </c>
      <c r="D126" s="4"/>
      <c r="E126" s="142">
        <v>122</v>
      </c>
      <c r="F126" s="117" t="s">
        <v>329</v>
      </c>
      <c r="G126" s="121">
        <v>2584</v>
      </c>
    </row>
    <row r="127" spans="1:7" x14ac:dyDescent="0.3">
      <c r="A127" s="139">
        <f t="shared" si="4"/>
        <v>118</v>
      </c>
      <c r="B127" s="132" t="s">
        <v>120</v>
      </c>
      <c r="C127" s="124">
        <v>2950</v>
      </c>
      <c r="D127" s="4"/>
      <c r="E127" s="142">
        <v>123</v>
      </c>
      <c r="F127" s="117" t="s">
        <v>330</v>
      </c>
      <c r="G127" s="121">
        <v>2863</v>
      </c>
    </row>
    <row r="128" spans="1:7" x14ac:dyDescent="0.3">
      <c r="A128" s="139">
        <f t="shared" si="4"/>
        <v>119</v>
      </c>
      <c r="B128" s="132" t="s">
        <v>121</v>
      </c>
      <c r="C128" s="124">
        <v>2780</v>
      </c>
      <c r="D128" s="4"/>
      <c r="E128" s="142">
        <v>124</v>
      </c>
      <c r="F128" s="117" t="s">
        <v>331</v>
      </c>
      <c r="G128" s="121">
        <v>2770</v>
      </c>
    </row>
    <row r="129" spans="1:7" x14ac:dyDescent="0.3">
      <c r="A129" s="139">
        <f t="shared" si="4"/>
        <v>120</v>
      </c>
      <c r="B129" s="132" t="s">
        <v>122</v>
      </c>
      <c r="C129" s="124">
        <v>2950</v>
      </c>
      <c r="D129" s="4"/>
      <c r="E129" s="142">
        <v>125</v>
      </c>
      <c r="F129" s="117" t="s">
        <v>332</v>
      </c>
      <c r="G129" s="121">
        <v>3042</v>
      </c>
    </row>
    <row r="130" spans="1:7" x14ac:dyDescent="0.3">
      <c r="A130" s="139">
        <f t="shared" si="4"/>
        <v>121</v>
      </c>
      <c r="B130" s="132" t="s">
        <v>207</v>
      </c>
      <c r="C130" s="124">
        <v>2780</v>
      </c>
      <c r="D130" s="4"/>
      <c r="E130" s="142">
        <v>126</v>
      </c>
      <c r="F130" s="117" t="s">
        <v>333</v>
      </c>
      <c r="G130" s="121">
        <v>3042</v>
      </c>
    </row>
    <row r="131" spans="1:7" x14ac:dyDescent="0.3">
      <c r="A131" s="142"/>
      <c r="B131" s="117"/>
      <c r="C131" s="119"/>
      <c r="D131" s="4"/>
      <c r="E131" s="142">
        <v>127</v>
      </c>
      <c r="F131" s="117" t="s">
        <v>334</v>
      </c>
      <c r="G131" s="121">
        <v>3042</v>
      </c>
    </row>
    <row r="132" spans="1:7" x14ac:dyDescent="0.3">
      <c r="A132" s="142"/>
      <c r="B132" s="117"/>
      <c r="C132" s="119"/>
      <c r="D132" s="2"/>
      <c r="E132" s="142">
        <v>128</v>
      </c>
      <c r="F132" s="117" t="s">
        <v>335</v>
      </c>
      <c r="G132" s="121">
        <v>4217</v>
      </c>
    </row>
    <row r="133" spans="1:7" x14ac:dyDescent="0.3">
      <c r="A133" s="142"/>
      <c r="B133" s="117"/>
      <c r="C133" s="119"/>
      <c r="D133" s="2"/>
      <c r="E133" s="142">
        <v>129</v>
      </c>
      <c r="F133" s="117" t="s">
        <v>336</v>
      </c>
      <c r="G133" s="121">
        <v>3042</v>
      </c>
    </row>
    <row r="134" spans="1:7" x14ac:dyDescent="0.3">
      <c r="A134" s="142"/>
      <c r="B134" s="117"/>
      <c r="C134" s="119"/>
      <c r="D134" s="2"/>
      <c r="E134" s="142">
        <v>130</v>
      </c>
      <c r="F134" s="117" t="s">
        <v>337</v>
      </c>
      <c r="G134" s="121">
        <v>3042</v>
      </c>
    </row>
    <row r="135" spans="1:7" x14ac:dyDescent="0.3">
      <c r="A135" s="142"/>
      <c r="B135" s="117"/>
      <c r="C135" s="119"/>
      <c r="D135" s="2"/>
      <c r="E135" s="142">
        <v>131</v>
      </c>
      <c r="F135" s="117" t="s">
        <v>338</v>
      </c>
      <c r="G135" s="121">
        <v>3042</v>
      </c>
    </row>
    <row r="136" spans="1:7" x14ac:dyDescent="0.3">
      <c r="A136" s="142"/>
      <c r="B136" s="117"/>
      <c r="C136" s="119"/>
      <c r="D136" s="2"/>
      <c r="E136" s="142">
        <v>132</v>
      </c>
      <c r="F136" s="117" t="s">
        <v>339</v>
      </c>
      <c r="G136" s="121">
        <v>2770</v>
      </c>
    </row>
    <row r="137" spans="1:7" x14ac:dyDescent="0.3">
      <c r="A137" s="142"/>
      <c r="B137" s="117"/>
      <c r="C137" s="119"/>
      <c r="D137" s="2"/>
      <c r="E137" s="142">
        <v>133</v>
      </c>
      <c r="F137" s="117" t="s">
        <v>340</v>
      </c>
      <c r="G137" s="121">
        <v>3042</v>
      </c>
    </row>
    <row r="138" spans="1:7" x14ac:dyDescent="0.3">
      <c r="A138" s="142"/>
      <c r="B138" s="117"/>
      <c r="C138" s="119"/>
      <c r="D138" s="2"/>
      <c r="E138" s="142">
        <v>134</v>
      </c>
      <c r="F138" s="117" t="s">
        <v>341</v>
      </c>
      <c r="G138" s="121">
        <v>3042</v>
      </c>
    </row>
    <row r="139" spans="1:7" x14ac:dyDescent="0.3">
      <c r="A139" s="142"/>
      <c r="B139" s="117"/>
      <c r="C139" s="119"/>
      <c r="D139" s="2"/>
      <c r="E139" s="142">
        <v>135</v>
      </c>
      <c r="F139" s="117" t="s">
        <v>342</v>
      </c>
      <c r="G139" s="121">
        <v>3346</v>
      </c>
    </row>
    <row r="140" spans="1:7" x14ac:dyDescent="0.3">
      <c r="A140" s="142"/>
      <c r="B140" s="117"/>
      <c r="C140" s="119"/>
      <c r="D140" s="2"/>
      <c r="E140" s="142">
        <v>136</v>
      </c>
      <c r="F140" s="117" t="s">
        <v>343</v>
      </c>
      <c r="G140" s="121">
        <v>4013</v>
      </c>
    </row>
    <row r="141" spans="1:7" x14ac:dyDescent="0.3">
      <c r="A141" s="142"/>
      <c r="B141" s="117"/>
      <c r="C141" s="119"/>
      <c r="D141" s="2"/>
      <c r="E141" s="142"/>
      <c r="F141" s="117"/>
      <c r="G141" s="119"/>
    </row>
    <row r="142" spans="1:7" x14ac:dyDescent="0.3">
      <c r="A142" s="142"/>
      <c r="B142" s="117"/>
      <c r="C142" s="119"/>
      <c r="D142" s="2"/>
      <c r="E142" s="142"/>
      <c r="F142" s="117"/>
      <c r="G142" s="119"/>
    </row>
    <row r="143" spans="1:7" x14ac:dyDescent="0.3">
      <c r="A143" s="142"/>
      <c r="B143" s="117"/>
      <c r="C143" s="119"/>
      <c r="D143" s="2"/>
      <c r="E143" s="142"/>
      <c r="F143" s="117"/>
      <c r="G143" s="119"/>
    </row>
    <row r="144" spans="1:7" x14ac:dyDescent="0.3">
      <c r="A144" s="142"/>
      <c r="B144" s="117"/>
      <c r="C144" s="119"/>
      <c r="D144" s="2"/>
      <c r="E144" s="142"/>
      <c r="F144" s="117"/>
      <c r="G144" s="119"/>
    </row>
    <row r="145" spans="1:7" x14ac:dyDescent="0.3">
      <c r="A145" s="142"/>
      <c r="B145" s="117"/>
      <c r="C145" s="119"/>
      <c r="D145" s="2"/>
      <c r="E145" s="142"/>
      <c r="F145" s="117"/>
      <c r="G145" s="119"/>
    </row>
    <row r="146" spans="1:7" x14ac:dyDescent="0.3">
      <c r="A146" s="142"/>
      <c r="B146" s="117"/>
      <c r="C146" s="119"/>
      <c r="D146" s="2"/>
      <c r="E146" s="142"/>
      <c r="F146" s="117"/>
      <c r="G146" s="119"/>
    </row>
    <row r="147" spans="1:7" x14ac:dyDescent="0.3">
      <c r="A147" s="142"/>
      <c r="B147" s="117"/>
      <c r="C147" s="119"/>
      <c r="D147" s="2"/>
      <c r="E147" s="142"/>
      <c r="F147" s="117"/>
      <c r="G147" s="119"/>
    </row>
    <row r="148" spans="1:7" x14ac:dyDescent="0.3">
      <c r="A148" s="142"/>
      <c r="B148" s="117"/>
      <c r="C148" s="119"/>
      <c r="D148" s="2"/>
      <c r="E148" s="142"/>
      <c r="F148" s="117"/>
      <c r="G148" s="119"/>
    </row>
    <row r="149" spans="1:7" x14ac:dyDescent="0.3">
      <c r="A149" s="142"/>
      <c r="B149" s="117"/>
      <c r="C149" s="119"/>
      <c r="D149" s="2"/>
      <c r="E149" s="142"/>
      <c r="F149" s="117"/>
      <c r="G149" s="119"/>
    </row>
    <row r="150" spans="1:7" x14ac:dyDescent="0.3">
      <c r="A150" s="142"/>
      <c r="B150" s="117"/>
      <c r="C150" s="119"/>
      <c r="D150" s="2"/>
      <c r="E150" s="142"/>
      <c r="F150" s="117"/>
      <c r="G150" s="119"/>
    </row>
    <row r="151" spans="1:7" x14ac:dyDescent="0.3">
      <c r="A151" s="142"/>
      <c r="B151" s="117"/>
      <c r="C151" s="119"/>
      <c r="D151" s="2"/>
      <c r="E151" s="142"/>
      <c r="F151" s="117"/>
      <c r="G151" s="119"/>
    </row>
    <row r="152" spans="1:7" x14ac:dyDescent="0.3">
      <c r="A152" s="142"/>
      <c r="B152" s="117"/>
      <c r="C152" s="119"/>
      <c r="D152" s="2"/>
      <c r="E152" s="142"/>
      <c r="F152" s="117"/>
      <c r="G152" s="119"/>
    </row>
    <row r="153" spans="1:7" x14ac:dyDescent="0.3">
      <c r="A153" s="142"/>
      <c r="B153" s="117"/>
      <c r="C153" s="119"/>
      <c r="D153" s="2"/>
      <c r="E153" s="142"/>
      <c r="F153" s="117"/>
      <c r="G153" s="119"/>
    </row>
    <row r="154" spans="1:7" x14ac:dyDescent="0.3">
      <c r="A154" s="142"/>
      <c r="B154" s="117"/>
      <c r="C154" s="119"/>
      <c r="D154" s="2"/>
      <c r="E154" s="142"/>
      <c r="F154" s="117"/>
      <c r="G154" s="119"/>
    </row>
    <row r="155" spans="1:7" x14ac:dyDescent="0.3">
      <c r="A155" s="142"/>
      <c r="B155" s="117"/>
      <c r="C155" s="119"/>
      <c r="D155" s="2"/>
      <c r="E155" s="142"/>
      <c r="F155" s="117"/>
      <c r="G155" s="119"/>
    </row>
    <row r="156" spans="1:7" x14ac:dyDescent="0.3">
      <c r="A156" s="142"/>
      <c r="B156" s="117"/>
      <c r="C156" s="119"/>
      <c r="D156" s="2"/>
      <c r="E156" s="142"/>
      <c r="F156" s="117"/>
      <c r="G156" s="119"/>
    </row>
    <row r="157" spans="1:7" x14ac:dyDescent="0.3">
      <c r="A157" s="142"/>
      <c r="B157" s="117"/>
      <c r="C157" s="119"/>
      <c r="D157" s="2"/>
      <c r="E157" s="142"/>
      <c r="F157" s="117"/>
      <c r="G157" s="119"/>
    </row>
    <row r="158" spans="1:7" x14ac:dyDescent="0.3">
      <c r="A158" s="142"/>
      <c r="B158" s="117"/>
      <c r="C158" s="119"/>
      <c r="D158" s="2"/>
      <c r="E158" s="142"/>
      <c r="F158" s="117"/>
      <c r="G158" s="119"/>
    </row>
    <row r="159" spans="1:7" x14ac:dyDescent="0.3">
      <c r="A159" s="142"/>
      <c r="B159" s="117"/>
      <c r="C159" s="119"/>
      <c r="D159" s="2"/>
      <c r="E159" s="142"/>
      <c r="F159" s="117"/>
      <c r="G159" s="119"/>
    </row>
    <row r="160" spans="1:7" x14ac:dyDescent="0.3">
      <c r="A160" s="142"/>
      <c r="B160" s="117"/>
      <c r="C160" s="119"/>
      <c r="D160" s="2"/>
      <c r="E160" s="142"/>
      <c r="F160" s="117"/>
      <c r="G160" s="119"/>
    </row>
    <row r="161" spans="1:7" x14ac:dyDescent="0.3">
      <c r="A161" s="142"/>
      <c r="B161" s="117"/>
      <c r="C161" s="119"/>
      <c r="D161" s="2"/>
      <c r="E161" s="142"/>
      <c r="F161" s="117"/>
      <c r="G161" s="119"/>
    </row>
    <row r="162" spans="1:7" x14ac:dyDescent="0.3">
      <c r="A162" s="142"/>
      <c r="B162" s="117"/>
      <c r="C162" s="119"/>
      <c r="D162" s="2"/>
      <c r="E162" s="142"/>
      <c r="F162" s="117"/>
      <c r="G162" s="119"/>
    </row>
    <row r="163" spans="1:7" x14ac:dyDescent="0.3">
      <c r="A163" s="142"/>
      <c r="B163" s="117"/>
      <c r="C163" s="119"/>
      <c r="D163" s="2"/>
      <c r="E163" s="142"/>
      <c r="F163" s="117"/>
      <c r="G163" s="119"/>
    </row>
    <row r="164" spans="1:7" x14ac:dyDescent="0.3">
      <c r="A164" s="142"/>
      <c r="B164" s="117"/>
      <c r="C164" s="119"/>
      <c r="D164" s="2"/>
      <c r="E164" s="142"/>
      <c r="F164" s="117"/>
      <c r="G164" s="119"/>
    </row>
    <row r="165" spans="1:7" x14ac:dyDescent="0.3">
      <c r="A165" s="142"/>
      <c r="B165" s="117"/>
      <c r="C165" s="119"/>
      <c r="D165" s="2"/>
      <c r="E165" s="142"/>
      <c r="F165" s="117"/>
      <c r="G165" s="119"/>
    </row>
    <row r="166" spans="1:7" x14ac:dyDescent="0.3">
      <c r="A166" s="142"/>
      <c r="B166" s="117"/>
      <c r="C166" s="119"/>
      <c r="D166" s="2"/>
      <c r="E166" s="142"/>
      <c r="F166" s="117"/>
      <c r="G166" s="119"/>
    </row>
    <row r="167" spans="1:7" x14ac:dyDescent="0.3">
      <c r="A167" s="142"/>
      <c r="B167" s="117"/>
      <c r="C167" s="119"/>
      <c r="D167" s="2"/>
      <c r="E167" s="142"/>
      <c r="F167" s="117"/>
      <c r="G167" s="119"/>
    </row>
    <row r="168" spans="1:7" x14ac:dyDescent="0.3">
      <c r="A168" s="142"/>
      <c r="B168" s="117"/>
      <c r="C168" s="119"/>
      <c r="D168" s="2"/>
      <c r="E168" s="142"/>
      <c r="F168" s="117"/>
      <c r="G168" s="119"/>
    </row>
    <row r="169" spans="1:7" x14ac:dyDescent="0.3">
      <c r="A169" s="142"/>
      <c r="B169" s="117"/>
      <c r="C169" s="119"/>
      <c r="D169" s="2"/>
      <c r="E169" s="142"/>
      <c r="F169" s="117"/>
      <c r="G169" s="119"/>
    </row>
    <row r="170" spans="1:7" x14ac:dyDescent="0.3">
      <c r="A170" s="142"/>
      <c r="B170" s="117"/>
      <c r="C170" s="119"/>
      <c r="D170" s="2"/>
      <c r="E170" s="142"/>
      <c r="F170" s="117"/>
      <c r="G170" s="119"/>
    </row>
    <row r="171" spans="1:7" x14ac:dyDescent="0.3">
      <c r="A171" s="142"/>
      <c r="B171" s="117"/>
      <c r="C171" s="119"/>
      <c r="D171" s="2"/>
      <c r="E171" s="142"/>
      <c r="F171" s="117"/>
      <c r="G171" s="119"/>
    </row>
    <row r="172" spans="1:7" x14ac:dyDescent="0.3">
      <c r="A172" s="142"/>
      <c r="B172" s="117"/>
      <c r="C172" s="119"/>
      <c r="D172" s="2"/>
      <c r="E172" s="142"/>
      <c r="F172" s="117"/>
      <c r="G172" s="119"/>
    </row>
    <row r="173" spans="1:7" x14ac:dyDescent="0.3">
      <c r="A173" s="142"/>
      <c r="B173" s="117"/>
      <c r="C173" s="119"/>
      <c r="D173" s="2"/>
      <c r="E173" s="142"/>
      <c r="F173" s="117"/>
      <c r="G173" s="119"/>
    </row>
    <row r="174" spans="1:7" x14ac:dyDescent="0.3">
      <c r="A174" s="142"/>
      <c r="B174" s="117"/>
      <c r="C174" s="119"/>
      <c r="D174" s="2"/>
      <c r="E174" s="142"/>
      <c r="F174" s="117"/>
      <c r="G174" s="119"/>
    </row>
    <row r="175" spans="1:7" x14ac:dyDescent="0.3">
      <c r="A175" s="142"/>
      <c r="B175" s="117"/>
      <c r="C175" s="119"/>
      <c r="D175" s="2"/>
      <c r="E175" s="142"/>
      <c r="F175" s="117"/>
      <c r="G175" s="119"/>
    </row>
    <row r="176" spans="1:7" x14ac:dyDescent="0.3">
      <c r="A176" s="142"/>
      <c r="B176" s="117"/>
      <c r="C176" s="119"/>
      <c r="D176" s="2"/>
      <c r="E176" s="142"/>
      <c r="F176" s="117"/>
      <c r="G176" s="119"/>
    </row>
    <row r="177" spans="1:7" x14ac:dyDescent="0.3">
      <c r="A177" s="142"/>
      <c r="B177" s="117"/>
      <c r="C177" s="119"/>
      <c r="D177" s="2"/>
      <c r="E177" s="142"/>
      <c r="F177" s="117"/>
      <c r="G177" s="119"/>
    </row>
    <row r="178" spans="1:7" x14ac:dyDescent="0.3">
      <c r="A178" s="142"/>
      <c r="B178" s="117"/>
      <c r="C178" s="119"/>
      <c r="D178" s="2"/>
      <c r="E178" s="142"/>
      <c r="F178" s="117"/>
      <c r="G178" s="119"/>
    </row>
    <row r="179" spans="1:7" x14ac:dyDescent="0.3">
      <c r="A179" s="142"/>
      <c r="B179" s="117"/>
      <c r="C179" s="119"/>
      <c r="D179" s="2"/>
      <c r="E179" s="142"/>
      <c r="F179" s="117"/>
      <c r="G179" s="119"/>
    </row>
    <row r="180" spans="1:7" x14ac:dyDescent="0.3">
      <c r="A180" s="142"/>
      <c r="B180" s="117"/>
      <c r="C180" s="119"/>
      <c r="D180" s="2"/>
      <c r="E180" s="142"/>
      <c r="F180" s="117"/>
      <c r="G180" s="119"/>
    </row>
    <row r="181" spans="1:7" x14ac:dyDescent="0.3">
      <c r="A181" s="142"/>
      <c r="B181" s="117"/>
      <c r="C181" s="119"/>
      <c r="D181" s="2"/>
      <c r="E181" s="142"/>
      <c r="F181" s="117"/>
      <c r="G181" s="119"/>
    </row>
    <row r="182" spans="1:7" x14ac:dyDescent="0.3">
      <c r="A182" s="142"/>
      <c r="B182" s="117"/>
      <c r="C182" s="119"/>
      <c r="D182" s="2"/>
      <c r="E182" s="142"/>
      <c r="F182" s="117"/>
      <c r="G182" s="119"/>
    </row>
    <row r="183" spans="1:7" x14ac:dyDescent="0.3">
      <c r="A183" s="142"/>
      <c r="B183" s="117"/>
      <c r="C183" s="119"/>
      <c r="D183" s="2"/>
      <c r="E183" s="142"/>
      <c r="F183" s="117"/>
      <c r="G183" s="119"/>
    </row>
    <row r="184" spans="1:7" x14ac:dyDescent="0.3">
      <c r="A184" s="142"/>
      <c r="B184" s="117"/>
      <c r="C184" s="119"/>
      <c r="D184" s="2"/>
      <c r="E184" s="142"/>
      <c r="F184" s="117"/>
      <c r="G184" s="119"/>
    </row>
    <row r="185" spans="1:7" x14ac:dyDescent="0.3">
      <c r="A185" s="142"/>
      <c r="B185" s="117"/>
      <c r="C185" s="119"/>
      <c r="D185" s="2"/>
      <c r="E185" s="142"/>
      <c r="F185" s="117"/>
      <c r="G185" s="119"/>
    </row>
    <row r="186" spans="1:7" x14ac:dyDescent="0.3">
      <c r="A186" s="142"/>
      <c r="B186" s="117"/>
      <c r="C186" s="119"/>
      <c r="D186" s="2"/>
      <c r="E186" s="142"/>
      <c r="F186" s="117"/>
      <c r="G186" s="119"/>
    </row>
    <row r="187" spans="1:7" x14ac:dyDescent="0.3">
      <c r="A187" s="142"/>
      <c r="B187" s="117"/>
      <c r="C187" s="119"/>
      <c r="D187" s="2"/>
      <c r="E187" s="142"/>
      <c r="F187" s="117"/>
      <c r="G187" s="119"/>
    </row>
    <row r="188" spans="1:7" x14ac:dyDescent="0.3">
      <c r="A188" s="142"/>
      <c r="B188" s="117"/>
      <c r="C188" s="119"/>
      <c r="D188" s="2"/>
      <c r="E188" s="142"/>
      <c r="F188" s="117"/>
      <c r="G188" s="119"/>
    </row>
    <row r="189" spans="1:7" x14ac:dyDescent="0.3">
      <c r="A189" s="142"/>
      <c r="B189" s="117"/>
      <c r="C189" s="119"/>
      <c r="D189" s="2"/>
      <c r="E189" s="142"/>
      <c r="F189" s="117"/>
      <c r="G189" s="119"/>
    </row>
    <row r="190" spans="1:7" x14ac:dyDescent="0.3">
      <c r="A190" s="142"/>
      <c r="B190" s="117"/>
      <c r="C190" s="119"/>
      <c r="D190" s="2"/>
      <c r="E190" s="142"/>
      <c r="F190" s="117"/>
      <c r="G190" s="119"/>
    </row>
    <row r="191" spans="1:7" x14ac:dyDescent="0.3">
      <c r="A191" s="142"/>
      <c r="B191" s="117"/>
      <c r="C191" s="119"/>
      <c r="D191" s="2"/>
      <c r="E191" s="142"/>
      <c r="F191" s="117"/>
      <c r="G191" s="119"/>
    </row>
    <row r="192" spans="1:7" x14ac:dyDescent="0.3">
      <c r="A192" s="142"/>
      <c r="B192" s="117"/>
      <c r="C192" s="119"/>
      <c r="D192" s="2"/>
      <c r="E192" s="142"/>
      <c r="F192" s="117"/>
      <c r="G192" s="119"/>
    </row>
    <row r="193" spans="1:7" x14ac:dyDescent="0.3">
      <c r="A193" s="142"/>
      <c r="B193" s="117"/>
      <c r="C193" s="119"/>
      <c r="D193" s="2"/>
      <c r="E193" s="142"/>
      <c r="F193" s="117"/>
      <c r="G193" s="119"/>
    </row>
    <row r="194" spans="1:7" x14ac:dyDescent="0.3">
      <c r="A194" s="142"/>
      <c r="B194" s="117"/>
      <c r="C194" s="119"/>
      <c r="D194" s="2"/>
      <c r="E194" s="142"/>
      <c r="F194" s="117"/>
      <c r="G194" s="119"/>
    </row>
    <row r="195" spans="1:7" x14ac:dyDescent="0.3">
      <c r="A195" s="142"/>
      <c r="B195" s="117"/>
      <c r="C195" s="119"/>
      <c r="D195" s="2"/>
      <c r="E195" s="142"/>
      <c r="F195" s="117"/>
      <c r="G195" s="119"/>
    </row>
    <row r="196" spans="1:7" x14ac:dyDescent="0.3">
      <c r="A196" s="142"/>
      <c r="B196" s="117"/>
      <c r="C196" s="119"/>
      <c r="D196" s="2"/>
      <c r="E196" s="142"/>
      <c r="F196" s="117"/>
      <c r="G196" s="119"/>
    </row>
    <row r="197" spans="1:7" x14ac:dyDescent="0.3">
      <c r="A197" s="142"/>
      <c r="B197" s="117"/>
      <c r="C197" s="119"/>
      <c r="D197" s="2"/>
      <c r="E197" s="142"/>
      <c r="F197" s="117"/>
      <c r="G197" s="119"/>
    </row>
    <row r="198" spans="1:7" x14ac:dyDescent="0.3">
      <c r="A198" s="142"/>
      <c r="B198" s="117"/>
      <c r="C198" s="119"/>
      <c r="D198" s="2"/>
      <c r="E198" s="142"/>
      <c r="F198" s="117"/>
      <c r="G198" s="119"/>
    </row>
    <row r="199" spans="1:7" x14ac:dyDescent="0.3">
      <c r="A199" s="142"/>
      <c r="B199" s="117"/>
      <c r="C199" s="119"/>
      <c r="D199" s="2"/>
      <c r="E199" s="142"/>
      <c r="F199" s="117"/>
      <c r="G199" s="119"/>
    </row>
    <row r="200" spans="1:7" ht="17.25" thickBot="1" x14ac:dyDescent="0.35">
      <c r="A200" s="143"/>
      <c r="B200" s="134"/>
      <c r="C200" s="127"/>
      <c r="D200" s="2"/>
      <c r="E200" s="143"/>
      <c r="F200" s="134"/>
      <c r="G200" s="127"/>
    </row>
    <row r="201" spans="1:7" x14ac:dyDescent="0.3">
      <c r="D201" s="2"/>
    </row>
    <row r="202" spans="1:7" x14ac:dyDescent="0.3">
      <c r="D202" s="2"/>
    </row>
    <row r="203" spans="1:7" x14ac:dyDescent="0.3">
      <c r="D203" s="2"/>
    </row>
    <row r="204" spans="1:7" x14ac:dyDescent="0.3">
      <c r="D204" s="2"/>
    </row>
    <row r="205" spans="1:7" x14ac:dyDescent="0.3">
      <c r="D205" s="2"/>
    </row>
    <row r="206" spans="1:7" x14ac:dyDescent="0.3">
      <c r="D206" s="2"/>
    </row>
    <row r="207" spans="1:7" x14ac:dyDescent="0.3">
      <c r="D207" s="2"/>
    </row>
    <row r="208" spans="1:7" x14ac:dyDescent="0.3">
      <c r="D208" s="2"/>
    </row>
    <row r="209" spans="4:4" x14ac:dyDescent="0.3">
      <c r="D209" s="2"/>
    </row>
    <row r="210" spans="4:4" x14ac:dyDescent="0.3">
      <c r="D210" s="2"/>
    </row>
    <row r="211" spans="4:4" x14ac:dyDescent="0.3">
      <c r="D211" s="2"/>
    </row>
    <row r="212" spans="4:4" ht="30" customHeight="1" x14ac:dyDescent="0.3">
      <c r="D212" s="2"/>
    </row>
    <row r="213" spans="4:4" x14ac:dyDescent="0.3">
      <c r="D213" s="2"/>
    </row>
    <row r="214" spans="4:4" x14ac:dyDescent="0.3">
      <c r="D214" s="2"/>
    </row>
    <row r="215" spans="4:4" x14ac:dyDescent="0.3">
      <c r="D215" s="2"/>
    </row>
    <row r="216" spans="4:4" x14ac:dyDescent="0.3">
      <c r="D216" s="2"/>
    </row>
    <row r="217" spans="4:4" x14ac:dyDescent="0.3">
      <c r="D217" s="2"/>
    </row>
    <row r="218" spans="4:4" x14ac:dyDescent="0.3">
      <c r="D218" s="2"/>
    </row>
    <row r="219" spans="4:4" x14ac:dyDescent="0.3">
      <c r="D219" s="2"/>
    </row>
    <row r="220" spans="4:4" x14ac:dyDescent="0.3">
      <c r="D220" s="2"/>
    </row>
    <row r="221" spans="4:4" x14ac:dyDescent="0.3">
      <c r="D221" s="2"/>
    </row>
    <row r="222" spans="4:4" x14ac:dyDescent="0.3">
      <c r="D222" s="2"/>
    </row>
    <row r="223" spans="4:4" x14ac:dyDescent="0.3">
      <c r="D223" s="2"/>
    </row>
    <row r="224" spans="4:4" x14ac:dyDescent="0.3">
      <c r="D224" s="2"/>
    </row>
    <row r="225" spans="4:4" x14ac:dyDescent="0.3">
      <c r="D225" s="2"/>
    </row>
    <row r="226" spans="4:4" x14ac:dyDescent="0.3">
      <c r="D226" s="2"/>
    </row>
    <row r="227" spans="4:4" x14ac:dyDescent="0.3">
      <c r="D227" s="2"/>
    </row>
    <row r="228" spans="4:4" x14ac:dyDescent="0.3">
      <c r="D228" s="2"/>
    </row>
    <row r="229" spans="4:4" x14ac:dyDescent="0.3">
      <c r="D229" s="2"/>
    </row>
    <row r="230" spans="4:4" x14ac:dyDescent="0.3">
      <c r="D230" s="2"/>
    </row>
    <row r="231" spans="4:4" x14ac:dyDescent="0.3">
      <c r="D231" s="2"/>
    </row>
    <row r="232" spans="4:4" x14ac:dyDescent="0.3">
      <c r="D232" s="2"/>
    </row>
    <row r="233" spans="4:4" x14ac:dyDescent="0.3">
      <c r="D233" s="2"/>
    </row>
    <row r="234" spans="4:4" x14ac:dyDescent="0.3">
      <c r="D234" s="2"/>
    </row>
    <row r="235" spans="4:4" x14ac:dyDescent="0.3">
      <c r="D235" s="2"/>
    </row>
    <row r="236" spans="4:4" x14ac:dyDescent="0.3">
      <c r="D236" s="2"/>
    </row>
    <row r="237" spans="4:4" x14ac:dyDescent="0.3">
      <c r="D237" s="2"/>
    </row>
    <row r="238" spans="4:4" x14ac:dyDescent="0.3">
      <c r="D238" s="2"/>
    </row>
    <row r="239" spans="4:4" x14ac:dyDescent="0.3">
      <c r="D239" s="2"/>
    </row>
    <row r="240" spans="4:4" x14ac:dyDescent="0.3">
      <c r="D240" s="2"/>
    </row>
    <row r="241" spans="4:4" x14ac:dyDescent="0.3">
      <c r="D241" s="2"/>
    </row>
    <row r="242" spans="4:4" x14ac:dyDescent="0.3">
      <c r="D242" s="2"/>
    </row>
    <row r="243" spans="4:4" x14ac:dyDescent="0.3">
      <c r="D243" s="2"/>
    </row>
    <row r="244" spans="4:4" x14ac:dyDescent="0.3">
      <c r="D244" s="2"/>
    </row>
    <row r="245" spans="4:4" x14ac:dyDescent="0.3">
      <c r="D245" s="2"/>
    </row>
    <row r="246" spans="4:4" x14ac:dyDescent="0.3">
      <c r="D246" s="2"/>
    </row>
    <row r="247" spans="4:4" x14ac:dyDescent="0.3">
      <c r="D247" s="2"/>
    </row>
    <row r="248" spans="4:4" x14ac:dyDescent="0.3">
      <c r="D248" s="2"/>
    </row>
    <row r="249" spans="4:4" x14ac:dyDescent="0.3">
      <c r="D249" s="2"/>
    </row>
    <row r="250" spans="4:4" x14ac:dyDescent="0.3">
      <c r="D250" s="2"/>
    </row>
    <row r="251" spans="4:4" x14ac:dyDescent="0.3">
      <c r="D251" s="2"/>
    </row>
    <row r="252" spans="4:4" x14ac:dyDescent="0.3">
      <c r="D252" s="2"/>
    </row>
    <row r="253" spans="4:4" x14ac:dyDescent="0.3">
      <c r="D253" s="2"/>
    </row>
    <row r="254" spans="4:4" ht="30" customHeight="1" x14ac:dyDescent="0.3">
      <c r="D254" s="2"/>
    </row>
    <row r="255" spans="4:4" x14ac:dyDescent="0.3">
      <c r="D255" s="2"/>
    </row>
    <row r="256" spans="4:4" x14ac:dyDescent="0.3">
      <c r="D256" s="2"/>
    </row>
    <row r="257" spans="4:4" x14ac:dyDescent="0.3">
      <c r="D257" s="2"/>
    </row>
    <row r="258" spans="4:4" x14ac:dyDescent="0.3">
      <c r="D258" s="2"/>
    </row>
    <row r="259" spans="4:4" x14ac:dyDescent="0.3">
      <c r="D259" s="2"/>
    </row>
    <row r="260" spans="4:4" x14ac:dyDescent="0.3">
      <c r="D260" s="2"/>
    </row>
    <row r="261" spans="4:4" x14ac:dyDescent="0.3">
      <c r="D261" s="2"/>
    </row>
    <row r="262" spans="4:4" x14ac:dyDescent="0.3">
      <c r="D262" s="2"/>
    </row>
    <row r="263" spans="4:4" x14ac:dyDescent="0.3">
      <c r="D263" s="2"/>
    </row>
    <row r="264" spans="4:4" x14ac:dyDescent="0.3">
      <c r="D264" s="2"/>
    </row>
    <row r="265" spans="4:4" x14ac:dyDescent="0.3">
      <c r="D265" s="2"/>
    </row>
    <row r="266" spans="4:4" x14ac:dyDescent="0.3">
      <c r="D266" s="2"/>
    </row>
    <row r="267" spans="4:4" x14ac:dyDescent="0.3">
      <c r="D267" s="2"/>
    </row>
    <row r="268" spans="4:4" x14ac:dyDescent="0.3">
      <c r="D268" s="2"/>
    </row>
    <row r="269" spans="4:4" x14ac:dyDescent="0.3">
      <c r="D269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100"/>
  <sheetViews>
    <sheetView workbookViewId="0">
      <selection activeCell="F34" sqref="F34"/>
    </sheetView>
  </sheetViews>
  <sheetFormatPr defaultRowHeight="15" x14ac:dyDescent="0.25"/>
  <cols>
    <col min="1" max="1" width="56.7109375" bestFit="1" customWidth="1"/>
    <col min="3" max="3" width="9.85546875" bestFit="1" customWidth="1"/>
    <col min="4" max="4" width="11.28515625" bestFit="1" customWidth="1"/>
    <col min="6" max="6" width="42.42578125" customWidth="1"/>
  </cols>
  <sheetData>
    <row r="1" spans="1:6" ht="15.75" thickBot="1" x14ac:dyDescent="0.3">
      <c r="A1" s="64" t="s">
        <v>417</v>
      </c>
      <c r="B1" s="66" t="s">
        <v>442</v>
      </c>
      <c r="C1" s="67" t="s">
        <v>441</v>
      </c>
      <c r="D1" s="68"/>
      <c r="F1" t="s">
        <v>418</v>
      </c>
    </row>
    <row r="2" spans="1:6" x14ac:dyDescent="0.25">
      <c r="A2" s="59" t="s">
        <v>444</v>
      </c>
      <c r="B2" s="65" t="s">
        <v>378</v>
      </c>
      <c r="C2" s="65">
        <v>800</v>
      </c>
      <c r="D2" s="69">
        <f>C2*'Шкаф-купе'!$P$6</f>
        <v>960</v>
      </c>
    </row>
    <row r="3" spans="1:6" x14ac:dyDescent="0.25">
      <c r="A3" s="60" t="s">
        <v>397</v>
      </c>
      <c r="B3" s="61" t="s">
        <v>378</v>
      </c>
      <c r="C3" s="61">
        <v>1200</v>
      </c>
      <c r="D3" s="70">
        <f>C3*'Шкаф-купе'!$P$6</f>
        <v>1440</v>
      </c>
    </row>
    <row r="4" spans="1:6" x14ac:dyDescent="0.25">
      <c r="A4" s="60" t="s">
        <v>379</v>
      </c>
      <c r="B4" s="61" t="s">
        <v>378</v>
      </c>
      <c r="C4" s="61">
        <v>1200</v>
      </c>
      <c r="D4" s="70">
        <f>C4*'Шкаф-купе'!$P$6</f>
        <v>1440</v>
      </c>
    </row>
    <row r="5" spans="1:6" x14ac:dyDescent="0.25">
      <c r="A5" s="60" t="s">
        <v>415</v>
      </c>
      <c r="B5" s="61" t="s">
        <v>378</v>
      </c>
      <c r="C5" s="61">
        <v>1050</v>
      </c>
      <c r="D5" s="70">
        <f>C5*'Шкаф-купе'!$P$6</f>
        <v>1260</v>
      </c>
    </row>
    <row r="6" spans="1:6" x14ac:dyDescent="0.25">
      <c r="A6" s="60" t="s">
        <v>398</v>
      </c>
      <c r="B6" s="61" t="s">
        <v>378</v>
      </c>
      <c r="C6" s="61">
        <v>1100</v>
      </c>
      <c r="D6" s="70">
        <f>C6*'Шкаф-купе'!$P$6</f>
        <v>1320</v>
      </c>
    </row>
    <row r="7" spans="1:6" x14ac:dyDescent="0.25">
      <c r="A7" s="60" t="s">
        <v>399</v>
      </c>
      <c r="B7" s="61" t="s">
        <v>380</v>
      </c>
      <c r="C7" s="61">
        <v>950</v>
      </c>
      <c r="D7" s="70">
        <f>C7*'Шкаф-купе'!$P$6</f>
        <v>1140</v>
      </c>
    </row>
    <row r="8" spans="1:6" x14ac:dyDescent="0.25">
      <c r="A8" s="60" t="s">
        <v>416</v>
      </c>
      <c r="B8" s="61" t="s">
        <v>380</v>
      </c>
      <c r="C8" s="61">
        <v>1100</v>
      </c>
      <c r="D8" s="70">
        <f>C8*'Шкаф-купе'!$P$6</f>
        <v>1320</v>
      </c>
    </row>
    <row r="9" spans="1:6" x14ac:dyDescent="0.25">
      <c r="A9" s="60" t="s">
        <v>381</v>
      </c>
      <c r="B9" s="61" t="s">
        <v>380</v>
      </c>
      <c r="C9" s="61">
        <v>950</v>
      </c>
      <c r="D9" s="70">
        <f>C9*'Шкаф-купе'!$P$6</f>
        <v>1140</v>
      </c>
    </row>
    <row r="10" spans="1:6" x14ac:dyDescent="0.25">
      <c r="A10" s="60" t="s">
        <v>400</v>
      </c>
      <c r="B10" s="61" t="s">
        <v>380</v>
      </c>
      <c r="C10" s="61">
        <v>700</v>
      </c>
      <c r="D10" s="70">
        <f>C10*'Шкаф-купе'!$P$6</f>
        <v>840</v>
      </c>
    </row>
    <row r="11" spans="1:6" x14ac:dyDescent="0.25">
      <c r="A11" s="60" t="s">
        <v>401</v>
      </c>
      <c r="B11" s="61" t="s">
        <v>380</v>
      </c>
      <c r="C11" s="61">
        <v>700</v>
      </c>
      <c r="D11" s="70">
        <f>C11*'Шкаф-купе'!$P$6</f>
        <v>840</v>
      </c>
    </row>
    <row r="12" spans="1:6" x14ac:dyDescent="0.25">
      <c r="A12" s="60" t="s">
        <v>402</v>
      </c>
      <c r="B12" s="61" t="s">
        <v>380</v>
      </c>
      <c r="C12" s="61">
        <v>700</v>
      </c>
      <c r="D12" s="70">
        <f>C12*'Шкаф-купе'!$P$6</f>
        <v>840</v>
      </c>
    </row>
    <row r="13" spans="1:6" x14ac:dyDescent="0.25">
      <c r="A13" s="60" t="s">
        <v>403</v>
      </c>
      <c r="B13" s="61" t="s">
        <v>380</v>
      </c>
      <c r="C13" s="61">
        <v>1200</v>
      </c>
      <c r="D13" s="70">
        <f>C13*'Шкаф-купе'!$P$6</f>
        <v>1440</v>
      </c>
    </row>
    <row r="14" spans="1:6" x14ac:dyDescent="0.25">
      <c r="A14" s="60" t="s">
        <v>404</v>
      </c>
      <c r="B14" s="61" t="s">
        <v>380</v>
      </c>
      <c r="C14" s="61">
        <v>1200</v>
      </c>
      <c r="D14" s="70">
        <f>C14*'Шкаф-купе'!$P$6</f>
        <v>1440</v>
      </c>
    </row>
    <row r="15" spans="1:6" x14ac:dyDescent="0.25">
      <c r="A15" s="60" t="s">
        <v>405</v>
      </c>
      <c r="B15" s="61" t="s">
        <v>382</v>
      </c>
      <c r="C15" s="61">
        <v>1200</v>
      </c>
      <c r="D15" s="70">
        <f>C15*'Шкаф-купе'!$P$6</f>
        <v>1440</v>
      </c>
    </row>
    <row r="16" spans="1:6" x14ac:dyDescent="0.25">
      <c r="A16" s="60" t="s">
        <v>406</v>
      </c>
      <c r="B16" s="61" t="s">
        <v>380</v>
      </c>
      <c r="C16" s="61">
        <v>1200</v>
      </c>
      <c r="D16" s="70">
        <f>C16*'Шкаф-купе'!$P$6</f>
        <v>1440</v>
      </c>
    </row>
    <row r="17" spans="1:4" x14ac:dyDescent="0.25">
      <c r="A17" s="60" t="s">
        <v>407</v>
      </c>
      <c r="B17" s="61" t="s">
        <v>380</v>
      </c>
      <c r="C17" s="61">
        <v>1200</v>
      </c>
      <c r="D17" s="70">
        <f>C17*'Шкаф-купе'!$P$6</f>
        <v>1440</v>
      </c>
    </row>
    <row r="18" spans="1:4" x14ac:dyDescent="0.25">
      <c r="A18" s="60" t="s">
        <v>408</v>
      </c>
      <c r="B18" s="61" t="s">
        <v>378</v>
      </c>
      <c r="C18" s="61">
        <v>1200</v>
      </c>
      <c r="D18" s="70">
        <f>C18*'Шкаф-купе'!$P$6</f>
        <v>1440</v>
      </c>
    </row>
    <row r="19" spans="1:4" x14ac:dyDescent="0.25">
      <c r="A19" s="60" t="s">
        <v>409</v>
      </c>
      <c r="B19" s="61" t="s">
        <v>380</v>
      </c>
      <c r="C19" s="61">
        <v>1300</v>
      </c>
      <c r="D19" s="70">
        <f>C19*'Шкаф-купе'!$P$6</f>
        <v>1560</v>
      </c>
    </row>
    <row r="20" spans="1:4" x14ac:dyDescent="0.25">
      <c r="A20" s="60" t="s">
        <v>410</v>
      </c>
      <c r="B20" s="61" t="s">
        <v>380</v>
      </c>
      <c r="C20" s="61">
        <v>1200</v>
      </c>
      <c r="D20" s="70">
        <f>C20*'Шкаф-купе'!$P$6</f>
        <v>1440</v>
      </c>
    </row>
    <row r="21" spans="1:4" x14ac:dyDescent="0.25">
      <c r="A21" s="60" t="s">
        <v>411</v>
      </c>
      <c r="B21" s="61" t="s">
        <v>380</v>
      </c>
      <c r="C21" s="61">
        <v>900</v>
      </c>
      <c r="D21" s="70">
        <f>C21*'Шкаф-купе'!$P$6</f>
        <v>1080</v>
      </c>
    </row>
    <row r="22" spans="1:4" x14ac:dyDescent="0.25">
      <c r="A22" s="60" t="s">
        <v>12</v>
      </c>
      <c r="B22" s="61" t="s">
        <v>380</v>
      </c>
      <c r="C22" s="61">
        <v>900</v>
      </c>
      <c r="D22" s="70">
        <f>C22*'Шкаф-купе'!$P$6</f>
        <v>1080</v>
      </c>
    </row>
    <row r="23" spans="1:4" x14ac:dyDescent="0.25">
      <c r="A23" s="60" t="s">
        <v>412</v>
      </c>
      <c r="B23" s="61" t="s">
        <v>380</v>
      </c>
      <c r="C23" s="61">
        <v>900</v>
      </c>
      <c r="D23" s="70">
        <f>C23*'Шкаф-купе'!$P$6</f>
        <v>1080</v>
      </c>
    </row>
    <row r="24" spans="1:4" x14ac:dyDescent="0.25">
      <c r="A24" s="60" t="s">
        <v>413</v>
      </c>
      <c r="B24" s="61" t="s">
        <v>380</v>
      </c>
      <c r="C24" s="61">
        <v>900</v>
      </c>
      <c r="D24" s="70">
        <f>C24*'Шкаф-купе'!$P$6</f>
        <v>1080</v>
      </c>
    </row>
    <row r="25" spans="1:4" x14ac:dyDescent="0.25">
      <c r="A25" s="60" t="s">
        <v>383</v>
      </c>
      <c r="B25" s="61" t="s">
        <v>380</v>
      </c>
      <c r="C25" s="61">
        <v>1300</v>
      </c>
      <c r="D25" s="70">
        <f>C25*'Шкаф-купе'!$P$6</f>
        <v>1560</v>
      </c>
    </row>
    <row r="26" spans="1:4" x14ac:dyDescent="0.25">
      <c r="A26" s="60" t="s">
        <v>385</v>
      </c>
      <c r="B26" s="61" t="s">
        <v>380</v>
      </c>
      <c r="C26" s="61">
        <v>950</v>
      </c>
      <c r="D26" s="70">
        <f>C26*'Шкаф-купе'!$P$6</f>
        <v>1140</v>
      </c>
    </row>
    <row r="27" spans="1:4" x14ac:dyDescent="0.25">
      <c r="A27" s="60" t="s">
        <v>384</v>
      </c>
      <c r="B27" s="61" t="s">
        <v>378</v>
      </c>
      <c r="C27" s="61">
        <v>1300</v>
      </c>
      <c r="D27" s="70">
        <f>C27*'Шкаф-купе'!$P$6</f>
        <v>1560</v>
      </c>
    </row>
    <row r="28" spans="1:4" x14ac:dyDescent="0.25">
      <c r="A28" s="60" t="s">
        <v>385</v>
      </c>
      <c r="B28" s="61" t="s">
        <v>378</v>
      </c>
      <c r="C28" s="61">
        <v>1300</v>
      </c>
      <c r="D28" s="70">
        <f>C28*'Шкаф-купе'!$P$6</f>
        <v>1560</v>
      </c>
    </row>
    <row r="29" spans="1:4" x14ac:dyDescent="0.25">
      <c r="A29" s="60" t="s">
        <v>419</v>
      </c>
      <c r="B29" s="61" t="s">
        <v>380</v>
      </c>
      <c r="C29" s="61">
        <v>1800</v>
      </c>
      <c r="D29" s="70">
        <f>C29*'Шкаф-купе'!$P$6</f>
        <v>2160</v>
      </c>
    </row>
    <row r="30" spans="1:4" x14ac:dyDescent="0.25">
      <c r="A30" s="60" t="s">
        <v>420</v>
      </c>
      <c r="B30" s="61" t="s">
        <v>380</v>
      </c>
      <c r="C30" s="61">
        <v>2000</v>
      </c>
      <c r="D30" s="70">
        <f>C30*'Шкаф-купе'!$P$6</f>
        <v>2400</v>
      </c>
    </row>
    <row r="31" spans="1:4" x14ac:dyDescent="0.25">
      <c r="A31" s="60" t="s">
        <v>421</v>
      </c>
      <c r="B31" s="61" t="s">
        <v>380</v>
      </c>
      <c r="C31" s="61">
        <v>1800</v>
      </c>
      <c r="D31" s="70">
        <f>C31*'Шкаф-купе'!$P$6</f>
        <v>2160</v>
      </c>
    </row>
    <row r="32" spans="1:4" x14ac:dyDescent="0.25">
      <c r="A32" s="60" t="s">
        <v>422</v>
      </c>
      <c r="B32" s="61" t="s">
        <v>380</v>
      </c>
      <c r="C32" s="61">
        <v>2000</v>
      </c>
      <c r="D32" s="70">
        <f>C32*'Шкаф-купе'!$P$6</f>
        <v>2400</v>
      </c>
    </row>
    <row r="33" spans="1:4" x14ac:dyDescent="0.25">
      <c r="A33" s="60" t="s">
        <v>423</v>
      </c>
      <c r="B33" s="61" t="s">
        <v>380</v>
      </c>
      <c r="C33" s="61">
        <v>1800</v>
      </c>
      <c r="D33" s="70">
        <f>C33*'Шкаф-купе'!$P$6</f>
        <v>2160</v>
      </c>
    </row>
    <row r="34" spans="1:4" x14ac:dyDescent="0.25">
      <c r="A34" s="60" t="s">
        <v>424</v>
      </c>
      <c r="B34" s="61" t="s">
        <v>380</v>
      </c>
      <c r="C34" s="61">
        <v>1800</v>
      </c>
      <c r="D34" s="70">
        <f>C34*'Шкаф-купе'!$P$6</f>
        <v>2160</v>
      </c>
    </row>
    <row r="35" spans="1:4" x14ac:dyDescent="0.25">
      <c r="A35" s="60" t="s">
        <v>425</v>
      </c>
      <c r="B35" s="61" t="s">
        <v>380</v>
      </c>
      <c r="C35" s="61">
        <v>2000</v>
      </c>
      <c r="D35" s="70">
        <f>C35*'Шкаф-купе'!$P$6</f>
        <v>2400</v>
      </c>
    </row>
    <row r="36" spans="1:4" x14ac:dyDescent="0.25">
      <c r="A36" s="60" t="s">
        <v>426</v>
      </c>
      <c r="B36" s="61" t="s">
        <v>380</v>
      </c>
      <c r="C36" s="61">
        <v>1800</v>
      </c>
      <c r="D36" s="70">
        <f>C36*'Шкаф-купе'!$P$6</f>
        <v>2160</v>
      </c>
    </row>
    <row r="37" spans="1:4" x14ac:dyDescent="0.25">
      <c r="A37" s="60" t="s">
        <v>427</v>
      </c>
      <c r="B37" s="61" t="s">
        <v>380</v>
      </c>
      <c r="C37" s="61">
        <v>1800</v>
      </c>
      <c r="D37" s="70">
        <f>C37*'Шкаф-купе'!$P$6</f>
        <v>2160</v>
      </c>
    </row>
    <row r="38" spans="1:4" x14ac:dyDescent="0.25">
      <c r="A38" s="60" t="s">
        <v>428</v>
      </c>
      <c r="B38" s="61" t="s">
        <v>380</v>
      </c>
      <c r="C38" s="61">
        <v>1800</v>
      </c>
      <c r="D38" s="70">
        <f>C38*'Шкаф-купе'!$P$6</f>
        <v>2160</v>
      </c>
    </row>
    <row r="39" spans="1:4" x14ac:dyDescent="0.25">
      <c r="A39" s="60" t="s">
        <v>429</v>
      </c>
      <c r="B39" s="61" t="s">
        <v>380</v>
      </c>
      <c r="C39" s="61">
        <v>2000</v>
      </c>
      <c r="D39" s="70">
        <f>C39*'Шкаф-купе'!$P$6</f>
        <v>2400</v>
      </c>
    </row>
    <row r="40" spans="1:4" x14ac:dyDescent="0.25">
      <c r="A40" s="60" t="s">
        <v>430</v>
      </c>
      <c r="B40" s="61" t="s">
        <v>380</v>
      </c>
      <c r="C40" s="61">
        <v>1800</v>
      </c>
      <c r="D40" s="70">
        <f>C40*'Шкаф-купе'!$P$6</f>
        <v>2160</v>
      </c>
    </row>
    <row r="41" spans="1:4" x14ac:dyDescent="0.25">
      <c r="A41" s="60" t="s">
        <v>431</v>
      </c>
      <c r="B41" s="61" t="s">
        <v>380</v>
      </c>
      <c r="C41" s="61">
        <v>2000</v>
      </c>
      <c r="D41" s="70">
        <f>C41*'Шкаф-купе'!$P$6</f>
        <v>2400</v>
      </c>
    </row>
    <row r="42" spans="1:4" x14ac:dyDescent="0.25">
      <c r="A42" s="60" t="s">
        <v>386</v>
      </c>
      <c r="B42" s="61" t="s">
        <v>378</v>
      </c>
      <c r="C42" s="61">
        <v>2000</v>
      </c>
      <c r="D42" s="70">
        <f>C42*'Шкаф-купе'!$P$6</f>
        <v>2400</v>
      </c>
    </row>
    <row r="43" spans="1:4" x14ac:dyDescent="0.25">
      <c r="A43" s="60" t="s">
        <v>432</v>
      </c>
      <c r="B43" s="61" t="s">
        <v>380</v>
      </c>
      <c r="C43" s="61">
        <v>2000</v>
      </c>
      <c r="D43" s="70">
        <f>C43*'Шкаф-купе'!$P$6</f>
        <v>2400</v>
      </c>
    </row>
    <row r="44" spans="1:4" x14ac:dyDescent="0.25">
      <c r="A44" s="60" t="s">
        <v>433</v>
      </c>
      <c r="B44" s="61" t="s">
        <v>380</v>
      </c>
      <c r="C44" s="61">
        <v>2100</v>
      </c>
      <c r="D44" s="70">
        <f>C44*'Шкаф-купе'!$P$6</f>
        <v>2520</v>
      </c>
    </row>
    <row r="45" spans="1:4" x14ac:dyDescent="0.25">
      <c r="A45" s="60" t="s">
        <v>434</v>
      </c>
      <c r="B45" s="61" t="s">
        <v>380</v>
      </c>
      <c r="C45" s="61">
        <v>1500</v>
      </c>
      <c r="D45" s="70">
        <f>C45*'Шкаф-купе'!$P$6</f>
        <v>1800</v>
      </c>
    </row>
    <row r="46" spans="1:4" x14ac:dyDescent="0.25">
      <c r="A46" s="60" t="s">
        <v>435</v>
      </c>
      <c r="B46" s="61" t="s">
        <v>380</v>
      </c>
      <c r="C46" s="61">
        <v>1800</v>
      </c>
      <c r="D46" s="70">
        <f>C46*'Шкаф-купе'!$P$6</f>
        <v>2160</v>
      </c>
    </row>
    <row r="47" spans="1:4" x14ac:dyDescent="0.25">
      <c r="A47" s="60" t="s">
        <v>436</v>
      </c>
      <c r="B47" s="61" t="s">
        <v>380</v>
      </c>
      <c r="C47" s="61">
        <v>2000</v>
      </c>
      <c r="D47" s="70">
        <f>C47*'Шкаф-купе'!$P$6</f>
        <v>2400</v>
      </c>
    </row>
    <row r="48" spans="1:4" x14ac:dyDescent="0.25">
      <c r="A48" s="60" t="s">
        <v>437</v>
      </c>
      <c r="B48" s="61" t="s">
        <v>380</v>
      </c>
      <c r="C48" s="61">
        <v>1850</v>
      </c>
      <c r="D48" s="70">
        <f>C48*'Шкаф-купе'!$P$6</f>
        <v>2220</v>
      </c>
    </row>
    <row r="49" spans="1:4" x14ac:dyDescent="0.25">
      <c r="A49" s="60" t="s">
        <v>438</v>
      </c>
      <c r="B49" s="61" t="s">
        <v>380</v>
      </c>
      <c r="C49" s="61">
        <v>1850</v>
      </c>
      <c r="D49" s="70">
        <f>C49*'Шкаф-купе'!$P$6</f>
        <v>2220</v>
      </c>
    </row>
    <row r="50" spans="1:4" x14ac:dyDescent="0.25">
      <c r="A50" s="60" t="s">
        <v>439</v>
      </c>
      <c r="B50" s="61" t="s">
        <v>380</v>
      </c>
      <c r="C50" s="61">
        <v>3100</v>
      </c>
      <c r="D50" s="70">
        <f>C50*'Шкаф-купе'!$P$6</f>
        <v>3720</v>
      </c>
    </row>
    <row r="51" spans="1:4" x14ac:dyDescent="0.25">
      <c r="A51" s="60" t="s">
        <v>396</v>
      </c>
      <c r="B51" s="61" t="s">
        <v>380</v>
      </c>
      <c r="C51" s="61">
        <v>1400</v>
      </c>
      <c r="D51" s="70">
        <f>C51*'Шкаф-купе'!$P$6</f>
        <v>1680</v>
      </c>
    </row>
    <row r="52" spans="1:4" x14ac:dyDescent="0.25">
      <c r="A52" s="60" t="s">
        <v>387</v>
      </c>
      <c r="B52" s="61" t="s">
        <v>378</v>
      </c>
      <c r="C52" s="61">
        <v>2050</v>
      </c>
      <c r="D52" s="70">
        <f>C52*'Шкаф-купе'!$P$6</f>
        <v>2460</v>
      </c>
    </row>
    <row r="53" spans="1:4" x14ac:dyDescent="0.25">
      <c r="A53" s="60" t="s">
        <v>440</v>
      </c>
      <c r="B53" s="61" t="s">
        <v>378</v>
      </c>
      <c r="C53" s="61">
        <v>2050</v>
      </c>
      <c r="D53" s="70">
        <f>C53*'Шкаф-купе'!$P$6</f>
        <v>2460</v>
      </c>
    </row>
    <row r="54" spans="1:4" x14ac:dyDescent="0.25">
      <c r="A54" s="60" t="s">
        <v>388</v>
      </c>
      <c r="B54" s="61" t="s">
        <v>378</v>
      </c>
      <c r="C54" s="61">
        <v>2000</v>
      </c>
      <c r="D54" s="70">
        <f>C54*'Шкаф-купе'!$P$6</f>
        <v>2400</v>
      </c>
    </row>
    <row r="55" spans="1:4" x14ac:dyDescent="0.25">
      <c r="A55" s="60" t="s">
        <v>389</v>
      </c>
      <c r="B55" s="61" t="s">
        <v>378</v>
      </c>
      <c r="C55" s="61">
        <v>2000</v>
      </c>
      <c r="D55" s="70">
        <f>C55*'Шкаф-купе'!$P$6</f>
        <v>2400</v>
      </c>
    </row>
    <row r="56" spans="1:4" x14ac:dyDescent="0.25">
      <c r="A56" s="60" t="s">
        <v>390</v>
      </c>
      <c r="B56" s="61" t="s">
        <v>378</v>
      </c>
      <c r="C56" s="61">
        <v>2000</v>
      </c>
      <c r="D56" s="70">
        <f>C56*'Шкаф-купе'!$P$6</f>
        <v>2400</v>
      </c>
    </row>
    <row r="57" spans="1:4" x14ac:dyDescent="0.25">
      <c r="A57" s="60" t="s">
        <v>391</v>
      </c>
      <c r="B57" s="61" t="s">
        <v>378</v>
      </c>
      <c r="C57" s="61">
        <v>2000</v>
      </c>
      <c r="D57" s="70">
        <f>C57*'Шкаф-купе'!$P$6</f>
        <v>2400</v>
      </c>
    </row>
    <row r="58" spans="1:4" x14ac:dyDescent="0.25">
      <c r="A58" s="60" t="s">
        <v>393</v>
      </c>
      <c r="B58" s="61" t="s">
        <v>380</v>
      </c>
      <c r="C58" s="61">
        <v>1400</v>
      </c>
      <c r="D58" s="70">
        <f>C58*'Шкаф-купе'!$P$6</f>
        <v>1680</v>
      </c>
    </row>
    <row r="59" spans="1:4" x14ac:dyDescent="0.25">
      <c r="A59" s="60" t="s">
        <v>395</v>
      </c>
      <c r="B59" s="61" t="s">
        <v>380</v>
      </c>
      <c r="C59" s="61">
        <v>1600</v>
      </c>
      <c r="D59" s="70">
        <f>C59*'Шкаф-купе'!$P$6</f>
        <v>1920</v>
      </c>
    </row>
    <row r="60" spans="1:4" x14ac:dyDescent="0.25">
      <c r="A60" s="60" t="s">
        <v>394</v>
      </c>
      <c r="B60" s="61" t="s">
        <v>380</v>
      </c>
      <c r="C60" s="61">
        <v>1800</v>
      </c>
      <c r="D60" s="70">
        <f>C60*'Шкаф-купе'!$P$6</f>
        <v>2160</v>
      </c>
    </row>
    <row r="61" spans="1:4" x14ac:dyDescent="0.25">
      <c r="A61" s="60" t="s">
        <v>392</v>
      </c>
      <c r="B61" s="61" t="s">
        <v>380</v>
      </c>
      <c r="C61" s="61">
        <v>2300</v>
      </c>
      <c r="D61" s="70">
        <f>C61*'Шкаф-купе'!$P$6</f>
        <v>2760</v>
      </c>
    </row>
    <row r="62" spans="1:4" x14ac:dyDescent="0.25">
      <c r="A62" s="60"/>
      <c r="B62" s="61"/>
      <c r="C62" s="61"/>
      <c r="D62" s="70"/>
    </row>
    <row r="63" spans="1:4" x14ac:dyDescent="0.25">
      <c r="A63" s="60"/>
      <c r="B63" s="61"/>
      <c r="C63" s="61"/>
      <c r="D63" s="70"/>
    </row>
    <row r="64" spans="1:4" x14ac:dyDescent="0.25">
      <c r="A64" s="60"/>
      <c r="B64" s="61"/>
      <c r="C64" s="61"/>
      <c r="D64" s="70"/>
    </row>
    <row r="65" spans="1:4" x14ac:dyDescent="0.25">
      <c r="A65" s="60"/>
      <c r="B65" s="61"/>
      <c r="C65" s="61"/>
      <c r="D65" s="70"/>
    </row>
    <row r="66" spans="1:4" x14ac:dyDescent="0.25">
      <c r="A66" s="60"/>
      <c r="B66" s="61"/>
      <c r="C66" s="61"/>
      <c r="D66" s="70"/>
    </row>
    <row r="67" spans="1:4" x14ac:dyDescent="0.25">
      <c r="A67" s="60"/>
      <c r="B67" s="61"/>
      <c r="C67" s="61"/>
      <c r="D67" s="70"/>
    </row>
    <row r="68" spans="1:4" x14ac:dyDescent="0.25">
      <c r="A68" s="60"/>
      <c r="B68" s="61"/>
      <c r="C68" s="61"/>
      <c r="D68" s="70"/>
    </row>
    <row r="69" spans="1:4" x14ac:dyDescent="0.25">
      <c r="A69" s="60"/>
      <c r="B69" s="61"/>
      <c r="C69" s="61"/>
      <c r="D69" s="70"/>
    </row>
    <row r="70" spans="1:4" x14ac:dyDescent="0.25">
      <c r="A70" s="60"/>
      <c r="B70" s="61"/>
      <c r="C70" s="61"/>
      <c r="D70" s="70"/>
    </row>
    <row r="71" spans="1:4" x14ac:dyDescent="0.25">
      <c r="A71" s="60"/>
      <c r="B71" s="61"/>
      <c r="C71" s="61"/>
      <c r="D71" s="70"/>
    </row>
    <row r="72" spans="1:4" x14ac:dyDescent="0.25">
      <c r="A72" s="60"/>
      <c r="B72" s="61"/>
      <c r="C72" s="61"/>
      <c r="D72" s="70"/>
    </row>
    <row r="73" spans="1:4" x14ac:dyDescent="0.25">
      <c r="A73" s="60"/>
      <c r="B73" s="61"/>
      <c r="C73" s="61"/>
      <c r="D73" s="70"/>
    </row>
    <row r="74" spans="1:4" x14ac:dyDescent="0.25">
      <c r="A74" s="60"/>
      <c r="B74" s="61"/>
      <c r="C74" s="61"/>
      <c r="D74" s="70"/>
    </row>
    <row r="75" spans="1:4" x14ac:dyDescent="0.25">
      <c r="A75" s="60"/>
      <c r="B75" s="61"/>
      <c r="C75" s="61"/>
      <c r="D75" s="70"/>
    </row>
    <row r="76" spans="1:4" x14ac:dyDescent="0.25">
      <c r="A76" s="60"/>
      <c r="B76" s="61"/>
      <c r="C76" s="61"/>
      <c r="D76" s="70"/>
    </row>
    <row r="77" spans="1:4" x14ac:dyDescent="0.25">
      <c r="A77" s="60"/>
      <c r="B77" s="61"/>
      <c r="C77" s="61"/>
      <c r="D77" s="70"/>
    </row>
    <row r="78" spans="1:4" x14ac:dyDescent="0.25">
      <c r="A78" s="60"/>
      <c r="B78" s="61"/>
      <c r="C78" s="61"/>
      <c r="D78" s="70"/>
    </row>
    <row r="79" spans="1:4" x14ac:dyDescent="0.25">
      <c r="A79" s="60"/>
      <c r="B79" s="61"/>
      <c r="C79" s="61"/>
      <c r="D79" s="70"/>
    </row>
    <row r="80" spans="1:4" x14ac:dyDescent="0.25">
      <c r="A80" s="60"/>
      <c r="B80" s="61"/>
      <c r="C80" s="61"/>
      <c r="D80" s="70"/>
    </row>
    <row r="81" spans="1:4" x14ac:dyDescent="0.25">
      <c r="A81" s="60"/>
      <c r="B81" s="61"/>
      <c r="C81" s="61"/>
      <c r="D81" s="70"/>
    </row>
    <row r="82" spans="1:4" x14ac:dyDescent="0.25">
      <c r="A82" s="60"/>
      <c r="B82" s="61"/>
      <c r="C82" s="61"/>
      <c r="D82" s="70"/>
    </row>
    <row r="83" spans="1:4" x14ac:dyDescent="0.25">
      <c r="A83" s="60"/>
      <c r="B83" s="61"/>
      <c r="C83" s="61"/>
      <c r="D83" s="70"/>
    </row>
    <row r="84" spans="1:4" x14ac:dyDescent="0.25">
      <c r="A84" s="60"/>
      <c r="B84" s="61"/>
      <c r="C84" s="61"/>
      <c r="D84" s="70"/>
    </row>
    <row r="85" spans="1:4" x14ac:dyDescent="0.25">
      <c r="A85" s="60"/>
      <c r="B85" s="61"/>
      <c r="C85" s="61"/>
      <c r="D85" s="70"/>
    </row>
    <row r="86" spans="1:4" x14ac:dyDescent="0.25">
      <c r="A86" s="60"/>
      <c r="B86" s="61"/>
      <c r="C86" s="61"/>
      <c r="D86" s="70"/>
    </row>
    <row r="87" spans="1:4" x14ac:dyDescent="0.25">
      <c r="A87" s="60"/>
      <c r="B87" s="61"/>
      <c r="C87" s="61"/>
      <c r="D87" s="70"/>
    </row>
    <row r="88" spans="1:4" x14ac:dyDescent="0.25">
      <c r="A88" s="60"/>
      <c r="B88" s="61"/>
      <c r="C88" s="61"/>
      <c r="D88" s="70"/>
    </row>
    <row r="89" spans="1:4" x14ac:dyDescent="0.25">
      <c r="A89" s="60"/>
      <c r="B89" s="61"/>
      <c r="C89" s="61"/>
      <c r="D89" s="70"/>
    </row>
    <row r="90" spans="1:4" x14ac:dyDescent="0.25">
      <c r="A90" s="60"/>
      <c r="B90" s="61"/>
      <c r="C90" s="61"/>
      <c r="D90" s="70"/>
    </row>
    <row r="91" spans="1:4" x14ac:dyDescent="0.25">
      <c r="A91" s="60"/>
      <c r="B91" s="61"/>
      <c r="C91" s="61"/>
      <c r="D91" s="70"/>
    </row>
    <row r="92" spans="1:4" x14ac:dyDescent="0.25">
      <c r="A92" s="60"/>
      <c r="B92" s="61"/>
      <c r="C92" s="61"/>
      <c r="D92" s="70"/>
    </row>
    <row r="93" spans="1:4" x14ac:dyDescent="0.25">
      <c r="A93" s="60"/>
      <c r="B93" s="61"/>
      <c r="C93" s="61"/>
      <c r="D93" s="70"/>
    </row>
    <row r="94" spans="1:4" x14ac:dyDescent="0.25">
      <c r="A94" s="60"/>
      <c r="B94" s="61"/>
      <c r="C94" s="61"/>
      <c r="D94" s="70"/>
    </row>
    <row r="95" spans="1:4" x14ac:dyDescent="0.25">
      <c r="A95" s="60"/>
      <c r="B95" s="61"/>
      <c r="C95" s="61"/>
      <c r="D95" s="70"/>
    </row>
    <row r="96" spans="1:4" x14ac:dyDescent="0.25">
      <c r="A96" s="60"/>
      <c r="B96" s="61"/>
      <c r="C96" s="61"/>
      <c r="D96" s="70"/>
    </row>
    <row r="97" spans="1:4" x14ac:dyDescent="0.25">
      <c r="A97" s="60"/>
      <c r="B97" s="61"/>
      <c r="C97" s="61"/>
      <c r="D97" s="70"/>
    </row>
    <row r="98" spans="1:4" x14ac:dyDescent="0.25">
      <c r="A98" s="60"/>
      <c r="B98" s="61"/>
      <c r="C98" s="61"/>
      <c r="D98" s="70"/>
    </row>
    <row r="99" spans="1:4" x14ac:dyDescent="0.25">
      <c r="A99" s="60"/>
      <c r="B99" s="61"/>
      <c r="C99" s="61"/>
      <c r="D99" s="70"/>
    </row>
    <row r="100" spans="1:4" ht="15.75" thickBot="1" x14ac:dyDescent="0.3">
      <c r="A100" s="62"/>
      <c r="B100" s="63"/>
      <c r="C100" s="63"/>
      <c r="D100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J29"/>
  <sheetViews>
    <sheetView zoomScaleNormal="100" workbookViewId="0">
      <selection activeCell="I33" sqref="I33"/>
    </sheetView>
  </sheetViews>
  <sheetFormatPr defaultRowHeight="15" x14ac:dyDescent="0.25"/>
  <cols>
    <col min="1" max="1" width="35.5703125" customWidth="1"/>
    <col min="2" max="2" width="11" style="9" bestFit="1" customWidth="1"/>
    <col min="3" max="3" width="9.7109375" bestFit="1" customWidth="1"/>
    <col min="4" max="4" width="11.140625" customWidth="1"/>
    <col min="5" max="5" width="2.7109375" customWidth="1"/>
    <col min="6" max="6" width="36.7109375" customWidth="1"/>
    <col min="7" max="7" width="8.140625" bestFit="1" customWidth="1"/>
    <col min="8" max="8" width="2.7109375" customWidth="1"/>
    <col min="9" max="9" width="48.5703125" bestFit="1" customWidth="1"/>
    <col min="10" max="10" width="10.5703125" bestFit="1" customWidth="1"/>
  </cols>
  <sheetData>
    <row r="1" spans="1:10" ht="15.75" thickBot="1" x14ac:dyDescent="0.3">
      <c r="A1" t="s">
        <v>123</v>
      </c>
      <c r="B1" s="9" t="s">
        <v>124</v>
      </c>
      <c r="C1" t="s">
        <v>125</v>
      </c>
      <c r="F1" s="10" t="s">
        <v>126</v>
      </c>
      <c r="G1" s="11" t="s">
        <v>127</v>
      </c>
      <c r="I1" s="10" t="s">
        <v>128</v>
      </c>
      <c r="J1" s="11" t="s">
        <v>127</v>
      </c>
    </row>
    <row r="2" spans="1:10" ht="15.75" thickBot="1" x14ac:dyDescent="0.3">
      <c r="A2" t="s">
        <v>129</v>
      </c>
      <c r="B2" s="9">
        <v>1903</v>
      </c>
      <c r="C2" t="s">
        <v>130</v>
      </c>
      <c r="F2" s="12" t="s">
        <v>131</v>
      </c>
      <c r="G2" s="13">
        <v>150</v>
      </c>
      <c r="I2" s="14" t="s">
        <v>132</v>
      </c>
      <c r="J2" s="15">
        <v>720</v>
      </c>
    </row>
    <row r="3" spans="1:10" x14ac:dyDescent="0.25">
      <c r="A3" t="s">
        <v>4</v>
      </c>
      <c r="B3" s="9">
        <v>600</v>
      </c>
      <c r="C3" t="s">
        <v>130</v>
      </c>
      <c r="F3" s="16" t="s">
        <v>133</v>
      </c>
      <c r="G3" s="17">
        <v>250</v>
      </c>
      <c r="I3" s="18" t="s">
        <v>134</v>
      </c>
      <c r="J3" s="19">
        <v>11428.966080000002</v>
      </c>
    </row>
    <row r="4" spans="1:10" ht="15.75" thickBot="1" x14ac:dyDescent="0.3">
      <c r="A4" t="s">
        <v>135</v>
      </c>
      <c r="B4" s="9">
        <v>60</v>
      </c>
      <c r="C4" t="s">
        <v>2</v>
      </c>
      <c r="F4" s="20" t="s">
        <v>136</v>
      </c>
      <c r="G4" s="21">
        <v>386.36135999999999</v>
      </c>
      <c r="I4" s="16" t="s">
        <v>137</v>
      </c>
      <c r="J4" s="17">
        <v>11887.102080000001</v>
      </c>
    </row>
    <row r="5" spans="1:10" ht="15.75" thickBot="1" x14ac:dyDescent="0.3">
      <c r="A5" t="s">
        <v>138</v>
      </c>
      <c r="B5" s="9">
        <v>120</v>
      </c>
      <c r="C5" t="s">
        <v>2</v>
      </c>
      <c r="F5" s="12" t="s">
        <v>139</v>
      </c>
      <c r="G5" s="13">
        <v>150</v>
      </c>
      <c r="I5" s="16" t="s">
        <v>140</v>
      </c>
      <c r="J5" s="17">
        <v>13855.55976</v>
      </c>
    </row>
    <row r="6" spans="1:10" ht="15.75" thickTop="1" x14ac:dyDescent="0.25">
      <c r="A6" s="22" t="s">
        <v>8</v>
      </c>
      <c r="B6" s="23">
        <v>1600</v>
      </c>
      <c r="C6" s="24"/>
      <c r="F6" s="16" t="s">
        <v>141</v>
      </c>
      <c r="G6" s="17">
        <v>250</v>
      </c>
      <c r="I6" s="16" t="s">
        <v>142</v>
      </c>
      <c r="J6" s="17">
        <v>5216.6419200000009</v>
      </c>
    </row>
    <row r="7" spans="1:10" ht="15.75" thickBot="1" x14ac:dyDescent="0.3">
      <c r="A7" s="25" t="s">
        <v>10</v>
      </c>
      <c r="B7" s="26">
        <v>4970</v>
      </c>
      <c r="C7" s="27"/>
      <c r="F7" s="20" t="s">
        <v>143</v>
      </c>
      <c r="G7" s="21">
        <v>410.79527999999999</v>
      </c>
      <c r="I7" s="16" t="s">
        <v>144</v>
      </c>
      <c r="J7" s="17">
        <v>5305.2148800000004</v>
      </c>
    </row>
    <row r="8" spans="1:10" x14ac:dyDescent="0.25">
      <c r="A8" s="25" t="s">
        <v>11</v>
      </c>
      <c r="B8" s="26">
        <v>2700</v>
      </c>
      <c r="C8" s="27"/>
      <c r="F8" s="12" t="s">
        <v>145</v>
      </c>
      <c r="G8" s="13">
        <v>150</v>
      </c>
      <c r="I8" s="16" t="s">
        <v>142</v>
      </c>
      <c r="J8" s="17">
        <v>5537.3371200000001</v>
      </c>
    </row>
    <row r="9" spans="1:10" ht="15.75" thickBot="1" x14ac:dyDescent="0.3">
      <c r="A9" s="25" t="s">
        <v>146</v>
      </c>
      <c r="B9" s="26">
        <v>5250</v>
      </c>
      <c r="C9" s="27"/>
      <c r="F9" s="16" t="s">
        <v>147</v>
      </c>
      <c r="G9" s="17">
        <v>250</v>
      </c>
      <c r="I9" s="28" t="s">
        <v>148</v>
      </c>
      <c r="J9" s="29">
        <v>8851.1875199999995</v>
      </c>
    </row>
    <row r="10" spans="1:10" ht="15.75" thickBot="1" x14ac:dyDescent="0.3">
      <c r="A10" s="25" t="s">
        <v>149</v>
      </c>
      <c r="B10" s="26">
        <v>4800</v>
      </c>
      <c r="C10" s="27">
        <v>2800</v>
      </c>
      <c r="F10" s="20" t="s">
        <v>150</v>
      </c>
      <c r="G10" s="21">
        <v>410.79527999999999</v>
      </c>
      <c r="I10" s="30" t="s">
        <v>151</v>
      </c>
      <c r="J10" s="31">
        <v>9900</v>
      </c>
    </row>
    <row r="11" spans="1:10" ht="15.75" thickBot="1" x14ac:dyDescent="0.3">
      <c r="A11" s="25" t="s">
        <v>152</v>
      </c>
      <c r="B11" s="26">
        <v>5300</v>
      </c>
      <c r="C11" s="27">
        <v>2800</v>
      </c>
      <c r="F11" s="32" t="s">
        <v>153</v>
      </c>
      <c r="G11" s="33"/>
      <c r="I11" s="34" t="s">
        <v>154</v>
      </c>
      <c r="J11" s="35">
        <v>3740</v>
      </c>
    </row>
    <row r="12" spans="1:10" ht="15.75" thickBot="1" x14ac:dyDescent="0.3">
      <c r="A12" s="25" t="s">
        <v>155</v>
      </c>
      <c r="B12" s="26">
        <v>7200</v>
      </c>
      <c r="C12" s="36">
        <v>7200</v>
      </c>
      <c r="F12" s="12" t="s">
        <v>156</v>
      </c>
      <c r="G12" s="13">
        <v>150</v>
      </c>
      <c r="I12" s="37" t="s">
        <v>157</v>
      </c>
      <c r="J12" s="38">
        <v>5500</v>
      </c>
    </row>
    <row r="13" spans="1:10" x14ac:dyDescent="0.25">
      <c r="A13" s="25" t="s">
        <v>158</v>
      </c>
      <c r="B13" s="26">
        <v>5000</v>
      </c>
      <c r="C13" s="36"/>
      <c r="F13" s="16" t="s">
        <v>159</v>
      </c>
      <c r="G13" s="17">
        <v>250</v>
      </c>
    </row>
    <row r="14" spans="1:10" ht="15.75" thickBot="1" x14ac:dyDescent="0.3">
      <c r="A14" s="25" t="s">
        <v>12</v>
      </c>
      <c r="B14" s="26">
        <v>3137</v>
      </c>
      <c r="C14" s="27"/>
      <c r="F14" s="20" t="s">
        <v>160</v>
      </c>
      <c r="G14" s="21">
        <v>644.44464000000005</v>
      </c>
    </row>
    <row r="15" spans="1:10" ht="15.75" thickBot="1" x14ac:dyDescent="0.3">
      <c r="A15" s="39" t="s">
        <v>13</v>
      </c>
      <c r="B15" s="40">
        <v>5300</v>
      </c>
      <c r="C15" s="41"/>
      <c r="F15" s="32" t="s">
        <v>161</v>
      </c>
      <c r="G15" s="33"/>
    </row>
    <row r="16" spans="1:10" ht="16.5" thickTop="1" thickBot="1" x14ac:dyDescent="0.3">
      <c r="F16" s="12" t="s">
        <v>162</v>
      </c>
      <c r="G16" s="13">
        <v>150</v>
      </c>
    </row>
    <row r="17" spans="1:7" ht="15.75" thickTop="1" x14ac:dyDescent="0.25">
      <c r="A17" s="42" t="s">
        <v>163</v>
      </c>
      <c r="B17" s="43">
        <v>8580</v>
      </c>
      <c r="C17" s="44" t="s">
        <v>164</v>
      </c>
      <c r="D17" s="208" t="s">
        <v>165</v>
      </c>
      <c r="F17" s="16" t="s">
        <v>166</v>
      </c>
      <c r="G17" s="17">
        <v>250</v>
      </c>
    </row>
    <row r="18" spans="1:7" ht="15.75" thickBot="1" x14ac:dyDescent="0.3">
      <c r="A18" s="45" t="s">
        <v>167</v>
      </c>
      <c r="B18" s="46">
        <v>3500</v>
      </c>
      <c r="C18" s="47" t="s">
        <v>164</v>
      </c>
      <c r="D18" s="209"/>
      <c r="F18" s="20" t="s">
        <v>168</v>
      </c>
      <c r="G18" s="21">
        <v>644.44464000000005</v>
      </c>
    </row>
    <row r="19" spans="1:7" ht="15.75" thickBot="1" x14ac:dyDescent="0.3">
      <c r="A19" s="48" t="s">
        <v>169</v>
      </c>
      <c r="B19" s="49">
        <f>B17+4000</f>
        <v>12580</v>
      </c>
      <c r="C19" s="50" t="s">
        <v>164</v>
      </c>
      <c r="D19" s="209"/>
      <c r="F19" s="32" t="s">
        <v>170</v>
      </c>
      <c r="G19" s="33"/>
    </row>
    <row r="20" spans="1:7" ht="15.75" thickBot="1" x14ac:dyDescent="0.3">
      <c r="A20" s="51" t="s">
        <v>171</v>
      </c>
      <c r="B20" s="52">
        <f>B18+4000</f>
        <v>7500</v>
      </c>
      <c r="C20" s="53"/>
      <c r="D20" s="210"/>
      <c r="F20" s="12" t="s">
        <v>172</v>
      </c>
      <c r="G20" s="13">
        <v>150</v>
      </c>
    </row>
    <row r="21" spans="1:7" ht="15.75" thickTop="1" x14ac:dyDescent="0.25">
      <c r="A21" s="22" t="s">
        <v>173</v>
      </c>
      <c r="B21" s="23">
        <v>6000</v>
      </c>
      <c r="C21" s="24" t="s">
        <v>164</v>
      </c>
      <c r="F21" s="16" t="s">
        <v>174</v>
      </c>
      <c r="G21" s="17">
        <v>250</v>
      </c>
    </row>
    <row r="22" spans="1:7" ht="16.5" customHeight="1" thickBot="1" x14ac:dyDescent="0.3">
      <c r="A22" s="25" t="s">
        <v>175</v>
      </c>
      <c r="B22" s="26">
        <v>6500</v>
      </c>
      <c r="C22" s="27" t="s">
        <v>164</v>
      </c>
      <c r="F22" s="20" t="s">
        <v>176</v>
      </c>
      <c r="G22" s="21">
        <v>633.75480000000005</v>
      </c>
    </row>
    <row r="23" spans="1:7" ht="15.75" thickBot="1" x14ac:dyDescent="0.3">
      <c r="A23" s="25" t="s">
        <v>177</v>
      </c>
      <c r="B23" s="26">
        <v>9400</v>
      </c>
      <c r="C23" s="27" t="s">
        <v>164</v>
      </c>
      <c r="F23" s="32" t="s">
        <v>178</v>
      </c>
      <c r="G23" s="33"/>
    </row>
    <row r="24" spans="1:7" x14ac:dyDescent="0.25">
      <c r="A24" s="25" t="s">
        <v>179</v>
      </c>
      <c r="B24" s="26">
        <v>7100</v>
      </c>
      <c r="C24" s="27" t="s">
        <v>164</v>
      </c>
      <c r="F24" s="12" t="s">
        <v>180</v>
      </c>
      <c r="G24" s="13">
        <v>250</v>
      </c>
    </row>
    <row r="25" spans="1:7" ht="15.75" thickBot="1" x14ac:dyDescent="0.3">
      <c r="A25" s="39" t="s">
        <v>181</v>
      </c>
      <c r="B25" s="40">
        <v>9750</v>
      </c>
      <c r="C25" s="41" t="s">
        <v>164</v>
      </c>
      <c r="F25" s="16" t="s">
        <v>182</v>
      </c>
      <c r="G25" s="17">
        <v>350</v>
      </c>
    </row>
    <row r="26" spans="1:7" ht="16.5" thickTop="1" thickBot="1" x14ac:dyDescent="0.3">
      <c r="F26" s="20" t="s">
        <v>183</v>
      </c>
      <c r="G26" s="21">
        <v>627.64631999999995</v>
      </c>
    </row>
    <row r="27" spans="1:7" ht="15.75" thickBot="1" x14ac:dyDescent="0.3">
      <c r="F27" s="32" t="s">
        <v>184</v>
      </c>
      <c r="G27" s="33"/>
    </row>
    <row r="28" spans="1:7" x14ac:dyDescent="0.25">
      <c r="F28" s="54" t="s">
        <v>185</v>
      </c>
      <c r="G28" s="31">
        <v>200</v>
      </c>
    </row>
    <row r="29" spans="1:7" ht="15.75" thickBot="1" x14ac:dyDescent="0.3">
      <c r="F29" s="55" t="s">
        <v>186</v>
      </c>
      <c r="G29" s="38">
        <v>569.61576000000002</v>
      </c>
    </row>
  </sheetData>
  <mergeCells count="1">
    <mergeCell ref="D17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Шкаф-купе</vt:lpstr>
      <vt:lpstr>Фурнитура</vt:lpstr>
      <vt:lpstr>Плитные и листовые материалы</vt:lpstr>
      <vt:lpstr>Наполнение дверей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Собир Мажидов</dc:creator>
  <cp:lastModifiedBy>Собир Мажидов</cp:lastModifiedBy>
  <dcterms:created xsi:type="dcterms:W3CDTF">2018-09-15T03:39:08Z</dcterms:created>
  <dcterms:modified xsi:type="dcterms:W3CDTF">2018-09-26T09:01:08Z</dcterms:modified>
</cp:coreProperties>
</file>