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ХЛАМ\ДОКУМЕНТЫ\ППИ\"/>
    </mc:Choice>
  </mc:AlternateContent>
  <bookViews>
    <workbookView xWindow="0" yWindow="0" windowWidth="20490" windowHeight="7620" activeTab="7"/>
  </bookViews>
  <sheets>
    <sheet name="Данные" sheetId="3" r:id="rId1"/>
    <sheet name="Списки" sheetId="1" r:id="rId2"/>
    <sheet name="96-1" sheetId="2" r:id="rId3"/>
    <sheet name="96-2" sheetId="6" r:id="rId4"/>
    <sheet name="96-3" sheetId="7" r:id="rId5"/>
    <sheet name="96-4" sheetId="8" r:id="rId6"/>
    <sheet name="Явка" sheetId="5" r:id="rId7"/>
    <sheet name="Явка2" sheetId="11" r:id="rId8"/>
    <sheet name="Опата" sheetId="9" r:id="rId9"/>
    <sheet name="Обоснование" sheetId="10" r:id="rId10"/>
  </sheets>
  <externalReferences>
    <externalReference r:id="rId11"/>
  </externalReferences>
  <definedNames>
    <definedName name="Бриг">Бригады[Бригады]</definedName>
  </definedNames>
  <calcPr calcId="162913"/>
</workbook>
</file>

<file path=xl/calcChain.xml><?xml version="1.0" encoding="utf-8"?>
<calcChain xmlns="http://schemas.openxmlformats.org/spreadsheetml/2006/main">
  <c r="A22" i="9" l="1"/>
  <c r="A23" i="9"/>
  <c r="A24" i="9"/>
  <c r="A25" i="9"/>
  <c r="A12" i="9"/>
  <c r="A13" i="9" s="1"/>
  <c r="A14" i="9" s="1"/>
  <c r="D5" i="11"/>
  <c r="C4" i="9"/>
  <c r="E27" i="9"/>
  <c r="G27" i="9"/>
  <c r="A15" i="9" l="1"/>
  <c r="C3" i="2"/>
  <c r="B1" i="2"/>
  <c r="B14" i="2"/>
  <c r="B24" i="2"/>
  <c r="B14" i="5"/>
  <c r="B31" i="2"/>
  <c r="B21" i="2"/>
  <c r="B8" i="5"/>
  <c r="B17" i="5"/>
  <c r="B7" i="2"/>
  <c r="B9" i="2"/>
  <c r="B12" i="5"/>
  <c r="B39" i="2"/>
  <c r="B26" i="2"/>
  <c r="B21" i="5"/>
  <c r="B34" i="2"/>
  <c r="B8" i="2"/>
  <c r="B18" i="5"/>
  <c r="B36" i="2"/>
  <c r="B19" i="2"/>
  <c r="B22" i="2"/>
  <c r="B22" i="5"/>
  <c r="B6" i="2"/>
  <c r="B16" i="2"/>
  <c r="B7" i="5"/>
  <c r="B38" i="2"/>
  <c r="B27" i="2"/>
  <c r="B5" i="2"/>
  <c r="B10" i="5"/>
  <c r="B13" i="5"/>
  <c r="B16" i="5"/>
  <c r="B9" i="5"/>
  <c r="B37" i="2"/>
  <c r="B17" i="2"/>
  <c r="B11" i="5"/>
  <c r="B23" i="5"/>
  <c r="B18" i="2"/>
  <c r="B28" i="2"/>
  <c r="B15" i="5"/>
  <c r="B35" i="2"/>
  <c r="B29" i="2"/>
  <c r="B24" i="5"/>
  <c r="B19" i="5"/>
  <c r="B11" i="2"/>
  <c r="B13" i="2"/>
  <c r="B32" i="2"/>
  <c r="B15" i="2"/>
  <c r="B25" i="2"/>
  <c r="B25" i="5"/>
  <c r="B33" i="2"/>
  <c r="B12" i="2"/>
  <c r="B40" i="2"/>
  <c r="B23" i="2"/>
  <c r="B30" i="2"/>
  <c r="B10" i="2"/>
  <c r="B20" i="2"/>
  <c r="B20" i="5"/>
  <c r="A16" i="9" l="1"/>
  <c r="A17" i="9" s="1"/>
  <c r="A18" i="9" s="1"/>
  <c r="A19" i="9" s="1"/>
  <c r="A20" i="9" s="1"/>
  <c r="A21" i="9" s="1"/>
  <c r="A33" i="2"/>
  <c r="A34" i="2"/>
  <c r="A39" i="2"/>
  <c r="A35" i="2"/>
  <c r="A31" i="2"/>
  <c r="A37" i="2"/>
  <c r="A38" i="2"/>
  <c r="A40" i="2"/>
  <c r="A36" i="2"/>
  <c r="A32" i="2"/>
  <c r="A30" i="2"/>
  <c r="A29" i="2"/>
  <c r="A19" i="5"/>
  <c r="A17" i="5"/>
  <c r="A23" i="5"/>
  <c r="A16" i="5"/>
  <c r="A22" i="5"/>
  <c r="A25" i="5"/>
  <c r="A12" i="5"/>
  <c r="A15" i="5"/>
  <c r="A14" i="5"/>
  <c r="A20" i="5"/>
  <c r="A7" i="5"/>
  <c r="A8" i="5" s="1"/>
  <c r="A13" i="5"/>
  <c r="A18" i="5"/>
  <c r="A21" i="5"/>
  <c r="A24" i="5"/>
  <c r="C37" i="2"/>
  <c r="C40" i="2"/>
  <c r="C29" i="2"/>
  <c r="C35" i="2"/>
  <c r="C31" i="2"/>
  <c r="C36" i="2"/>
  <c r="C38" i="2"/>
  <c r="C32" i="2"/>
  <c r="C39" i="2"/>
  <c r="C34" i="2"/>
  <c r="C33" i="2"/>
  <c r="C30" i="2"/>
  <c r="A9" i="5" l="1"/>
  <c r="A10" i="5" s="1"/>
  <c r="A5" i="2"/>
  <c r="C5" i="2"/>
  <c r="A11" i="5" l="1"/>
  <c r="A6" i="2"/>
  <c r="C6" i="2"/>
  <c r="A7" i="2" l="1"/>
  <c r="C7" i="2"/>
  <c r="A8" i="2" l="1"/>
  <c r="C8" i="2"/>
  <c r="A9" i="2" l="1"/>
  <c r="C9" i="2"/>
  <c r="A10" i="2" l="1"/>
  <c r="C10" i="2"/>
  <c r="A11" i="2" l="1"/>
  <c r="C11" i="2"/>
  <c r="A12" i="2" l="1"/>
  <c r="C12" i="2"/>
  <c r="A13" i="2" l="1"/>
  <c r="A14" i="2" l="1"/>
  <c r="A15" i="2" s="1"/>
  <c r="C15" i="2"/>
  <c r="C13" i="2"/>
  <c r="A16" i="2" l="1"/>
  <c r="C16" i="2"/>
  <c r="C14" i="2"/>
  <c r="A17" i="2" l="1"/>
  <c r="C17" i="2"/>
  <c r="A18" i="2" l="1"/>
  <c r="C18" i="2"/>
  <c r="A19" i="2" l="1"/>
  <c r="C19" i="2"/>
  <c r="A20" i="2" l="1"/>
  <c r="C20" i="2"/>
  <c r="A21" i="2" l="1"/>
  <c r="C21" i="2"/>
  <c r="A22" i="2" l="1"/>
  <c r="C22" i="2"/>
  <c r="A23" i="2" l="1"/>
  <c r="C23" i="2"/>
  <c r="A24" i="2" l="1"/>
  <c r="A25" i="2" s="1"/>
  <c r="A26" i="2" s="1"/>
  <c r="A27" i="2" s="1"/>
  <c r="A28" i="2" s="1"/>
  <c r="C25" i="2"/>
  <c r="C26" i="2"/>
  <c r="C28" i="2"/>
  <c r="C24" i="2"/>
  <c r="C27" i="2"/>
</calcChain>
</file>

<file path=xl/sharedStrings.xml><?xml version="1.0" encoding="utf-8"?>
<sst xmlns="http://schemas.openxmlformats.org/spreadsheetml/2006/main" count="470" uniqueCount="298">
  <si>
    <t>таб.№</t>
  </si>
  <si>
    <t>Ф.И.О.</t>
  </si>
  <si>
    <t>Аверьянова Г. М.</t>
  </si>
  <si>
    <t>Жмаева О. В.</t>
  </si>
  <si>
    <t>Соболева О. Ю.</t>
  </si>
  <si>
    <t>Смирнова Н. С.</t>
  </si>
  <si>
    <t>Бедина Л. Н.</t>
  </si>
  <si>
    <t>Шепелева А. Г.</t>
  </si>
  <si>
    <t>Симонова Т. Ф.</t>
  </si>
  <si>
    <t>Чеснокова С. В.</t>
  </si>
  <si>
    <t>Беляева О. Б.</t>
  </si>
  <si>
    <t>Быкова Т. В.</t>
  </si>
  <si>
    <t>Кузнецов В. В.</t>
  </si>
  <si>
    <t>Волкова Н. Г.</t>
  </si>
  <si>
    <t>Кузнецов А. А.</t>
  </si>
  <si>
    <t>Андреева Н. Ю.</t>
  </si>
  <si>
    <t>Катан Л. А.</t>
  </si>
  <si>
    <t>Букин Д. Н.</t>
  </si>
  <si>
    <t>Кузьмина В. В.</t>
  </si>
  <si>
    <t>Матвеев А. С.</t>
  </si>
  <si>
    <t>Федорова И. П.</t>
  </si>
  <si>
    <t>Мерешкина О. В.</t>
  </si>
  <si>
    <t>Горохова Е. В.</t>
  </si>
  <si>
    <t>Баранова О. С.</t>
  </si>
  <si>
    <t>Фурова О. И.</t>
  </si>
  <si>
    <t>Башилова Л. В.</t>
  </si>
  <si>
    <t>Гражданкина В. В.</t>
  </si>
  <si>
    <t>Клычкова Е. А.</t>
  </si>
  <si>
    <t>Балбашова Н. И.</t>
  </si>
  <si>
    <t>Ахметзянова Г. К.</t>
  </si>
  <si>
    <t>Петрунина Е. Г.</t>
  </si>
  <si>
    <t>Кривилева Е. А.</t>
  </si>
  <si>
    <t>Данилова Е. А.</t>
  </si>
  <si>
    <t>Гуляева Н. Г.</t>
  </si>
  <si>
    <t>Ильясова Н. Н.</t>
  </si>
  <si>
    <t>Кипаева Е. В.</t>
  </si>
  <si>
    <t>Паршина О. В.</t>
  </si>
  <si>
    <t>Глухова А. В.</t>
  </si>
  <si>
    <t>Дианова Я. В.</t>
  </si>
  <si>
    <t>Гончаров К. В.</t>
  </si>
  <si>
    <t>07417043</t>
  </si>
  <si>
    <t>Королев А.В.</t>
  </si>
  <si>
    <t>Ерошина С. К.</t>
  </si>
  <si>
    <t>07401102</t>
  </si>
  <si>
    <t>Ковзалин А. В.</t>
  </si>
  <si>
    <t>Малков И.С.</t>
  </si>
  <si>
    <t>Вилков Д. А.</t>
  </si>
  <si>
    <t>Чесноков И. Н.</t>
  </si>
  <si>
    <t>Гусаров А. В.</t>
  </si>
  <si>
    <t>Резепов А. С.</t>
  </si>
  <si>
    <t>Гончаров Н. С.</t>
  </si>
  <si>
    <t>Юсупов В. А.</t>
  </si>
  <si>
    <t>Семиреченко Я. В.</t>
  </si>
  <si>
    <t>Илюшин М. А.</t>
  </si>
  <si>
    <t>Осташкин С. А.</t>
  </si>
  <si>
    <t>Осипов А. М.</t>
  </si>
  <si>
    <t>Попова Л. Х.</t>
  </si>
  <si>
    <t>Припутько С. Г.</t>
  </si>
  <si>
    <t>Сапленков Я. С.</t>
  </si>
  <si>
    <t>Карпова Н. В.</t>
  </si>
  <si>
    <t>Сирочук М. Л.</t>
  </si>
  <si>
    <t>Костин О. А.</t>
  </si>
  <si>
    <t>Смирнова О. Г.</t>
  </si>
  <si>
    <t>07410905</t>
  </si>
  <si>
    <t>Казаков Е.А.</t>
  </si>
  <si>
    <t>1Р127104</t>
  </si>
  <si>
    <t>Мигаль Д.Л.</t>
  </si>
  <si>
    <t>Грохотов</t>
  </si>
  <si>
    <t>Деменко Д.И.</t>
  </si>
  <si>
    <t>Рысина Ж.А.</t>
  </si>
  <si>
    <t>Моткова Л.В.</t>
  </si>
  <si>
    <t>Мамыкина Е.А.</t>
  </si>
  <si>
    <t>Герасимова И.Ю.</t>
  </si>
  <si>
    <t>Скворцова А.С.</t>
  </si>
  <si>
    <t>Скажутина С.А.</t>
  </si>
  <si>
    <t>Михайлова Ж.А.</t>
  </si>
  <si>
    <t>Иванов С.А.</t>
  </si>
  <si>
    <t>Маслов С.А.</t>
  </si>
  <si>
    <t>Абакумов А.В.</t>
  </si>
  <si>
    <t>Фомин А.А.</t>
  </si>
  <si>
    <t>Якутина О.В.</t>
  </si>
  <si>
    <t>Чурюканова С.А.</t>
  </si>
  <si>
    <t>Вельмискина Н.В.</t>
  </si>
  <si>
    <t>Шестопалова И.В.</t>
  </si>
  <si>
    <t>Султанова И.И.</t>
  </si>
  <si>
    <t>Иванова Е.И.</t>
  </si>
  <si>
    <t>Макарова Н.В.</t>
  </si>
  <si>
    <t>Либек В.Н.</t>
  </si>
  <si>
    <t>Самохвалов О.П.</t>
  </si>
  <si>
    <t>Никитенко Е.Н.</t>
  </si>
  <si>
    <t>Тимофеева Е.С.</t>
  </si>
  <si>
    <t>Астапенко Е.В.</t>
  </si>
  <si>
    <t>0741С035</t>
  </si>
  <si>
    <t>07411089</t>
  </si>
  <si>
    <t>0741С017</t>
  </si>
  <si>
    <t>0741С001</t>
  </si>
  <si>
    <t>0741С008</t>
  </si>
  <si>
    <t>0741С032</t>
  </si>
  <si>
    <t>07411321</t>
  </si>
  <si>
    <t>0741В007</t>
  </si>
  <si>
    <t>0741В027</t>
  </si>
  <si>
    <t>0741С022</t>
  </si>
  <si>
    <t>0741В029</t>
  </si>
  <si>
    <t>0741С040</t>
  </si>
  <si>
    <t>0741С015</t>
  </si>
  <si>
    <t>0741В028</t>
  </si>
  <si>
    <t>0741С046</t>
  </si>
  <si>
    <t>07418042</t>
  </si>
  <si>
    <t>07413031</t>
  </si>
  <si>
    <t>0741С048</t>
  </si>
  <si>
    <t>07413045</t>
  </si>
  <si>
    <t>№</t>
  </si>
  <si>
    <t>таб. №</t>
  </si>
  <si>
    <t>Итого</t>
  </si>
  <si>
    <t>0741В030</t>
  </si>
  <si>
    <t>0741В012</t>
  </si>
  <si>
    <t>0741В009</t>
  </si>
  <si>
    <t>0741С034</t>
  </si>
  <si>
    <t>0741С004</t>
  </si>
  <si>
    <t>0741С026</t>
  </si>
  <si>
    <t>0741С009</t>
  </si>
  <si>
    <t>0741С019</t>
  </si>
  <si>
    <t>0741С031</t>
  </si>
  <si>
    <t>0741С010</t>
  </si>
  <si>
    <t>07413023</t>
  </si>
  <si>
    <t>07413027</t>
  </si>
  <si>
    <t>07413028</t>
  </si>
  <si>
    <t>07413049</t>
  </si>
  <si>
    <t>07418060</t>
  </si>
  <si>
    <t>07413039</t>
  </si>
  <si>
    <t>07413707</t>
  </si>
  <si>
    <t>0741В033</t>
  </si>
  <si>
    <t>07413046</t>
  </si>
  <si>
    <t>07413043</t>
  </si>
  <si>
    <t>0741А003</t>
  </si>
  <si>
    <t>07417045</t>
  </si>
  <si>
    <t>07417051</t>
  </si>
  <si>
    <t>07417028</t>
  </si>
  <si>
    <t>07417001</t>
  </si>
  <si>
    <t>07417050</t>
  </si>
  <si>
    <t>07417024</t>
  </si>
  <si>
    <t>07417018</t>
  </si>
  <si>
    <t>07417031</t>
  </si>
  <si>
    <t>07417052</t>
  </si>
  <si>
    <t>07417033</t>
  </si>
  <si>
    <t>0741А009</t>
  </si>
  <si>
    <t>07417058</t>
  </si>
  <si>
    <t>07417060</t>
  </si>
  <si>
    <t>07417063</t>
  </si>
  <si>
    <t>07417034</t>
  </si>
  <si>
    <t>0741С049</t>
  </si>
  <si>
    <t>0741A007</t>
  </si>
  <si>
    <t>0741В023</t>
  </si>
  <si>
    <t>0741В034</t>
  </si>
  <si>
    <t>0741С028</t>
  </si>
  <si>
    <t>0741С029</t>
  </si>
  <si>
    <t>0741С018</t>
  </si>
  <si>
    <t>07417040</t>
  </si>
  <si>
    <t>07417035</t>
  </si>
  <si>
    <t>07417025</t>
  </si>
  <si>
    <t>07417002</t>
  </si>
  <si>
    <t>07417054</t>
  </si>
  <si>
    <t>0741А008</t>
  </si>
  <si>
    <t>07417037</t>
  </si>
  <si>
    <t>0741B003</t>
  </si>
  <si>
    <t>0741С002</t>
  </si>
  <si>
    <t>0741С016</t>
  </si>
  <si>
    <t>0741В014</t>
  </si>
  <si>
    <t>0741В024</t>
  </si>
  <si>
    <t>0741В010</t>
  </si>
  <si>
    <t>07417014</t>
  </si>
  <si>
    <t>0741С047</t>
  </si>
  <si>
    <t>0741В004</t>
  </si>
  <si>
    <t>074107413024</t>
  </si>
  <si>
    <t>074118062010</t>
  </si>
  <si>
    <t>Бригада:</t>
  </si>
  <si>
    <t>Бригады</t>
  </si>
  <si>
    <t>0741В019</t>
  </si>
  <si>
    <t>0741А010</t>
  </si>
  <si>
    <t>0741A008</t>
  </si>
  <si>
    <t>07417038</t>
  </si>
  <si>
    <t>0741B004</t>
  </si>
  <si>
    <t>07417044</t>
  </si>
  <si>
    <t>07417015</t>
  </si>
  <si>
    <t>0741В005</t>
  </si>
  <si>
    <t>111 (96/1)</t>
  </si>
  <si>
    <t>121 (96/2)</t>
  </si>
  <si>
    <t>131 (96/3)</t>
  </si>
  <si>
    <t>141 (96/4)</t>
  </si>
  <si>
    <t>ФИО</t>
  </si>
  <si>
    <t>Бригада</t>
  </si>
  <si>
    <t>Время</t>
  </si>
  <si>
    <t>Конец</t>
  </si>
  <si>
    <t>Код</t>
  </si>
  <si>
    <t>Начало</t>
  </si>
  <si>
    <t>ИТР</t>
  </si>
  <si>
    <t>О</t>
  </si>
  <si>
    <t>Б</t>
  </si>
  <si>
    <t>Отг</t>
  </si>
  <si>
    <t>Уч</t>
  </si>
  <si>
    <t>1 см</t>
  </si>
  <si>
    <t>2 см</t>
  </si>
  <si>
    <t>3 см</t>
  </si>
  <si>
    <t>Г</t>
  </si>
  <si>
    <t>?</t>
  </si>
  <si>
    <r>
      <t>*Примечание.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Графа 6 заполняется для инвалидов и женщин, имеющих детей до 3-х лет, которые имеют право отказаться от работы в сверхурочное время (выходной день).</t>
    </r>
  </si>
  <si>
    <t xml:space="preserve">«______»  ____________________2018 г.    </t>
  </si>
  <si>
    <r>
      <t>Начальник цеха (отдела)</t>
    </r>
    <r>
      <rPr>
        <sz val="9"/>
        <color theme="1"/>
        <rFont val="Times New Roman"/>
        <family val="1"/>
        <charset val="204"/>
      </rPr>
      <t xml:space="preserve"> ____________________________________                         </t>
    </r>
  </si>
  <si>
    <t>/ и.о. мастера ц. 0741 Мигаль Д.Л.</t>
  </si>
  <si>
    <r>
      <t>Мастер (нач. бюро</t>
    </r>
    <r>
      <rPr>
        <sz val="9"/>
        <color theme="1"/>
        <rFont val="Times New Roman"/>
        <family val="1"/>
        <charset val="204"/>
      </rPr>
      <t>)</t>
    </r>
  </si>
  <si>
    <t>часов.</t>
  </si>
  <si>
    <t>чел., отработано</t>
  </si>
  <si>
    <t>Количество работников, фактически привлеченных к работе</t>
  </si>
  <si>
    <t>Брябин А.И.</t>
  </si>
  <si>
    <t>07411073</t>
  </si>
  <si>
    <t>кол-во часов</t>
  </si>
  <si>
    <t>окончание</t>
  </si>
  <si>
    <t>начало</t>
  </si>
  <si>
    <t>другой  день отдыха</t>
  </si>
  <si>
    <t>оплата</t>
  </si>
  <si>
    <t xml:space="preserve">Время фактической работы
(заполняется после произведения работ)
</t>
  </si>
  <si>
    <t xml:space="preserve">Подпись
об ознакомлении*
</t>
  </si>
  <si>
    <t xml:space="preserve">Подпись работника о согласии
работать с компенсацией
работать с компенсацией
работать с компенсацией
</t>
  </si>
  <si>
    <t>Ф.И.О. работника</t>
  </si>
  <si>
    <t>Табельный номер</t>
  </si>
  <si>
    <t>№ п/п</t>
  </si>
  <si>
    <t>Работа производится на основании распоряжения  от  ________________ №_______________</t>
  </si>
  <si>
    <t>0741 цех</t>
  </si>
  <si>
    <t>710 бр., литьё</t>
  </si>
  <si>
    <t>3 смена</t>
  </si>
  <si>
    <t>работников, привлеченных к работе в сверхурочное время, выходной день</t>
  </si>
  <si>
    <t>СПИСОК №</t>
  </si>
  <si>
    <t>И 44000.37.101.0003   Ф. 8502</t>
  </si>
  <si>
    <t>ф. 8097</t>
  </si>
  <si>
    <t>ОАО "АВТОВАЗ"</t>
  </si>
  <si>
    <t>Извещение о неявках на работу и опозданиях</t>
  </si>
  <si>
    <t>УОТиЗ</t>
  </si>
  <si>
    <t>Код цеха</t>
  </si>
  <si>
    <t>Дата</t>
  </si>
  <si>
    <t>Смена №</t>
  </si>
  <si>
    <t>0741</t>
  </si>
  <si>
    <t>710, литье</t>
  </si>
  <si>
    <t>Спис. числен. (чел.)</t>
  </si>
  <si>
    <t>литье</t>
  </si>
  <si>
    <t>Явочн. числен. (чел.)</t>
  </si>
  <si>
    <t>+1 ИТР</t>
  </si>
  <si>
    <t>Табельный №</t>
  </si>
  <si>
    <t>Неявки</t>
  </si>
  <si>
    <t>Опоздания</t>
  </si>
  <si>
    <t>код</t>
  </si>
  <si>
    <t>с</t>
  </si>
  <si>
    <t>до</t>
  </si>
  <si>
    <t>продолжительн.</t>
  </si>
  <si>
    <t>раб.</t>
  </si>
  <si>
    <t>1д. после больничного</t>
  </si>
  <si>
    <t>0741C035</t>
  </si>
  <si>
    <t>1й день отпуска</t>
  </si>
  <si>
    <t>0741В032</t>
  </si>
  <si>
    <t>Отг.</t>
  </si>
  <si>
    <t>за отр.время 24.09.18</t>
  </si>
  <si>
    <t>постоянно раб. вместо 3й в 1ю</t>
  </si>
  <si>
    <t>р/опл.</t>
  </si>
  <si>
    <t>23:00</t>
  </si>
  <si>
    <t>7:00</t>
  </si>
  <si>
    <t>7,25</t>
  </si>
  <si>
    <r>
      <rPr>
        <b/>
        <sz val="7"/>
        <rFont val="Arial"/>
        <family val="2"/>
        <charset val="204"/>
      </rPr>
      <t>Мастер</t>
    </r>
    <r>
      <rPr>
        <sz val="7"/>
        <rFont val="Arial"/>
        <family val="2"/>
        <charset val="204"/>
      </rPr>
      <t xml:space="preserve"> (работник, ответственный за учет рабочего времени)</t>
    </r>
  </si>
  <si>
    <t>подпись</t>
  </si>
  <si>
    <t>расшифровка подписи</t>
  </si>
  <si>
    <r>
      <rPr>
        <b/>
        <sz val="8"/>
        <rFont val="Arial"/>
        <family val="2"/>
        <charset val="204"/>
      </rPr>
      <t>П</t>
    </r>
    <r>
      <rPr>
        <sz val="8"/>
        <rFont val="Arial"/>
        <family val="2"/>
        <charset val="204"/>
      </rPr>
      <t xml:space="preserve"> - Перевод в другое структурное подразделение</t>
    </r>
  </si>
  <si>
    <r>
      <t xml:space="preserve">Х - </t>
    </r>
    <r>
      <rPr>
        <sz val="8"/>
        <rFont val="Arial"/>
        <family val="2"/>
        <charset val="204"/>
      </rPr>
      <t>Вынужденный отпуск не по вине работадателя</t>
    </r>
  </si>
  <si>
    <r>
      <rPr>
        <b/>
        <sz val="8"/>
        <rFont val="Arial"/>
        <family val="2"/>
        <charset val="204"/>
      </rPr>
      <t>Б</t>
    </r>
    <r>
      <rPr>
        <sz val="8"/>
        <rFont val="Arial"/>
        <family val="2"/>
        <charset val="204"/>
      </rPr>
      <t xml:space="preserve"> - Болезнь</t>
    </r>
  </si>
  <si>
    <r>
      <t>Т</t>
    </r>
    <r>
      <rPr>
        <sz val="8"/>
        <rFont val="Arial"/>
        <family val="2"/>
        <charset val="204"/>
      </rPr>
      <t xml:space="preserve"> - Работа на стройке, в колхозе</t>
    </r>
  </si>
  <si>
    <r>
      <rPr>
        <b/>
        <sz val="8"/>
        <rFont val="Arial"/>
        <family val="2"/>
        <charset val="204"/>
      </rPr>
      <t xml:space="preserve">О - </t>
    </r>
    <r>
      <rPr>
        <sz val="8"/>
        <rFont val="Arial"/>
        <family val="2"/>
        <charset val="204"/>
      </rPr>
      <t>Очередной отпуск</t>
    </r>
  </si>
  <si>
    <r>
      <t>Д</t>
    </r>
    <r>
      <rPr>
        <sz val="8"/>
        <rFont val="Arial"/>
        <family val="2"/>
        <charset val="204"/>
      </rPr>
      <t xml:space="preserve"> - Арест</t>
    </r>
  </si>
  <si>
    <r>
      <rPr>
        <b/>
        <sz val="8"/>
        <rFont val="Arial"/>
        <family val="2"/>
        <charset val="204"/>
      </rPr>
      <t>К</t>
    </r>
    <r>
      <rPr>
        <sz val="8"/>
        <rFont val="Arial"/>
        <family val="2"/>
        <charset val="204"/>
      </rPr>
      <t xml:space="preserve"> - Командировка</t>
    </r>
  </si>
  <si>
    <r>
      <t>Л</t>
    </r>
    <r>
      <rPr>
        <sz val="8"/>
        <rFont val="Arial"/>
        <family val="2"/>
        <charset val="204"/>
      </rPr>
      <t xml:space="preserve"> - Легкий труд женщин</t>
    </r>
  </si>
  <si>
    <r>
      <t>Р</t>
    </r>
    <r>
      <rPr>
        <sz val="8"/>
        <rFont val="Arial"/>
        <family val="2"/>
        <charset val="204"/>
      </rPr>
      <t xml:space="preserve"> - Отпуск в связи с родами</t>
    </r>
  </si>
  <si>
    <r>
      <t>Я</t>
    </r>
    <r>
      <rPr>
        <sz val="8"/>
        <rFont val="Arial"/>
        <family val="2"/>
        <charset val="204"/>
      </rPr>
      <t xml:space="preserve"> - Работа с оплатой по среднему</t>
    </r>
  </si>
  <si>
    <r>
      <t>Г</t>
    </r>
    <r>
      <rPr>
        <sz val="8"/>
        <rFont val="Arial"/>
        <family val="2"/>
        <charset val="204"/>
      </rPr>
      <t xml:space="preserve"> - Гособязанности</t>
    </r>
  </si>
  <si>
    <r>
      <t>20</t>
    </r>
    <r>
      <rPr>
        <sz val="8"/>
        <rFont val="Arial"/>
        <family val="2"/>
        <charset val="204"/>
      </rPr>
      <t xml:space="preserve"> - Неизвестная причина</t>
    </r>
  </si>
  <si>
    <r>
      <t>У</t>
    </r>
    <r>
      <rPr>
        <sz val="8"/>
        <rFont val="Arial"/>
        <family val="2"/>
        <charset val="204"/>
      </rPr>
      <t xml:space="preserve"> - Учебный отпуск</t>
    </r>
  </si>
  <si>
    <r>
      <t>24</t>
    </r>
    <r>
      <rPr>
        <sz val="8"/>
        <rFont val="Arial"/>
        <family val="2"/>
        <charset val="204"/>
      </rPr>
      <t xml:space="preserve"> - Отстранение от работы</t>
    </r>
  </si>
  <si>
    <r>
      <t>С</t>
    </r>
    <r>
      <rPr>
        <sz val="8"/>
        <rFont val="Arial"/>
        <family val="2"/>
        <charset val="204"/>
      </rPr>
      <t xml:space="preserve"> - Вынужденный отпуск по вине работадателя</t>
    </r>
  </si>
  <si>
    <r>
      <t>25</t>
    </r>
    <r>
      <rPr>
        <sz val="8"/>
        <rFont val="Arial"/>
        <family val="2"/>
        <charset val="204"/>
      </rPr>
      <t xml:space="preserve"> - Опоздание или преждевремен-ный уход</t>
    </r>
  </si>
  <si>
    <r>
      <t>А</t>
    </r>
    <r>
      <rPr>
        <sz val="8"/>
        <rFont val="Arial"/>
        <family val="2"/>
        <charset val="204"/>
      </rPr>
      <t xml:space="preserve"> - Административный отпуск</t>
    </r>
  </si>
  <si>
    <r>
      <t>26</t>
    </r>
    <r>
      <rPr>
        <sz val="8"/>
        <rFont val="Arial"/>
        <family val="2"/>
        <charset val="204"/>
      </rPr>
      <t xml:space="preserve"> - Прогул</t>
    </r>
  </si>
  <si>
    <r>
      <t>Н</t>
    </r>
    <r>
      <rPr>
        <sz val="8"/>
        <rFont val="Arial"/>
        <family val="2"/>
        <charset val="204"/>
      </rPr>
      <t xml:space="preserve"> - Увольнение</t>
    </r>
  </si>
  <si>
    <r>
      <t>Ж</t>
    </r>
    <r>
      <rPr>
        <sz val="8"/>
        <rFont val="Arial"/>
        <family val="2"/>
        <charset val="204"/>
      </rPr>
      <t xml:space="preserve"> - Административный отпуск женщин до 3 лет</t>
    </r>
  </si>
  <si>
    <t>Извещение передается в БОТиЗ мастером (работником, ответственным за учет рабочего времени) в течение первого часа работы.</t>
  </si>
  <si>
    <t>02.14. Отпечатано ООО "Двор печатный АВТОВАЗ"</t>
  </si>
  <si>
    <t>1</t>
  </si>
  <si>
    <t>Смена</t>
  </si>
  <si>
    <t>1 смена</t>
  </si>
  <si>
    <t>2 смена</t>
  </si>
  <si>
    <t>р/отг.</t>
  </si>
  <si>
    <t>Мигаль Д.Л.
и.о.мастера ц.0741</t>
  </si>
  <si>
    <t>=ЕСЛИОШИБКА(ИНДЕКС(ДВССЫЛ("_"&amp;ЛЕВСИМВ($J11;ПОИСК(" ";$J11&amp;" ")-1)&amp;"[таб.№]");ПОИСКПОЗ(B11;ДВССЫЛ("_"&amp;ЛЕВСИМВ($J11;ПОИСК(" ";$J11&amp;" ")-1)&amp;"[ФИО]");0));"")</t>
  </si>
  <si>
    <t>=ЕСЛИОШИБКА(ИНДЕКС(ДВССЫЛ("_"&amp;ЛЕВСИМВ($J12;ПОИСК(" ";$J12&amp;" ")-1)&amp;"[таб.№]");ПОИСКПОЗ(B12;ДВССЫЛ("_"&amp;ЛЕВСИМВ($J12;ПОИСК(" ";$J12&amp;" ")-1)&amp;"[ФИО]");0));"")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</si>
</sst>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;;;"/>
    <numFmt numFmtId="166" formatCode="h:mm;@"/>
  </numFmts>
  <fonts count="2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5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4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" fontId="14" fillId="0" borderId="2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5" fillId="0" borderId="1" xfId="0" applyFont="1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164" fontId="0" fillId="0" borderId="0" xfId="0" applyNumberFormat="1" applyAlignme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Border="1"/>
    <xf numFmtId="0" fontId="0" fillId="0" borderId="2" xfId="0" applyBorder="1"/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19" fillId="0" borderId="20" xfId="0" quotePrefix="1" applyFont="1" applyBorder="1" applyAlignment="1">
      <alignment horizontal="center" vertical="center"/>
    </xf>
    <xf numFmtId="0" fontId="19" fillId="0" borderId="20" xfId="0" quotePrefix="1" applyFont="1" applyBorder="1"/>
    <xf numFmtId="0" fontId="20" fillId="0" borderId="24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/>
    <xf numFmtId="3" fontId="0" fillId="0" borderId="1" xfId="0" applyNumberFormat="1" applyBorder="1" applyAlignment="1">
      <alignment horizontal="center"/>
    </xf>
    <xf numFmtId="49" fontId="7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13" xfId="0" quotePrefix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9" fillId="0" borderId="21" xfId="0" quotePrefix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35" xfId="0" applyNumberFormat="1" applyFont="1" applyBorder="1" applyAlignment="1">
      <alignment horizontal="left" vertical="center"/>
    </xf>
    <xf numFmtId="49" fontId="1" fillId="0" borderId="16" xfId="0" quotePrefix="1" applyNumberFormat="1" applyFont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0" fillId="0" borderId="20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8" fillId="0" borderId="20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1" fillId="0" borderId="0" xfId="0" applyFont="1" applyAlignment="1">
      <alignment horizontal="right"/>
    </xf>
    <xf numFmtId="49" fontId="1" fillId="0" borderId="17" xfId="0" applyNumberFormat="1" applyFont="1" applyBorder="1" applyAlignment="1">
      <alignment vertical="center"/>
    </xf>
    <xf numFmtId="49" fontId="1" fillId="0" borderId="35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35" xfId="0" quotePrefix="1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49" fontId="1" fillId="0" borderId="17" xfId="0" quotePrefix="1" applyNumberFormat="1" applyFont="1" applyBorder="1" applyAlignment="1">
      <alignment horizontal="left" vertical="center"/>
    </xf>
    <xf numFmtId="49" fontId="1" fillId="0" borderId="35" xfId="0" quotePrefix="1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6" xfId="0" quotePrefix="1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49" fontId="21" fillId="0" borderId="17" xfId="0" quotePrefix="1" applyNumberFormat="1" applyFont="1" applyFill="1" applyBorder="1" applyAlignment="1">
      <alignment vertical="center"/>
    </xf>
    <xf numFmtId="49" fontId="21" fillId="0" borderId="35" xfId="0" quotePrefix="1" applyNumberFormat="1" applyFont="1" applyFill="1" applyBorder="1" applyAlignment="1">
      <alignment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</cellXfs>
  <cellStyles count="1">
    <cellStyle name="Обычный" xfId="0" builtinId="0"/>
  </cellStyles>
  <dxfs count="3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25" formatCode="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0;&#1075;&#1072;&#1083;&#1100;/&#1041;&#1051;&#1040;&#1053;&#1050;&#1048;/&#1053;&#1040;%20&#1056;&#1040;&#1041;&#1054;&#1058;&#1059;%20&#1057;&#1042;&#1045;&#1056;&#1061;&#1059;&#1056;&#1054;&#1063;&#1053;&#1054;/&#1053;&#1086;&#1074;&#1099;&#1081;%20&#1073;&#1083;&#1072;&#1085;&#1082;%20&#1085;&#1072;%20&#1088;&#1072;&#1073;&#1086;&#1090;&#1091;%20&#1074;&#1085;&#1077;&#1091;&#1088;&#1086;&#1095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СПИСОК образец"/>
      <sheetName val="ПРИЛОЖЕНИЕ образец"/>
      <sheetName val="СПИСОК (3см)"/>
      <sheetName val="ПРИЛОЖЕНИЕ (3см)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2" name="Бригады" displayName="Бригады" ref="A1:A6" totalsRowShown="0" headerRowDxfId="35" dataDxfId="34">
  <autoFilter ref="A1:A6">
    <filterColumn colId="0" hiddenButton="1"/>
  </autoFilter>
  <tableColumns count="1">
    <tableColumn id="1" name="Бригады" dataDxfId="3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" name="_ИТР" displayName="_ИТР" ref="K1:L3" totalsRowShown="0" headerRowDxfId="8">
  <autoFilter ref="K1:L3">
    <filterColumn colId="0" hiddenButton="1"/>
    <filterColumn colId="1" hiddenButton="1"/>
  </autoFilter>
  <tableColumns count="2">
    <tableColumn id="1" name="таб.№" dataDxfId="7"/>
    <tableColumn id="2" name="ФИО" dataDxfId="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3" name="_111" displayName="_111" ref="A1:B20" totalsRowShown="0" headerRowDxfId="5">
  <autoFilter ref="A1:B20">
    <filterColumn colId="0" hiddenButton="1"/>
    <filterColumn colId="1" hiddenButton="1"/>
  </autoFilter>
  <tableColumns count="2">
    <tableColumn id="1" name="таб.№" dataDxfId="4"/>
    <tableColumn id="2" name="ФИО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Начало" displayName="Начало" ref="B1:B10" totalsRowShown="0" headerRowDxfId="32" dataDxfId="31">
  <autoFilter ref="B1:B10">
    <filterColumn colId="0" hiddenButton="1"/>
  </autoFilter>
  <tableColumns count="1">
    <tableColumn id="1" name="Начало" dataDxfId="3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Время" displayName="Время" ref="C1:C4" totalsRowShown="0" headerRowDxfId="29" dataDxfId="28">
  <autoFilter ref="C1:C4">
    <filterColumn colId="0" hiddenButton="1"/>
  </autoFilter>
  <tableColumns count="1">
    <tableColumn id="1" name="Время" dataDxfId="2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Код" displayName="Код" ref="D1:D13" totalsRowShown="0" headerRowDxfId="26" dataDxfId="25">
  <autoFilter ref="D1:D13">
    <filterColumn colId="0" hiddenButton="1"/>
  </autoFilter>
  <tableColumns count="1">
    <tableColumn id="1" name="Код" dataDxfId="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1" name="Смена" displayName="Смена" ref="E1:E4" totalsRowShown="0" headerRowDxfId="23" dataDxfId="22">
  <autoFilter ref="E1:E4">
    <filterColumn colId="0" hiddenButton="1"/>
  </autoFilter>
  <tableColumns count="1">
    <tableColumn id="1" name="Смена" data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_121" displayName="_121" ref="C1:D20" totalsRowShown="0" headerRowDxfId="20">
  <autoFilter ref="C1:D20">
    <filterColumn colId="0" hiddenButton="1"/>
    <filterColumn colId="1" hiddenButton="1"/>
  </autoFilter>
  <tableColumns count="2">
    <tableColumn id="1" name="таб.№" dataDxfId="19"/>
    <tableColumn id="2" name="ФИО" dataDxfId="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_131" displayName="_131" ref="E1:F16" totalsRowShown="0" headerRowDxfId="17">
  <autoFilter ref="E1:F16">
    <filterColumn colId="0" hiddenButton="1"/>
    <filterColumn colId="1" hiddenButton="1"/>
  </autoFilter>
  <tableColumns count="2">
    <tableColumn id="1" name="таб.№" dataDxfId="16"/>
    <tableColumn id="2" name="ФИО" dataDxfId="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6" name="_141" displayName="_141" ref="G1:H17" totalsRowShown="0" headerRowDxfId="14">
  <autoFilter ref="G1:H17">
    <filterColumn colId="0" hiddenButton="1"/>
    <filterColumn colId="1" hiddenButton="1"/>
  </autoFilter>
  <tableColumns count="2">
    <tableColumn id="1" name="таб.№" dataDxfId="13"/>
    <tableColumn id="2" name="ФИО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" name="Восьмичасовые" displayName="Восьмичасовые" ref="I1:J5" totalsRowShown="0" headerRowDxfId="11">
  <autoFilter ref="I1:J5">
    <filterColumn colId="0" hiddenButton="1"/>
    <filterColumn colId="1" hiddenButton="1"/>
  </autoFilter>
  <tableColumns count="2">
    <tableColumn id="1" name="таб.№" dataDxfId="10"/>
    <tableColumn id="2" name="ФИО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3"/>
  <sheetViews>
    <sheetView workbookViewId="0"/>
  </sheetViews>
  <sheetFormatPr defaultRowHeight="15" x14ac:dyDescent="0.25"/>
  <cols>
    <col min="1" max="1" width="10" style="20" customWidth="1"/>
    <col min="2" max="2" width="9.7109375" style="20" customWidth="1"/>
    <col min="3" max="3" width="9.140625" style="22"/>
    <col min="4" max="4" width="9.140625" style="20"/>
  </cols>
  <sheetData>
    <row r="1" spans="1:5" x14ac:dyDescent="0.25">
      <c r="A1" s="20" t="s">
        <v>176</v>
      </c>
      <c r="B1" s="20" t="s">
        <v>194</v>
      </c>
      <c r="C1" s="22" t="s">
        <v>191</v>
      </c>
      <c r="D1" s="20" t="s">
        <v>193</v>
      </c>
      <c r="E1" s="27" t="s">
        <v>291</v>
      </c>
    </row>
    <row r="2" spans="1:5" x14ac:dyDescent="0.25">
      <c r="A2" s="20" t="s">
        <v>185</v>
      </c>
      <c r="B2" s="21">
        <v>0.29166666666666669</v>
      </c>
      <c r="C2" s="22">
        <v>7.25</v>
      </c>
      <c r="D2" s="20" t="s">
        <v>196</v>
      </c>
      <c r="E2" s="27" t="s">
        <v>292</v>
      </c>
    </row>
    <row r="3" spans="1:5" x14ac:dyDescent="0.25">
      <c r="A3" s="20" t="s">
        <v>186</v>
      </c>
      <c r="B3" s="21">
        <v>0.45833333333333331</v>
      </c>
      <c r="C3" s="22">
        <v>4</v>
      </c>
      <c r="D3" s="20" t="s">
        <v>197</v>
      </c>
      <c r="E3" s="27" t="s">
        <v>293</v>
      </c>
    </row>
    <row r="4" spans="1:5" x14ac:dyDescent="0.25">
      <c r="A4" s="20" t="s">
        <v>187</v>
      </c>
      <c r="B4" s="21">
        <v>0.625</v>
      </c>
      <c r="C4" s="22">
        <v>8</v>
      </c>
      <c r="D4" s="20" t="s">
        <v>198</v>
      </c>
      <c r="E4" s="27" t="s">
        <v>229</v>
      </c>
    </row>
    <row r="5" spans="1:5" x14ac:dyDescent="0.25">
      <c r="A5" s="20" t="s">
        <v>188</v>
      </c>
      <c r="B5" s="21">
        <v>0.79166666666666663</v>
      </c>
      <c r="D5" s="20" t="s">
        <v>199</v>
      </c>
    </row>
    <row r="6" spans="1:5" x14ac:dyDescent="0.25">
      <c r="A6" s="20" t="s">
        <v>195</v>
      </c>
      <c r="B6" s="21">
        <v>0.95833333333333337</v>
      </c>
      <c r="D6" s="20" t="s">
        <v>253</v>
      </c>
    </row>
    <row r="7" spans="1:5" x14ac:dyDescent="0.25">
      <c r="B7" s="21">
        <v>0.125</v>
      </c>
      <c r="D7" s="20" t="s">
        <v>261</v>
      </c>
    </row>
    <row r="8" spans="1:5" x14ac:dyDescent="0.25">
      <c r="B8" s="21">
        <v>0.65625</v>
      </c>
      <c r="D8" s="20" t="s">
        <v>294</v>
      </c>
    </row>
    <row r="9" spans="1:5" x14ac:dyDescent="0.25">
      <c r="B9" s="21">
        <v>0.8125</v>
      </c>
      <c r="D9" s="20" t="s">
        <v>200</v>
      </c>
    </row>
    <row r="10" spans="1:5" x14ac:dyDescent="0.25">
      <c r="B10" s="21">
        <v>1.0416666666666666E-2</v>
      </c>
      <c r="D10" s="20" t="s">
        <v>201</v>
      </c>
    </row>
    <row r="11" spans="1:5" x14ac:dyDescent="0.25">
      <c r="D11" s="20" t="s">
        <v>202</v>
      </c>
    </row>
    <row r="12" spans="1:5" x14ac:dyDescent="0.25">
      <c r="D12" s="20" t="s">
        <v>203</v>
      </c>
    </row>
    <row r="13" spans="1:5" x14ac:dyDescent="0.25">
      <c r="D13" s="20" t="s">
        <v>204</v>
      </c>
    </row>
  </sheetData>
  <pageMargins left="0.7" right="0.7" top="0.75" bottom="0.75" header="0.3" footer="0.3"/>
  <pageSetup paperSize="9" orientation="portrait" horizontalDpi="0" verticalDpi="0" r:id="rId1"/>
  <tableParts count="5"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89"/>
  <sheetViews>
    <sheetView workbookViewId="0">
      <selection activeCell="J8" sqref="J8"/>
    </sheetView>
  </sheetViews>
  <sheetFormatPr defaultRowHeight="11.25" x14ac:dyDescent="0.2"/>
  <cols>
    <col min="1" max="1" width="8.7109375" style="6" customWidth="1"/>
    <col min="2" max="2" width="15.7109375" style="8" customWidth="1"/>
    <col min="3" max="3" width="8.7109375" style="6" customWidth="1"/>
    <col min="4" max="4" width="15.7109375" style="8" customWidth="1"/>
    <col min="5" max="5" width="8.7109375" style="6" customWidth="1"/>
    <col min="6" max="6" width="15.7109375" style="8" customWidth="1"/>
    <col min="7" max="7" width="8.7109375" style="6" customWidth="1"/>
    <col min="8" max="8" width="15.7109375" style="8" customWidth="1"/>
    <col min="9" max="9" width="10" style="6" customWidth="1"/>
    <col min="10" max="10" width="15.7109375" style="8" customWidth="1"/>
    <col min="11" max="11" width="8.7109375" style="6" customWidth="1"/>
    <col min="12" max="12" width="15.7109375" style="8" customWidth="1"/>
    <col min="13" max="16384" width="9.140625" style="4"/>
  </cols>
  <sheetData>
    <row r="1" spans="1:12" x14ac:dyDescent="0.2">
      <c r="A1" s="6" t="s">
        <v>0</v>
      </c>
      <c r="B1" s="6" t="s">
        <v>189</v>
      </c>
      <c r="C1" s="6" t="s">
        <v>0</v>
      </c>
      <c r="D1" s="6" t="s">
        <v>189</v>
      </c>
      <c r="E1" s="6" t="s">
        <v>0</v>
      </c>
      <c r="F1" s="6" t="s">
        <v>189</v>
      </c>
      <c r="G1" s="6" t="s">
        <v>0</v>
      </c>
      <c r="H1" s="6" t="s">
        <v>189</v>
      </c>
      <c r="I1" s="6" t="s">
        <v>0</v>
      </c>
      <c r="J1" s="6" t="s">
        <v>189</v>
      </c>
      <c r="K1" s="6" t="s">
        <v>0</v>
      </c>
      <c r="L1" s="6" t="s">
        <v>189</v>
      </c>
    </row>
    <row r="2" spans="1:12" x14ac:dyDescent="0.2">
      <c r="A2" s="5" t="s">
        <v>92</v>
      </c>
      <c r="B2" s="7" t="s">
        <v>2</v>
      </c>
      <c r="C2" s="5" t="s">
        <v>114</v>
      </c>
      <c r="D2" s="7" t="s">
        <v>21</v>
      </c>
      <c r="E2" s="5" t="s">
        <v>135</v>
      </c>
      <c r="F2" s="8" t="s">
        <v>48</v>
      </c>
      <c r="G2" s="6" t="s">
        <v>179</v>
      </c>
      <c r="H2" s="7" t="s">
        <v>68</v>
      </c>
      <c r="I2" s="6" t="s">
        <v>153</v>
      </c>
      <c r="J2" s="8" t="s">
        <v>42</v>
      </c>
      <c r="K2" s="6" t="s">
        <v>63</v>
      </c>
      <c r="L2" s="8" t="s">
        <v>64</v>
      </c>
    </row>
    <row r="3" spans="1:12" x14ac:dyDescent="0.2">
      <c r="A3" s="5" t="s">
        <v>93</v>
      </c>
      <c r="B3" s="8" t="s">
        <v>3</v>
      </c>
      <c r="C3" s="5" t="s">
        <v>115</v>
      </c>
      <c r="D3" s="7" t="s">
        <v>22</v>
      </c>
      <c r="E3" s="5" t="s">
        <v>136</v>
      </c>
      <c r="F3" s="7" t="s">
        <v>49</v>
      </c>
      <c r="G3" s="5" t="s">
        <v>152</v>
      </c>
      <c r="H3" s="7" t="s">
        <v>69</v>
      </c>
      <c r="I3" s="6" t="s">
        <v>43</v>
      </c>
      <c r="J3" s="8" t="s">
        <v>44</v>
      </c>
      <c r="K3" s="6" t="s">
        <v>65</v>
      </c>
      <c r="L3" s="8" t="s">
        <v>66</v>
      </c>
    </row>
    <row r="4" spans="1:12" x14ac:dyDescent="0.2">
      <c r="A4" s="5" t="s">
        <v>94</v>
      </c>
      <c r="B4" s="7" t="s">
        <v>4</v>
      </c>
      <c r="C4" s="5" t="s">
        <v>116</v>
      </c>
      <c r="D4" s="7" t="s">
        <v>23</v>
      </c>
      <c r="E4" s="5" t="s">
        <v>137</v>
      </c>
      <c r="F4" s="7" t="s">
        <v>50</v>
      </c>
      <c r="G4" s="6" t="s">
        <v>153</v>
      </c>
      <c r="H4" s="7" t="s">
        <v>70</v>
      </c>
      <c r="I4" s="6" t="s">
        <v>132</v>
      </c>
      <c r="J4" s="8" t="s">
        <v>45</v>
      </c>
    </row>
    <row r="5" spans="1:12" x14ac:dyDescent="0.2">
      <c r="A5" s="5" t="s">
        <v>95</v>
      </c>
      <c r="B5" s="7" t="s">
        <v>5</v>
      </c>
      <c r="C5" s="5" t="s">
        <v>117</v>
      </c>
      <c r="D5" s="7" t="s">
        <v>24</v>
      </c>
      <c r="E5" s="5" t="s">
        <v>138</v>
      </c>
      <c r="F5" s="7" t="s">
        <v>51</v>
      </c>
      <c r="G5" s="6" t="s">
        <v>154</v>
      </c>
      <c r="H5" s="8" t="s">
        <v>71</v>
      </c>
      <c r="I5" s="6" t="s">
        <v>133</v>
      </c>
      <c r="J5" s="8" t="s">
        <v>46</v>
      </c>
    </row>
    <row r="6" spans="1:12" x14ac:dyDescent="0.2">
      <c r="A6" s="5" t="s">
        <v>96</v>
      </c>
      <c r="B6" s="7" t="s">
        <v>6</v>
      </c>
      <c r="C6" s="5" t="s">
        <v>118</v>
      </c>
      <c r="D6" s="7" t="s">
        <v>25</v>
      </c>
      <c r="E6" s="5" t="s">
        <v>139</v>
      </c>
      <c r="F6" s="8" t="s">
        <v>52</v>
      </c>
      <c r="G6" s="6" t="s">
        <v>155</v>
      </c>
      <c r="H6" s="8" t="s">
        <v>72</v>
      </c>
    </row>
    <row r="7" spans="1:12" x14ac:dyDescent="0.2">
      <c r="A7" s="5" t="s">
        <v>97</v>
      </c>
      <c r="B7" s="7" t="s">
        <v>7</v>
      </c>
      <c r="C7" s="5" t="s">
        <v>119</v>
      </c>
      <c r="D7" s="7" t="s">
        <v>26</v>
      </c>
      <c r="E7" s="5" t="s">
        <v>140</v>
      </c>
      <c r="F7" s="7" t="s">
        <v>53</v>
      </c>
      <c r="G7" s="6" t="s">
        <v>156</v>
      </c>
      <c r="H7" s="8" t="s">
        <v>73</v>
      </c>
    </row>
    <row r="8" spans="1:12" x14ac:dyDescent="0.2">
      <c r="A8" s="5" t="s">
        <v>98</v>
      </c>
      <c r="B8" s="8" t="s">
        <v>8</v>
      </c>
      <c r="C8" s="5" t="s">
        <v>177</v>
      </c>
      <c r="D8" s="7" t="s">
        <v>27</v>
      </c>
      <c r="E8" s="5" t="s">
        <v>141</v>
      </c>
      <c r="F8" s="7" t="s">
        <v>54</v>
      </c>
      <c r="G8" s="6" t="s">
        <v>157</v>
      </c>
      <c r="H8" s="7" t="s">
        <v>74</v>
      </c>
    </row>
    <row r="9" spans="1:12" x14ac:dyDescent="0.2">
      <c r="A9" s="5" t="s">
        <v>99</v>
      </c>
      <c r="B9" s="7" t="s">
        <v>9</v>
      </c>
      <c r="C9" s="5" t="s">
        <v>120</v>
      </c>
      <c r="D9" s="7" t="s">
        <v>28</v>
      </c>
      <c r="E9" s="5" t="s">
        <v>142</v>
      </c>
      <c r="F9" s="7" t="s">
        <v>55</v>
      </c>
      <c r="G9" s="6" t="s">
        <v>158</v>
      </c>
      <c r="H9" s="7" t="s">
        <v>75</v>
      </c>
    </row>
    <row r="10" spans="1:12" x14ac:dyDescent="0.2">
      <c r="A10" s="5" t="s">
        <v>100</v>
      </c>
      <c r="B10" s="7" t="s">
        <v>10</v>
      </c>
      <c r="C10" s="5" t="s">
        <v>121</v>
      </c>
      <c r="D10" s="7" t="s">
        <v>29</v>
      </c>
      <c r="E10" s="5" t="s">
        <v>143</v>
      </c>
      <c r="F10" s="7" t="s">
        <v>56</v>
      </c>
      <c r="G10" s="5" t="s">
        <v>159</v>
      </c>
      <c r="H10" s="8" t="s">
        <v>76</v>
      </c>
    </row>
    <row r="11" spans="1:12" x14ac:dyDescent="0.2">
      <c r="A11" s="5" t="s">
        <v>101</v>
      </c>
      <c r="B11" s="7" t="s">
        <v>11</v>
      </c>
      <c r="C11" s="5" t="s">
        <v>131</v>
      </c>
      <c r="D11" s="7" t="s">
        <v>30</v>
      </c>
      <c r="E11" s="5" t="s">
        <v>144</v>
      </c>
      <c r="F11" s="7" t="s">
        <v>57</v>
      </c>
      <c r="G11" s="5" t="s">
        <v>160</v>
      </c>
      <c r="H11" s="8" t="s">
        <v>77</v>
      </c>
    </row>
    <row r="12" spans="1:12" x14ac:dyDescent="0.2">
      <c r="A12" s="5" t="s">
        <v>102</v>
      </c>
      <c r="B12" s="7" t="s">
        <v>12</v>
      </c>
      <c r="C12" s="5" t="s">
        <v>122</v>
      </c>
      <c r="D12" s="7" t="s">
        <v>31</v>
      </c>
      <c r="E12" s="5" t="s">
        <v>178</v>
      </c>
      <c r="F12" s="7" t="s">
        <v>58</v>
      </c>
      <c r="G12" s="6" t="s">
        <v>161</v>
      </c>
      <c r="H12" s="7" t="s">
        <v>78</v>
      </c>
    </row>
    <row r="13" spans="1:12" x14ac:dyDescent="0.2">
      <c r="A13" s="5" t="s">
        <v>103</v>
      </c>
      <c r="B13" s="7" t="s">
        <v>13</v>
      </c>
      <c r="C13" s="5" t="s">
        <v>123</v>
      </c>
      <c r="D13" s="7" t="s">
        <v>32</v>
      </c>
      <c r="E13" s="5" t="s">
        <v>146</v>
      </c>
      <c r="F13" s="8" t="s">
        <v>59</v>
      </c>
      <c r="G13" s="5" t="s">
        <v>145</v>
      </c>
      <c r="H13" s="7" t="s">
        <v>79</v>
      </c>
    </row>
    <row r="14" spans="1:12" x14ac:dyDescent="0.2">
      <c r="A14" s="5" t="s">
        <v>104</v>
      </c>
      <c r="B14" s="7" t="s">
        <v>14</v>
      </c>
      <c r="C14" s="5" t="s">
        <v>124</v>
      </c>
      <c r="D14" s="7" t="s">
        <v>33</v>
      </c>
      <c r="E14" s="5" t="s">
        <v>147</v>
      </c>
      <c r="F14" s="7" t="s">
        <v>60</v>
      </c>
      <c r="G14" s="5" t="s">
        <v>180</v>
      </c>
      <c r="H14" s="7" t="s">
        <v>80</v>
      </c>
    </row>
    <row r="15" spans="1:12" x14ac:dyDescent="0.2">
      <c r="A15" s="5" t="s">
        <v>105</v>
      </c>
      <c r="B15" s="7" t="s">
        <v>15</v>
      </c>
      <c r="C15" s="5" t="s">
        <v>125</v>
      </c>
      <c r="D15" s="7" t="s">
        <v>34</v>
      </c>
      <c r="E15" s="5" t="s">
        <v>148</v>
      </c>
      <c r="F15" s="8" t="s">
        <v>61</v>
      </c>
      <c r="G15" s="6" t="s">
        <v>181</v>
      </c>
      <c r="H15" s="7" t="s">
        <v>81</v>
      </c>
    </row>
    <row r="16" spans="1:12" x14ac:dyDescent="0.2">
      <c r="A16" s="5" t="s">
        <v>106</v>
      </c>
      <c r="B16" s="7" t="s">
        <v>16</v>
      </c>
      <c r="C16" s="5" t="s">
        <v>126</v>
      </c>
      <c r="D16" s="7" t="s">
        <v>35</v>
      </c>
      <c r="E16" s="5" t="s">
        <v>149</v>
      </c>
      <c r="F16" s="8" t="s">
        <v>62</v>
      </c>
      <c r="G16" s="5" t="s">
        <v>165</v>
      </c>
      <c r="H16" s="7" t="s">
        <v>82</v>
      </c>
    </row>
    <row r="17" spans="1:8" x14ac:dyDescent="0.2">
      <c r="A17" s="5" t="s">
        <v>107</v>
      </c>
      <c r="B17" s="7" t="s">
        <v>17</v>
      </c>
      <c r="C17" s="5" t="s">
        <v>127</v>
      </c>
      <c r="D17" s="7" t="s">
        <v>36</v>
      </c>
      <c r="G17" s="5" t="s">
        <v>166</v>
      </c>
      <c r="H17" s="7" t="s">
        <v>83</v>
      </c>
    </row>
    <row r="18" spans="1:8" x14ac:dyDescent="0.2">
      <c r="A18" s="5" t="s">
        <v>108</v>
      </c>
      <c r="B18" s="7" t="s">
        <v>18</v>
      </c>
      <c r="C18" s="5" t="s">
        <v>128</v>
      </c>
      <c r="D18" s="7" t="s">
        <v>37</v>
      </c>
    </row>
    <row r="19" spans="1:8" x14ac:dyDescent="0.2">
      <c r="A19" s="5" t="s">
        <v>109</v>
      </c>
      <c r="B19" s="7" t="s">
        <v>19</v>
      </c>
      <c r="C19" s="5" t="s">
        <v>129</v>
      </c>
      <c r="D19" s="7" t="s">
        <v>38</v>
      </c>
    </row>
    <row r="20" spans="1:8" x14ac:dyDescent="0.2">
      <c r="A20" s="5" t="s">
        <v>110</v>
      </c>
      <c r="B20" s="7" t="s">
        <v>20</v>
      </c>
      <c r="C20" s="5" t="s">
        <v>130</v>
      </c>
      <c r="D20" s="7" t="s">
        <v>39</v>
      </c>
    </row>
    <row r="21" spans="1:8" x14ac:dyDescent="0.2">
      <c r="A21" s="5"/>
      <c r="B21" s="7"/>
      <c r="D21" s="7"/>
    </row>
    <row r="22" spans="1:8" x14ac:dyDescent="0.2">
      <c r="A22" s="5"/>
      <c r="B22" s="7"/>
      <c r="D22" s="7"/>
    </row>
    <row r="23" spans="1:8" x14ac:dyDescent="0.2">
      <c r="A23" s="5"/>
      <c r="B23" s="7"/>
      <c r="D23" s="7"/>
    </row>
    <row r="24" spans="1:8" x14ac:dyDescent="0.2">
      <c r="A24" s="5"/>
      <c r="B24" s="7"/>
      <c r="D24" s="7"/>
    </row>
    <row r="25" spans="1:8" x14ac:dyDescent="0.2">
      <c r="A25" s="5"/>
      <c r="B25" s="7"/>
      <c r="D25" s="7"/>
    </row>
    <row r="26" spans="1:8" x14ac:dyDescent="0.2">
      <c r="A26" s="5"/>
      <c r="B26" s="7"/>
      <c r="D26" s="7"/>
    </row>
    <row r="27" spans="1:8" x14ac:dyDescent="0.2">
      <c r="A27" s="5"/>
      <c r="B27" s="7"/>
      <c r="D27" s="7"/>
    </row>
    <row r="28" spans="1:8" x14ac:dyDescent="0.2">
      <c r="A28" s="5"/>
      <c r="B28" s="7"/>
      <c r="D28" s="7"/>
    </row>
    <row r="29" spans="1:8" x14ac:dyDescent="0.2">
      <c r="A29" s="5"/>
      <c r="B29" s="7"/>
      <c r="D29" s="7"/>
    </row>
    <row r="30" spans="1:8" x14ac:dyDescent="0.2">
      <c r="A30" s="5"/>
      <c r="B30" s="7"/>
      <c r="D30" s="7"/>
    </row>
    <row r="31" spans="1:8" x14ac:dyDescent="0.2">
      <c r="A31" s="5"/>
      <c r="B31" s="7"/>
      <c r="D31" s="7"/>
    </row>
    <row r="32" spans="1:8" x14ac:dyDescent="0.2">
      <c r="A32" s="5"/>
      <c r="B32" s="7"/>
      <c r="D32" s="7"/>
    </row>
    <row r="33" spans="1:4" x14ac:dyDescent="0.2">
      <c r="A33" s="5"/>
      <c r="B33" s="7"/>
      <c r="D33" s="7"/>
    </row>
    <row r="34" spans="1:4" x14ac:dyDescent="0.2">
      <c r="A34" s="5"/>
      <c r="B34" s="7"/>
      <c r="D34" s="7"/>
    </row>
    <row r="35" spans="1:4" x14ac:dyDescent="0.2">
      <c r="A35" s="5"/>
      <c r="B35" s="7"/>
      <c r="D35" s="7"/>
    </row>
    <row r="36" spans="1:4" x14ac:dyDescent="0.2">
      <c r="A36" s="5"/>
      <c r="B36" s="7"/>
      <c r="D36" s="7"/>
    </row>
    <row r="37" spans="1:4" x14ac:dyDescent="0.2">
      <c r="A37" s="5"/>
      <c r="B37" s="7"/>
      <c r="D37" s="7"/>
    </row>
    <row r="38" spans="1:4" x14ac:dyDescent="0.2">
      <c r="A38" s="5"/>
      <c r="B38" s="7"/>
      <c r="D38" s="7"/>
    </row>
    <row r="39" spans="1:4" ht="15" x14ac:dyDescent="0.25">
      <c r="A39"/>
      <c r="B39"/>
      <c r="D39" s="7"/>
    </row>
    <row r="40" spans="1:4" x14ac:dyDescent="0.2">
      <c r="A40" s="5" t="s">
        <v>40</v>
      </c>
      <c r="B40" s="7" t="s">
        <v>41</v>
      </c>
      <c r="C40" s="5" t="s">
        <v>40</v>
      </c>
      <c r="D40" s="7" t="s">
        <v>41</v>
      </c>
    </row>
    <row r="41" spans="1:4" x14ac:dyDescent="0.2">
      <c r="A41" s="5" t="s">
        <v>131</v>
      </c>
      <c r="B41" s="7" t="s">
        <v>42</v>
      </c>
      <c r="C41" s="5" t="s">
        <v>153</v>
      </c>
      <c r="D41" s="7" t="s">
        <v>42</v>
      </c>
    </row>
    <row r="42" spans="1:4" x14ac:dyDescent="0.2">
      <c r="A42" s="5" t="s">
        <v>43</v>
      </c>
      <c r="B42" s="7" t="s">
        <v>44</v>
      </c>
      <c r="C42" s="5" t="s">
        <v>43</v>
      </c>
      <c r="D42" s="7" t="s">
        <v>44</v>
      </c>
    </row>
    <row r="43" spans="1:4" x14ac:dyDescent="0.2">
      <c r="A43" s="5" t="s">
        <v>132</v>
      </c>
      <c r="B43" s="7" t="s">
        <v>45</v>
      </c>
      <c r="C43" s="5" t="s">
        <v>132</v>
      </c>
      <c r="D43" s="7" t="s">
        <v>45</v>
      </c>
    </row>
    <row r="44" spans="1:4" x14ac:dyDescent="0.2">
      <c r="A44" s="5" t="s">
        <v>133</v>
      </c>
      <c r="B44" s="7" t="s">
        <v>46</v>
      </c>
      <c r="C44" s="5" t="s">
        <v>133</v>
      </c>
      <c r="D44" s="7" t="s">
        <v>46</v>
      </c>
    </row>
    <row r="45" spans="1:4" x14ac:dyDescent="0.2">
      <c r="A45" s="5" t="s">
        <v>134</v>
      </c>
      <c r="B45" s="7" t="s">
        <v>47</v>
      </c>
      <c r="D45" s="7"/>
    </row>
    <row r="46" spans="1:4" x14ac:dyDescent="0.2">
      <c r="A46" s="5" t="s">
        <v>135</v>
      </c>
      <c r="B46" s="7" t="s">
        <v>48</v>
      </c>
      <c r="D46" s="7"/>
    </row>
    <row r="47" spans="1:4" x14ac:dyDescent="0.2">
      <c r="A47" s="5" t="s">
        <v>136</v>
      </c>
      <c r="B47" s="7" t="s">
        <v>49</v>
      </c>
      <c r="D47" s="7"/>
    </row>
    <row r="48" spans="1:4" x14ac:dyDescent="0.2">
      <c r="A48" s="5" t="s">
        <v>137</v>
      </c>
      <c r="B48" s="7" t="s">
        <v>50</v>
      </c>
      <c r="D48" s="7"/>
    </row>
    <row r="49" spans="1:4" x14ac:dyDescent="0.2">
      <c r="A49" s="5" t="s">
        <v>138</v>
      </c>
      <c r="B49" s="7" t="s">
        <v>51</v>
      </c>
      <c r="D49" s="7"/>
    </row>
    <row r="50" spans="1:4" x14ac:dyDescent="0.2">
      <c r="A50" s="5" t="s">
        <v>139</v>
      </c>
      <c r="B50" s="7" t="s">
        <v>52</v>
      </c>
      <c r="D50" s="7"/>
    </row>
    <row r="51" spans="1:4" x14ac:dyDescent="0.2">
      <c r="A51" s="5" t="s">
        <v>140</v>
      </c>
      <c r="B51" s="7" t="s">
        <v>53</v>
      </c>
      <c r="D51" s="7"/>
    </row>
    <row r="52" spans="1:4" x14ac:dyDescent="0.2">
      <c r="A52" s="5" t="s">
        <v>141</v>
      </c>
      <c r="B52" s="7" t="s">
        <v>54</v>
      </c>
      <c r="D52" s="7"/>
    </row>
    <row r="53" spans="1:4" x14ac:dyDescent="0.2">
      <c r="A53" s="5" t="s">
        <v>142</v>
      </c>
      <c r="B53" s="7" t="s">
        <v>55</v>
      </c>
      <c r="D53" s="7"/>
    </row>
    <row r="54" spans="1:4" x14ac:dyDescent="0.2">
      <c r="A54" s="5" t="s">
        <v>143</v>
      </c>
      <c r="B54" s="7" t="s">
        <v>56</v>
      </c>
      <c r="D54" s="7"/>
    </row>
    <row r="55" spans="1:4" x14ac:dyDescent="0.2">
      <c r="A55" s="5" t="s">
        <v>144</v>
      </c>
      <c r="B55" s="7" t="s">
        <v>57</v>
      </c>
      <c r="D55" s="7"/>
    </row>
    <row r="56" spans="1:4" x14ac:dyDescent="0.2">
      <c r="A56" s="5" t="s">
        <v>145</v>
      </c>
      <c r="B56" s="7" t="s">
        <v>58</v>
      </c>
      <c r="D56" s="7"/>
    </row>
    <row r="57" spans="1:4" x14ac:dyDescent="0.2">
      <c r="A57" s="5" t="s">
        <v>146</v>
      </c>
      <c r="B57" s="7" t="s">
        <v>59</v>
      </c>
      <c r="D57" s="7"/>
    </row>
    <row r="58" spans="1:4" x14ac:dyDescent="0.2">
      <c r="A58" s="5" t="s">
        <v>147</v>
      </c>
      <c r="B58" s="7" t="s">
        <v>60</v>
      </c>
      <c r="D58" s="7"/>
    </row>
    <row r="59" spans="1:4" x14ac:dyDescent="0.2">
      <c r="A59" s="5" t="s">
        <v>148</v>
      </c>
      <c r="B59" s="7" t="s">
        <v>61</v>
      </c>
      <c r="D59" s="7"/>
    </row>
    <row r="60" spans="1:4" x14ac:dyDescent="0.2">
      <c r="A60" s="5" t="s">
        <v>149</v>
      </c>
      <c r="B60" s="7" t="s">
        <v>62</v>
      </c>
      <c r="D60" s="7"/>
    </row>
    <row r="61" spans="1:4" x14ac:dyDescent="0.2">
      <c r="A61" s="5" t="s">
        <v>63</v>
      </c>
      <c r="B61" s="7" t="s">
        <v>64</v>
      </c>
      <c r="D61" s="7"/>
    </row>
    <row r="62" spans="1:4" x14ac:dyDescent="0.2">
      <c r="A62" s="5" t="s">
        <v>65</v>
      </c>
      <c r="B62" s="7" t="s">
        <v>66</v>
      </c>
      <c r="D62" s="7"/>
    </row>
    <row r="63" spans="1:4" x14ac:dyDescent="0.2">
      <c r="A63" s="5" t="s">
        <v>150</v>
      </c>
      <c r="B63" s="7" t="s">
        <v>67</v>
      </c>
      <c r="D63" s="7"/>
    </row>
    <row r="64" spans="1:4" x14ac:dyDescent="0.2">
      <c r="A64" s="5" t="s">
        <v>151</v>
      </c>
      <c r="B64" s="7" t="s">
        <v>68</v>
      </c>
      <c r="D64" s="7"/>
    </row>
    <row r="65" spans="1:4" x14ac:dyDescent="0.2">
      <c r="A65" s="5" t="s">
        <v>152</v>
      </c>
      <c r="B65" s="7" t="s">
        <v>69</v>
      </c>
      <c r="D65" s="7"/>
    </row>
    <row r="66" spans="1:4" x14ac:dyDescent="0.2">
      <c r="A66" s="5" t="s">
        <v>153</v>
      </c>
      <c r="B66" s="7" t="s">
        <v>70</v>
      </c>
      <c r="D66" s="7"/>
    </row>
    <row r="67" spans="1:4" x14ac:dyDescent="0.2">
      <c r="A67" s="5" t="s">
        <v>154</v>
      </c>
      <c r="B67" s="7" t="s">
        <v>71</v>
      </c>
      <c r="D67" s="7"/>
    </row>
    <row r="68" spans="1:4" x14ac:dyDescent="0.2">
      <c r="A68" s="5" t="s">
        <v>155</v>
      </c>
      <c r="B68" s="7" t="s">
        <v>72</v>
      </c>
      <c r="D68" s="7"/>
    </row>
    <row r="69" spans="1:4" x14ac:dyDescent="0.2">
      <c r="A69" s="5" t="s">
        <v>156</v>
      </c>
      <c r="B69" s="7" t="s">
        <v>73</v>
      </c>
      <c r="D69" s="7"/>
    </row>
    <row r="70" spans="1:4" x14ac:dyDescent="0.2">
      <c r="A70" s="5" t="s">
        <v>157</v>
      </c>
      <c r="B70" s="7" t="s">
        <v>74</v>
      </c>
      <c r="D70" s="7"/>
    </row>
    <row r="71" spans="1:4" x14ac:dyDescent="0.2">
      <c r="A71" s="5" t="s">
        <v>158</v>
      </c>
      <c r="B71" s="7" t="s">
        <v>75</v>
      </c>
      <c r="D71" s="7"/>
    </row>
    <row r="72" spans="1:4" x14ac:dyDescent="0.2">
      <c r="A72" s="5" t="s">
        <v>159</v>
      </c>
      <c r="B72" s="7" t="s">
        <v>76</v>
      </c>
      <c r="D72" s="7"/>
    </row>
    <row r="73" spans="1:4" x14ac:dyDescent="0.2">
      <c r="A73" s="5" t="s">
        <v>160</v>
      </c>
      <c r="B73" s="7" t="s">
        <v>77</v>
      </c>
      <c r="D73" s="7"/>
    </row>
    <row r="74" spans="1:4" x14ac:dyDescent="0.2">
      <c r="A74" s="5" t="s">
        <v>161</v>
      </c>
      <c r="B74" s="7" t="s">
        <v>78</v>
      </c>
      <c r="D74" s="7"/>
    </row>
    <row r="75" spans="1:4" x14ac:dyDescent="0.2">
      <c r="A75" s="5" t="s">
        <v>162</v>
      </c>
      <c r="B75" s="7" t="s">
        <v>79</v>
      </c>
      <c r="D75" s="7"/>
    </row>
    <row r="76" spans="1:4" x14ac:dyDescent="0.2">
      <c r="A76" s="5" t="s">
        <v>163</v>
      </c>
      <c r="B76" s="7" t="s">
        <v>80</v>
      </c>
      <c r="D76" s="7"/>
    </row>
    <row r="77" spans="1:4" x14ac:dyDescent="0.2">
      <c r="A77" s="5" t="s">
        <v>164</v>
      </c>
      <c r="B77" s="7" t="s">
        <v>81</v>
      </c>
      <c r="D77" s="7"/>
    </row>
    <row r="78" spans="1:4" x14ac:dyDescent="0.2">
      <c r="A78" s="5" t="s">
        <v>165</v>
      </c>
      <c r="B78" s="7" t="s">
        <v>82</v>
      </c>
      <c r="D78" s="7"/>
    </row>
    <row r="79" spans="1:4" x14ac:dyDescent="0.2">
      <c r="A79" s="5" t="s">
        <v>166</v>
      </c>
      <c r="B79" s="7" t="s">
        <v>83</v>
      </c>
      <c r="D79" s="7"/>
    </row>
    <row r="80" spans="1:4" x14ac:dyDescent="0.2">
      <c r="A80" s="5" t="s">
        <v>40</v>
      </c>
      <c r="B80" s="7" t="s">
        <v>41</v>
      </c>
      <c r="C80" s="6" t="s">
        <v>182</v>
      </c>
      <c r="D80" s="7" t="s">
        <v>41</v>
      </c>
    </row>
    <row r="81" spans="1:4" x14ac:dyDescent="0.2">
      <c r="A81" s="5" t="s">
        <v>167</v>
      </c>
      <c r="B81" s="7" t="s">
        <v>84</v>
      </c>
      <c r="C81" s="5" t="s">
        <v>167</v>
      </c>
      <c r="D81" s="7" t="s">
        <v>84</v>
      </c>
    </row>
    <row r="82" spans="1:4" x14ac:dyDescent="0.2">
      <c r="A82" s="5" t="s">
        <v>168</v>
      </c>
      <c r="B82" s="7" t="s">
        <v>85</v>
      </c>
      <c r="C82" s="6" t="s">
        <v>168</v>
      </c>
      <c r="D82" s="7" t="s">
        <v>85</v>
      </c>
    </row>
    <row r="83" spans="1:4" x14ac:dyDescent="0.2">
      <c r="A83" s="5" t="s">
        <v>169</v>
      </c>
      <c r="B83" s="7" t="s">
        <v>86</v>
      </c>
      <c r="C83" s="6" t="s">
        <v>169</v>
      </c>
      <c r="D83" s="7" t="s">
        <v>86</v>
      </c>
    </row>
    <row r="84" spans="1:4" x14ac:dyDescent="0.2">
      <c r="A84" s="5" t="s">
        <v>170</v>
      </c>
      <c r="B84" s="7" t="s">
        <v>87</v>
      </c>
      <c r="C84" s="5" t="s">
        <v>183</v>
      </c>
      <c r="D84" s="7" t="s">
        <v>87</v>
      </c>
    </row>
    <row r="85" spans="1:4" x14ac:dyDescent="0.2">
      <c r="A85" s="5" t="s">
        <v>171</v>
      </c>
      <c r="B85" s="7" t="s">
        <v>88</v>
      </c>
      <c r="C85" s="6" t="s">
        <v>109</v>
      </c>
      <c r="D85" s="7" t="s">
        <v>88</v>
      </c>
    </row>
    <row r="86" spans="1:4" x14ac:dyDescent="0.2">
      <c r="A86" s="5" t="s">
        <v>172</v>
      </c>
      <c r="B86" s="7" t="s">
        <v>89</v>
      </c>
      <c r="C86" s="6" t="s">
        <v>184</v>
      </c>
      <c r="D86" s="7" t="s">
        <v>89</v>
      </c>
    </row>
    <row r="87" spans="1:4" x14ac:dyDescent="0.2">
      <c r="A87" s="5" t="s">
        <v>173</v>
      </c>
      <c r="B87" s="7" t="s">
        <v>90</v>
      </c>
      <c r="C87" s="5" t="s">
        <v>173</v>
      </c>
      <c r="D87" s="7" t="s">
        <v>90</v>
      </c>
    </row>
    <row r="88" spans="1:4" x14ac:dyDescent="0.2">
      <c r="A88" s="5" t="s">
        <v>174</v>
      </c>
      <c r="B88" s="7" t="s">
        <v>91</v>
      </c>
      <c r="C88" s="6" t="s">
        <v>174</v>
      </c>
      <c r="D88" s="7" t="s">
        <v>91</v>
      </c>
    </row>
    <row r="89" spans="1:4" ht="15" x14ac:dyDescent="0.25">
      <c r="A89"/>
      <c r="B89"/>
    </row>
  </sheetData>
  <pageMargins left="0.7" right="0.7" top="0.75" bottom="0.75" header="0.3" footer="0.3"/>
  <pageSetup paperSize="9" orientation="portrait" horizontalDpi="0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40"/>
  <sheetViews>
    <sheetView zoomScale="104" zoomScaleNormal="104" workbookViewId="0">
      <pane ySplit="4" topLeftCell="A5" activePane="bottomLeft" state="frozen"/>
      <selection activeCell="I20" sqref="I20"/>
      <selection pane="bottomLeft" activeCell="C2" sqref="C2"/>
    </sheetView>
  </sheetViews>
  <sheetFormatPr defaultRowHeight="11.25" x14ac:dyDescent="0.2"/>
  <cols>
    <col min="1" max="1" width="2.7109375" style="2" customWidth="1"/>
    <col min="2" max="2" width="8.7109375" style="2" customWidth="1"/>
    <col min="3" max="3" width="15.7109375" style="1" customWidth="1"/>
    <col min="4" max="21" width="4.7109375" style="24" customWidth="1"/>
    <col min="22" max="34" width="4.7109375" style="25" customWidth="1"/>
    <col min="35" max="35" width="6.7109375" style="3" customWidth="1"/>
    <col min="36" max="16384" width="9.140625" style="1"/>
  </cols>
  <sheetData>
    <row r="1" spans="1:35" x14ac:dyDescent="0.2">
      <c r="B1" s="88">
        <f ca="1">TODAY()</f>
        <v>43373</v>
      </c>
      <c r="C1" s="88"/>
    </row>
    <row r="2" spans="1:35" x14ac:dyDescent="0.2">
      <c r="B2" s="23" t="s">
        <v>175</v>
      </c>
      <c r="C2" s="9" t="s">
        <v>185</v>
      </c>
    </row>
    <row r="3" spans="1:35" x14ac:dyDescent="0.2">
      <c r="C3" s="19" t="str">
        <f>LEFT(C2,SEARCH(" ",C2&amp;" ")-1)</f>
        <v>111</v>
      </c>
    </row>
    <row r="4" spans="1:35" x14ac:dyDescent="0.2">
      <c r="A4" s="11" t="s">
        <v>111</v>
      </c>
      <c r="B4" s="11" t="s">
        <v>112</v>
      </c>
      <c r="C4" s="12" t="s">
        <v>1</v>
      </c>
      <c r="D4" s="26">
        <v>1</v>
      </c>
      <c r="E4" s="26">
        <v>2</v>
      </c>
      <c r="F4" s="26">
        <v>3</v>
      </c>
      <c r="G4" s="26">
        <v>4</v>
      </c>
      <c r="H4" s="26">
        <v>5</v>
      </c>
      <c r="I4" s="26">
        <v>6</v>
      </c>
      <c r="J4" s="26">
        <v>7</v>
      </c>
      <c r="K4" s="26">
        <v>8</v>
      </c>
      <c r="L4" s="26">
        <v>9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6">
        <v>19</v>
      </c>
      <c r="W4" s="26">
        <v>20</v>
      </c>
      <c r="X4" s="26">
        <v>21</v>
      </c>
      <c r="Y4" s="26">
        <v>22</v>
      </c>
      <c r="Z4" s="26">
        <v>23</v>
      </c>
      <c r="AA4" s="26">
        <v>24</v>
      </c>
      <c r="AB4" s="26">
        <v>25</v>
      </c>
      <c r="AC4" s="26">
        <v>26</v>
      </c>
      <c r="AD4" s="26">
        <v>27</v>
      </c>
      <c r="AE4" s="26">
        <v>28</v>
      </c>
      <c r="AF4" s="26">
        <v>29</v>
      </c>
      <c r="AG4" s="26">
        <v>30</v>
      </c>
      <c r="AH4" s="26">
        <v>31</v>
      </c>
      <c r="AI4" s="11" t="s">
        <v>113</v>
      </c>
    </row>
    <row r="5" spans="1:35" x14ac:dyDescent="0.2">
      <c r="A5" s="13">
        <f ca="1">IF(B5="","",MAX($A$4:A4)+1)</f>
        <v>1</v>
      </c>
      <c r="B5" s="14" t="str">
        <f ca="1">IFERROR(IFERROR(INDEX(INDIRECT("_"&amp;$C$3&amp;"[таб.№]"),ROW(1:1)),INDEX(Восьмичасовые[таб.№],ROW(1:1)-COUNTA(INDIRECT("_"&amp;$C$3&amp;"[таб.№]")))),"")</f>
        <v>0741С035</v>
      </c>
      <c r="C5" s="4" t="str">
        <f ca="1">IFERROR(IFERROR(INDEX(INDIRECT("_"&amp;$C$3&amp;"[ФИО]"),$A5),INDEX(Восьмичасовые[ФИО],ROW(1:1)-COUNTA(INDIRECT("_"&amp;$C$3&amp;"[ФИО]")))),"")</f>
        <v>Аверьянова Г. М.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5"/>
    </row>
    <row r="6" spans="1:35" x14ac:dyDescent="0.2">
      <c r="A6" s="13">
        <f ca="1">IF(B6="","",MAX($A$4:A5)+1)</f>
        <v>2</v>
      </c>
      <c r="B6" s="14" t="str">
        <f ca="1">IFERROR(IFERROR(INDEX(INDIRECT("_"&amp;$C$3&amp;"[таб.№]"),ROW(2:2)),INDEX(Восьмичасовые[таб.№],ROW(2:2)-COUNTA(INDIRECT("_"&amp;$C$3&amp;"[таб.№]")))),"")</f>
        <v>07411089</v>
      </c>
      <c r="C6" s="4" t="str">
        <f ca="1">IFERROR(IFERROR(INDEX(INDIRECT("_"&amp;$C$3&amp;"[ФИО]"),$A6),INDEX(Восьмичасовые[ФИО],ROW(2:2)-COUNTA(INDIRECT("_"&amp;$C$3&amp;"[ФИО]")))),"")</f>
        <v>Жмаева О. В.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5"/>
    </row>
    <row r="7" spans="1:35" x14ac:dyDescent="0.2">
      <c r="A7" s="13">
        <f ca="1">IF(B7="","",MAX($A$4:A6)+1)</f>
        <v>3</v>
      </c>
      <c r="B7" s="14" t="str">
        <f ca="1">IFERROR(IFERROR(INDEX(INDIRECT("_"&amp;$C$3&amp;"[таб.№]"),ROW(3:3)),INDEX(Восьмичасовые[таб.№],ROW(3:3)-COUNTA(INDIRECT("_"&amp;$C$3&amp;"[таб.№]")))),"")</f>
        <v>0741С017</v>
      </c>
      <c r="C7" s="4" t="str">
        <f ca="1">IFERROR(IFERROR(INDEX(INDIRECT("_"&amp;$C$3&amp;"[ФИО]"),$A7),INDEX(Восьмичасовые[ФИО],ROW(3:3)-COUNTA(INDIRECT("_"&amp;$C$3&amp;"[ФИО]")))),"")</f>
        <v>Соболева О. Ю.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/>
    </row>
    <row r="8" spans="1:35" x14ac:dyDescent="0.2">
      <c r="A8" s="13">
        <f ca="1">IF(B8="","",MAX($A$4:A7)+1)</f>
        <v>4</v>
      </c>
      <c r="B8" s="14" t="str">
        <f ca="1">IFERROR(IFERROR(INDEX(INDIRECT("_"&amp;$C$3&amp;"[таб.№]"),ROW(4:4)),INDEX(Восьмичасовые[таб.№],ROW(4:4)-COUNTA(INDIRECT("_"&amp;$C$3&amp;"[таб.№]")))),"")</f>
        <v>0741С001</v>
      </c>
      <c r="C8" s="4" t="str">
        <f ca="1">IFERROR(IFERROR(INDEX(INDIRECT("_"&amp;$C$3&amp;"[ФИО]"),$A8),INDEX(Восьмичасовые[ФИО],ROW(4:4)-COUNTA(INDIRECT("_"&amp;$C$3&amp;"[ФИО]")))),"")</f>
        <v>Смирнова Н. С.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5"/>
    </row>
    <row r="9" spans="1:35" x14ac:dyDescent="0.2">
      <c r="A9" s="13">
        <f ca="1">IF(B9="","",MAX($A$4:A8)+1)</f>
        <v>5</v>
      </c>
      <c r="B9" s="14" t="str">
        <f ca="1">IFERROR(IFERROR(INDEX(INDIRECT("_"&amp;$C$3&amp;"[таб.№]"),ROW(5:5)),INDEX(Восьмичасовые[таб.№],ROW(5:5)-COUNTA(INDIRECT("_"&amp;$C$3&amp;"[таб.№]")))),"")</f>
        <v>0741С008</v>
      </c>
      <c r="C9" s="4" t="str">
        <f ca="1">IFERROR(IFERROR(INDEX(INDIRECT("_"&amp;$C$3&amp;"[ФИО]"),$A9),INDEX(Восьмичасовые[ФИО],ROW(5:5)-COUNTA(INDIRECT("_"&amp;$C$3&amp;"[ФИО]")))),"")</f>
        <v>Бедина Л. Н.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/>
    </row>
    <row r="10" spans="1:35" x14ac:dyDescent="0.2">
      <c r="A10" s="13">
        <f ca="1">IF(B10="","",MAX($A$4:A9)+1)</f>
        <v>6</v>
      </c>
      <c r="B10" s="14" t="str">
        <f ca="1">IFERROR(IFERROR(INDEX(INDIRECT("_"&amp;$C$3&amp;"[таб.№]"),ROW(6:6)),INDEX(Восьмичасовые[таб.№],ROW(6:6)-COUNTA(INDIRECT("_"&amp;$C$3&amp;"[таб.№]")))),"")</f>
        <v>0741С032</v>
      </c>
      <c r="C10" s="4" t="str">
        <f ca="1">IFERROR(IFERROR(INDEX(INDIRECT("_"&amp;$C$3&amp;"[ФИО]"),$A10),INDEX(Восьмичасовые[ФИО],ROW(6:6)-COUNTA(INDIRECT("_"&amp;$C$3&amp;"[ФИО]")))),"")</f>
        <v>Шепелева А. Г.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5"/>
    </row>
    <row r="11" spans="1:35" x14ac:dyDescent="0.2">
      <c r="A11" s="13">
        <f ca="1">IF(B11="","",MAX($A$4:A10)+1)</f>
        <v>7</v>
      </c>
      <c r="B11" s="14" t="str">
        <f ca="1">IFERROR(IFERROR(INDEX(INDIRECT("_"&amp;$C$3&amp;"[таб.№]"),ROW(7:7)),INDEX(Восьмичасовые[таб.№],ROW(7:7)-COUNTA(INDIRECT("_"&amp;$C$3&amp;"[таб.№]")))),"")</f>
        <v>07411321</v>
      </c>
      <c r="C11" s="4" t="str">
        <f ca="1">IFERROR(IFERROR(INDEX(INDIRECT("_"&amp;$C$3&amp;"[ФИО]"),$A11),INDEX(Восьмичасовые[ФИО],ROW(7:7)-COUNTA(INDIRECT("_"&amp;$C$3&amp;"[ФИО]")))),"")</f>
        <v>Симонова Т. Ф.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/>
    </row>
    <row r="12" spans="1:35" x14ac:dyDescent="0.2">
      <c r="A12" s="13">
        <f ca="1">IF(B12="","",MAX($A$4:A11)+1)</f>
        <v>8</v>
      </c>
      <c r="B12" s="14" t="str">
        <f ca="1">IFERROR(IFERROR(INDEX(INDIRECT("_"&amp;$C$3&amp;"[таб.№]"),ROW(8:8)),INDEX(Восьмичасовые[таб.№],ROW(8:8)-COUNTA(INDIRECT("_"&amp;$C$3&amp;"[таб.№]")))),"")</f>
        <v>0741В007</v>
      </c>
      <c r="C12" s="4" t="str">
        <f ca="1">IFERROR(IFERROR(INDEX(INDIRECT("_"&amp;$C$3&amp;"[ФИО]"),$A12),INDEX(Восьмичасовые[ФИО],ROW(8:8)-COUNTA(INDIRECT("_"&amp;$C$3&amp;"[ФИО]")))),"")</f>
        <v>Чеснокова С. В.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5"/>
    </row>
    <row r="13" spans="1:35" x14ac:dyDescent="0.2">
      <c r="A13" s="13">
        <f ca="1">IF(B13="","",MAX($A$4:A12)+1)</f>
        <v>9</v>
      </c>
      <c r="B13" s="14" t="str">
        <f ca="1">IFERROR(IFERROR(INDEX(INDIRECT("_"&amp;$C$3&amp;"[таб.№]"),ROW(9:9)),INDEX(Восьмичасовые[таб.№],ROW(9:9)-COUNTA(INDIRECT("_"&amp;$C$3&amp;"[таб.№]")))),"")</f>
        <v>0741В027</v>
      </c>
      <c r="C13" s="4" t="str">
        <f ca="1">IFERROR(IFERROR(INDEX(INDIRECT("_"&amp;$C$3&amp;"[ФИО]"),$A13),INDEX(Восьмичасовые[ФИО],ROW(9:9)-COUNTA(INDIRECT("_"&amp;$C$3&amp;"[ФИО]")))),"")</f>
        <v>Беляева О. Б.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/>
    </row>
    <row r="14" spans="1:35" x14ac:dyDescent="0.2">
      <c r="A14" s="13">
        <f ca="1">IF(B14="","",MAX($A$4:A13)+1)</f>
        <v>10</v>
      </c>
      <c r="B14" s="14" t="str">
        <f ca="1">IFERROR(IFERROR(INDEX(INDIRECT("_"&amp;$C$3&amp;"[таб.№]"),ROW(10:10)),INDEX(Восьмичасовые[таб.№],ROW(10:10)-COUNTA(INDIRECT("_"&amp;$C$3&amp;"[таб.№]")))),"")</f>
        <v>0741С022</v>
      </c>
      <c r="C14" s="4" t="str">
        <f ca="1">IFERROR(IFERROR(INDEX(INDIRECT("_"&amp;$C$3&amp;"[ФИО]"),$A14),INDEX(Восьмичасовые[ФИО],ROW(10:10)-COUNTA(INDIRECT("_"&amp;$C$3&amp;"[ФИО]")))),"")</f>
        <v>Быкова Т. В.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5"/>
    </row>
    <row r="15" spans="1:35" x14ac:dyDescent="0.2">
      <c r="A15" s="13">
        <f ca="1">IF(B15="","",MAX($A$4:A14)+1)</f>
        <v>11</v>
      </c>
      <c r="B15" s="14" t="str">
        <f ca="1">IFERROR(IFERROR(INDEX(INDIRECT("_"&amp;$C$3&amp;"[таб.№]"),ROW(11:11)),INDEX(Восьмичасовые[таб.№],ROW(11:11)-COUNTA(INDIRECT("_"&amp;$C$3&amp;"[таб.№]")))),"")</f>
        <v>0741В029</v>
      </c>
      <c r="C15" s="4" t="str">
        <f ca="1">IFERROR(IFERROR(INDEX(INDIRECT("_"&amp;$C$3&amp;"[ФИО]"),$A15),INDEX(Восьмичасовые[ФИО],ROW(11:11)-COUNTA(INDIRECT("_"&amp;$C$3&amp;"[ФИО]")))),"")</f>
        <v>Кузнецов В. В.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/>
    </row>
    <row r="16" spans="1:35" x14ac:dyDescent="0.2">
      <c r="A16" s="13">
        <f ca="1">IF(B16="","",MAX($A$4:A15)+1)</f>
        <v>12</v>
      </c>
      <c r="B16" s="14" t="str">
        <f ca="1">IFERROR(IFERROR(INDEX(INDIRECT("_"&amp;$C$3&amp;"[таб.№]"),ROW(12:12)),INDEX(Восьмичасовые[таб.№],ROW(12:12)-COUNTA(INDIRECT("_"&amp;$C$3&amp;"[таб.№]")))),"")</f>
        <v>0741С040</v>
      </c>
      <c r="C16" s="4" t="str">
        <f ca="1">IFERROR(IFERROR(INDEX(INDIRECT("_"&amp;$C$3&amp;"[ФИО]"),$A16),INDEX(Восьмичасовые[ФИО],ROW(12:12)-COUNTA(INDIRECT("_"&amp;$C$3&amp;"[ФИО]")))),"")</f>
        <v>Волкова Н. Г.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5"/>
    </row>
    <row r="17" spans="1:35" x14ac:dyDescent="0.2">
      <c r="A17" s="13">
        <f ca="1">IF(B17="","",MAX($A$4:A16)+1)</f>
        <v>13</v>
      </c>
      <c r="B17" s="14" t="str">
        <f ca="1">IFERROR(IFERROR(INDEX(INDIRECT("_"&amp;$C$3&amp;"[таб.№]"),ROW(13:13)),INDEX(Восьмичасовые[таб.№],ROW(13:13)-COUNTA(INDIRECT("_"&amp;$C$3&amp;"[таб.№]")))),"")</f>
        <v>0741С015</v>
      </c>
      <c r="C17" s="4" t="str">
        <f ca="1">IFERROR(IFERROR(INDEX(INDIRECT("_"&amp;$C$3&amp;"[ФИО]"),$A17),INDEX(Восьмичасовые[ФИО],ROW(13:13)-COUNTA(INDIRECT("_"&amp;$C$3&amp;"[ФИО]")))),"")</f>
        <v>Кузнецов А. А.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/>
    </row>
    <row r="18" spans="1:35" x14ac:dyDescent="0.2">
      <c r="A18" s="13">
        <f ca="1">IF(B18="","",MAX($A$4:A17)+1)</f>
        <v>14</v>
      </c>
      <c r="B18" s="14" t="str">
        <f ca="1">IFERROR(IFERROR(INDEX(INDIRECT("_"&amp;$C$3&amp;"[таб.№]"),ROW(14:14)),INDEX(Восьмичасовые[таб.№],ROW(14:14)-COUNTA(INDIRECT("_"&amp;$C$3&amp;"[таб.№]")))),"")</f>
        <v>0741В028</v>
      </c>
      <c r="C18" s="4" t="str">
        <f ca="1">IFERROR(IFERROR(INDEX(INDIRECT("_"&amp;$C$3&amp;"[ФИО]"),$A18),INDEX(Восьмичасовые[ФИО],ROW(14:14)-COUNTA(INDIRECT("_"&amp;$C$3&amp;"[ФИО]")))),"")</f>
        <v>Андреева Н. Ю.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5"/>
    </row>
    <row r="19" spans="1:35" x14ac:dyDescent="0.2">
      <c r="A19" s="13">
        <f ca="1">IF(B19="","",MAX($A$4:A18)+1)</f>
        <v>15</v>
      </c>
      <c r="B19" s="14" t="str">
        <f ca="1">IFERROR(IFERROR(INDEX(INDIRECT("_"&amp;$C$3&amp;"[таб.№]"),ROW(15:15)),INDEX(Восьмичасовые[таб.№],ROW(15:15)-COUNTA(INDIRECT("_"&amp;$C$3&amp;"[таб.№]")))),"")</f>
        <v>0741С046</v>
      </c>
      <c r="C19" s="4" t="str">
        <f ca="1">IFERROR(IFERROR(INDEX(INDIRECT("_"&amp;$C$3&amp;"[ФИО]"),$A19),INDEX(Восьмичасовые[ФИО],ROW(15:15)-COUNTA(INDIRECT("_"&amp;$C$3&amp;"[ФИО]")))),"")</f>
        <v>Катан Л. А.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5"/>
    </row>
    <row r="20" spans="1:35" x14ac:dyDescent="0.2">
      <c r="A20" s="13">
        <f ca="1">IF(B20="","",MAX($A$4:A19)+1)</f>
        <v>16</v>
      </c>
      <c r="B20" s="14" t="str">
        <f ca="1">IFERROR(IFERROR(INDEX(INDIRECT("_"&amp;$C$3&amp;"[таб.№]"),ROW(16:16)),INDEX(Восьмичасовые[таб.№],ROW(16:16)-COUNTA(INDIRECT("_"&amp;$C$3&amp;"[таб.№]")))),"")</f>
        <v>07418042</v>
      </c>
      <c r="C20" s="4" t="str">
        <f ca="1">IFERROR(IFERROR(INDEX(INDIRECT("_"&amp;$C$3&amp;"[ФИО]"),$A20),INDEX(Восьмичасовые[ФИО],ROW(16:16)-COUNTA(INDIRECT("_"&amp;$C$3&amp;"[ФИО]")))),"")</f>
        <v>Букин Д. Н.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5"/>
    </row>
    <row r="21" spans="1:35" x14ac:dyDescent="0.2">
      <c r="A21" s="13">
        <f ca="1">IF(B21="","",MAX($A$4:A20)+1)</f>
        <v>17</v>
      </c>
      <c r="B21" s="14" t="str">
        <f ca="1">IFERROR(IFERROR(INDEX(INDIRECT("_"&amp;$C$3&amp;"[таб.№]"),ROW(17:17)),INDEX(Восьмичасовые[таб.№],ROW(17:17)-COUNTA(INDIRECT("_"&amp;$C$3&amp;"[таб.№]")))),"")</f>
        <v>07413031</v>
      </c>
      <c r="C21" s="4" t="str">
        <f ca="1">IFERROR(IFERROR(INDEX(INDIRECT("_"&amp;$C$3&amp;"[ФИО]"),$A21),INDEX(Восьмичасовые[ФИО],ROW(17:17)-COUNTA(INDIRECT("_"&amp;$C$3&amp;"[ФИО]")))),"")</f>
        <v>Кузьмина В. В.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5"/>
    </row>
    <row r="22" spans="1:35" x14ac:dyDescent="0.2">
      <c r="A22" s="13">
        <f ca="1">IF(B22="","",MAX($A$4:A21)+1)</f>
        <v>18</v>
      </c>
      <c r="B22" s="14" t="str">
        <f ca="1">IFERROR(IFERROR(INDEX(INDIRECT("_"&amp;$C$3&amp;"[таб.№]"),ROW(18:18)),INDEX(Восьмичасовые[таб.№],ROW(18:18)-COUNTA(INDIRECT("_"&amp;$C$3&amp;"[таб.№]")))),"")</f>
        <v>0741С048</v>
      </c>
      <c r="C22" s="4" t="str">
        <f ca="1">IFERROR(IFERROR(INDEX(INDIRECT("_"&amp;$C$3&amp;"[ФИО]"),$A22),INDEX(Восьмичасовые[ФИО],ROW(18:18)-COUNTA(INDIRECT("_"&amp;$C$3&amp;"[ФИО]")))),"")</f>
        <v>Матвеев А. С.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7"/>
    </row>
    <row r="23" spans="1:35" x14ac:dyDescent="0.2">
      <c r="A23" s="13">
        <f ca="1">IF(B23="","",MAX($A$4:A22)+1)</f>
        <v>19</v>
      </c>
      <c r="B23" s="14" t="str">
        <f ca="1">IFERROR(IFERROR(INDEX(INDIRECT("_"&amp;$C$3&amp;"[таб.№]"),ROW(19:19)),INDEX(Восьмичасовые[таб.№],ROW(19:19)-COUNTA(INDIRECT("_"&amp;$C$3&amp;"[таб.№]")))),"")</f>
        <v>07413045</v>
      </c>
      <c r="C23" s="4" t="str">
        <f ca="1">IFERROR(IFERROR(INDEX(INDIRECT("_"&amp;$C$3&amp;"[ФИО]"),$A23),INDEX(Восьмичасовые[ФИО],ROW(19:19)-COUNTA(INDIRECT("_"&amp;$C$3&amp;"[ФИО]")))),"")</f>
        <v>Федорова И. П.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7"/>
    </row>
    <row r="24" spans="1:35" x14ac:dyDescent="0.2">
      <c r="A24" s="13">
        <f ca="1">IF(B24="","",MAX($A$4:A23)+1)</f>
        <v>20</v>
      </c>
      <c r="B24" s="14" t="str">
        <f ca="1">IFERROR(IFERROR(INDEX(INDIRECT("_"&amp;$C$3&amp;"[таб.№]"),ROW(20:20)),INDEX(Восьмичасовые[таб.№],ROW(20:20)-COUNTA(INDIRECT("_"&amp;$C$3&amp;"[таб.№]")))),"")</f>
        <v>0741В034</v>
      </c>
      <c r="C24" s="4" t="str">
        <f ca="1">IFERROR(IFERROR(INDEX(INDIRECT("_"&amp;$C$3&amp;"[ФИО]"),$A24),INDEX(Восьмичасовые[ФИО],ROW(20:20)-COUNTA(INDIRECT("_"&amp;$C$3&amp;"[ФИО]")))),"")</f>
        <v>Ерошина С. К.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7"/>
    </row>
    <row r="25" spans="1:35" x14ac:dyDescent="0.2">
      <c r="A25" s="13">
        <f ca="1">IF(B25="","",MAX($A$4:A24)+1)</f>
        <v>21</v>
      </c>
      <c r="B25" s="14" t="str">
        <f ca="1">IFERROR(IFERROR(INDEX(INDIRECT("_"&amp;$C$3&amp;"[таб.№]"),ROW(21:21)),INDEX(Восьмичасовые[таб.№],ROW(21:21)-COUNTA(INDIRECT("_"&amp;$C$3&amp;"[таб.№]")))),"")</f>
        <v>07401102</v>
      </c>
      <c r="C25" s="4" t="str">
        <f ca="1">IFERROR(IFERROR(INDEX(INDIRECT("_"&amp;$C$3&amp;"[ФИО]"),$A25),INDEX(Восьмичасовые[ФИО],ROW(21:21)-COUNTA(INDIRECT("_"&amp;$C$3&amp;"[ФИО]")))),"")</f>
        <v>Ковзалин А. В.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7"/>
    </row>
    <row r="26" spans="1:35" x14ac:dyDescent="0.2">
      <c r="A26" s="13">
        <f ca="1">IF(B26="","",MAX($A$4:A25)+1)</f>
        <v>22</v>
      </c>
      <c r="B26" s="14" t="str">
        <f ca="1">IFERROR(IFERROR(INDEX(INDIRECT("_"&amp;$C$3&amp;"[таб.№]"),ROW(22:22)),INDEX(Восьмичасовые[таб.№],ROW(22:22)-COUNTA(INDIRECT("_"&amp;$C$3&amp;"[таб.№]")))),"")</f>
        <v>07413046</v>
      </c>
      <c r="C26" s="4" t="str">
        <f ca="1">IFERROR(IFERROR(INDEX(INDIRECT("_"&amp;$C$3&amp;"[ФИО]"),$A26),INDEX(Восьмичасовые[ФИО],ROW(22:22)-COUNTA(INDIRECT("_"&amp;$C$3&amp;"[ФИО]")))),"")</f>
        <v>Малков И.С.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7"/>
    </row>
    <row r="27" spans="1:35" x14ac:dyDescent="0.2">
      <c r="A27" s="13">
        <f ca="1">IF(B27="","",MAX($A$4:A26)+1)</f>
        <v>23</v>
      </c>
      <c r="B27" s="14" t="str">
        <f ca="1">IFERROR(IFERROR(INDEX(INDIRECT("_"&amp;$C$3&amp;"[таб.№]"),ROW(23:23)),INDEX(Восьмичасовые[таб.№],ROW(23:23)-COUNTA(INDIRECT("_"&amp;$C$3&amp;"[таб.№]")))),"")</f>
        <v>07413043</v>
      </c>
      <c r="C27" s="4" t="str">
        <f ca="1">IFERROR(IFERROR(INDEX(INDIRECT("_"&amp;$C$3&amp;"[ФИО]"),$A27),INDEX(Восьмичасовые[ФИО],ROW(23:23)-COUNTA(INDIRECT("_"&amp;$C$3&amp;"[ФИО]")))),"")</f>
        <v>Вилков Д. А.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7"/>
    </row>
    <row r="28" spans="1:35" x14ac:dyDescent="0.2">
      <c r="A28" s="13" t="str">
        <f ca="1">IF(B28="","",MAX($A$4:A27)+1)</f>
        <v/>
      </c>
      <c r="B28" s="14" t="str">
        <f ca="1">IFERROR(IFERROR(INDEX(INDIRECT("_"&amp;$C$3&amp;"[таб.№]"),ROW(24:24)),INDEX(Восьмичасовые[таб.№],ROW(24:24)-COUNTA(INDIRECT("_"&amp;$C$3&amp;"[таб.№]")))),"")</f>
        <v/>
      </c>
      <c r="C28" s="4" t="str">
        <f ca="1">IFERROR(IFERROR(INDEX(INDIRECT("_"&amp;$C$3&amp;"[ФИО]"),$A28),INDEX(Восьмичасовые[ФИО],ROW(24:24)-COUNTA(INDIRECT("_"&amp;$C$3&amp;"[ФИО]")))),"")</f>
        <v/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7"/>
    </row>
    <row r="29" spans="1:35" x14ac:dyDescent="0.2">
      <c r="A29" s="13" t="str">
        <f ca="1">IF(B29="","",MAX($A$4:A28)+1)</f>
        <v/>
      </c>
      <c r="B29" s="14" t="str">
        <f ca="1">IFERROR(IFERROR(INDEX(INDIRECT("_"&amp;$C$3&amp;"[таб.№]"),ROW(25:25)),INDEX(Восьмичасовые[таб.№],ROW(25:25)-COUNTA(INDIRECT("_"&amp;$C$3&amp;"[таб.№]")))),"")</f>
        <v/>
      </c>
      <c r="C29" s="4" t="str">
        <f ca="1">IFERROR(IFERROR(INDEX(INDIRECT("_"&amp;$C$3&amp;"[ФИО]"),$A29),INDEX(Восьмичасовые[ФИО],ROW(25:25)-COUNTA(INDIRECT("_"&amp;$C$3&amp;"[ФИО]"))+1)),"")</f>
        <v/>
      </c>
    </row>
    <row r="30" spans="1:35" x14ac:dyDescent="0.2">
      <c r="A30" s="13" t="str">
        <f ca="1">IF(B30="","",MAX($A$4:A29)+1)</f>
        <v/>
      </c>
      <c r="B30" s="14" t="str">
        <f ca="1">IFERROR(IFERROR(INDEX(INDIRECT("_"&amp;$C$3&amp;"[таб.№]"),ROW(26:26)),INDEX(Восьмичасовые[таб.№],ROW(26:26)-COUNTA(INDIRECT("_"&amp;$C$3&amp;"[таб.№]")))),"")</f>
        <v/>
      </c>
      <c r="C30" s="4" t="str">
        <f ca="1">IFERROR(IFERROR(INDEX(INDIRECT("_"&amp;$C$3&amp;"[ФИО]"),$A30),INDEX(Восьмичасовые[ФИО],ROW(26:26)-COUNTA(INDIRECT("_"&amp;$C$3&amp;"[ФИО]"))+1)),"")</f>
        <v/>
      </c>
    </row>
    <row r="31" spans="1:35" x14ac:dyDescent="0.2">
      <c r="A31" s="13" t="str">
        <f ca="1">IF(B31="","",MAX($A$4:A30)+1)</f>
        <v/>
      </c>
      <c r="B31" s="14" t="str">
        <f ca="1">IFERROR(IFERROR(INDEX(INDIRECT("_"&amp;$C$3&amp;"[таб.№]"),ROW(27:27)),INDEX(Восьмичасовые[таб.№],ROW(27:27)-COUNTA(INDIRECT("_"&amp;$C$3&amp;"[таб.№]")))),"")</f>
        <v/>
      </c>
      <c r="C31" s="4" t="str">
        <f ca="1">IFERROR(IFERROR(INDEX(INDIRECT("_"&amp;$C$3&amp;"[ФИО]"),$A31),INDEX(Восьмичасовые[ФИО],ROW(27:27)-COUNTA(INDIRECT("_"&amp;$C$3&amp;"[ФИО]"))+1)),"")</f>
        <v/>
      </c>
    </row>
    <row r="32" spans="1:35" x14ac:dyDescent="0.2">
      <c r="A32" s="13" t="str">
        <f ca="1">IF(B32="","",MAX($A$4:A31)+1)</f>
        <v/>
      </c>
      <c r="B32" s="14" t="str">
        <f ca="1">IFERROR(IFERROR(INDEX(INDIRECT("_"&amp;$C$3&amp;"[таб.№]"),ROW(28:28)),INDEX(Восьмичасовые[таб.№],ROW(28:28)-COUNTA(INDIRECT("_"&amp;$C$3&amp;"[таб.№]")))),"")</f>
        <v/>
      </c>
      <c r="C32" s="4" t="str">
        <f ca="1">IFERROR(IFERROR(INDEX(INDIRECT("_"&amp;$C$3&amp;"[ФИО]"),$A32),INDEX(Восьмичасовые[ФИО],ROW(28:28)-COUNTA(INDIRECT("_"&amp;$C$3&amp;"[ФИО]"))+1)),"")</f>
        <v/>
      </c>
    </row>
    <row r="33" spans="1:3" x14ac:dyDescent="0.2">
      <c r="A33" s="13" t="str">
        <f ca="1">IF(B33="","",MAX($A$4:A32)+1)</f>
        <v/>
      </c>
      <c r="B33" s="14" t="str">
        <f ca="1">IFERROR(IFERROR(INDEX(INDIRECT("_"&amp;$C$3&amp;"[таб.№]"),ROW(29:29)),INDEX(Восьмичасовые[таб.№],ROW(29:29)-COUNTA(INDIRECT("_"&amp;$C$3&amp;"[таб.№]")))),"")</f>
        <v/>
      </c>
      <c r="C33" s="4" t="str">
        <f ca="1">IFERROR(IFERROR(INDEX(INDIRECT("_"&amp;$C$3&amp;"[ФИО]"),$A33),INDEX(Восьмичасовые[ФИО],ROW(29:29)-COUNTA(INDIRECT("_"&amp;$C$3&amp;"[ФИО]"))+1)),"")</f>
        <v/>
      </c>
    </row>
    <row r="34" spans="1:3" x14ac:dyDescent="0.2">
      <c r="A34" s="13" t="str">
        <f ca="1">IF(B34="","",MAX($A$4:A33)+1)</f>
        <v/>
      </c>
      <c r="B34" s="14" t="str">
        <f ca="1">IFERROR(IFERROR(INDEX(INDIRECT("_"&amp;$C$3&amp;"[таб.№]"),ROW(30:30)),INDEX(Восьмичасовые[таб.№],ROW(30:30)-COUNTA(INDIRECT("_"&amp;$C$3&amp;"[таб.№]")))),"")</f>
        <v/>
      </c>
      <c r="C34" s="4" t="str">
        <f ca="1">IFERROR(IFERROR(INDEX(INDIRECT("_"&amp;$C$3&amp;"[ФИО]"),$A34),INDEX(Восьмичасовые[ФИО],ROW(30:30)-COUNTA(INDIRECT("_"&amp;$C$3&amp;"[ФИО]"))+1)),"")</f>
        <v/>
      </c>
    </row>
    <row r="35" spans="1:3" x14ac:dyDescent="0.2">
      <c r="A35" s="13" t="str">
        <f ca="1">IF(B35="","",MAX($A$4:A34)+1)</f>
        <v/>
      </c>
      <c r="B35" s="14" t="str">
        <f ca="1">IFERROR(IFERROR(INDEX(INDIRECT("_"&amp;$C$3&amp;"[таб.№]"),ROW(31:31)),INDEX(Восьмичасовые[таб.№],ROW(31:31)-COUNTA(INDIRECT("_"&amp;$C$3&amp;"[таб.№]")))),"")</f>
        <v/>
      </c>
      <c r="C35" s="4" t="str">
        <f ca="1">IFERROR(IFERROR(INDEX(INDIRECT("_"&amp;$C$3&amp;"[ФИО]"),$A35),INDEX(Восьмичасовые[ФИО],ROW(31:31)-COUNTA(INDIRECT("_"&amp;$C$3&amp;"[ФИО]"))+1)),"")</f>
        <v/>
      </c>
    </row>
    <row r="36" spans="1:3" x14ac:dyDescent="0.2">
      <c r="A36" s="13" t="str">
        <f ca="1">IF(B36="","",MAX($A$4:A35)+1)</f>
        <v/>
      </c>
      <c r="B36" s="14" t="str">
        <f ca="1">IFERROR(IFERROR(INDEX(INDIRECT("_"&amp;$C$3&amp;"[таб.№]"),ROW(32:32)),INDEX(Восьмичасовые[таб.№],ROW(32:32)-COUNTA(INDIRECT("_"&amp;$C$3&amp;"[таб.№]")))),"")</f>
        <v/>
      </c>
      <c r="C36" s="4" t="str">
        <f ca="1">IFERROR(IFERROR(INDEX(INDIRECT("_"&amp;$C$3&amp;"[ФИО]"),$A36),INDEX(Восьмичасовые[ФИО],ROW(32:32)-COUNTA(INDIRECT("_"&amp;$C$3&amp;"[ФИО]"))+1)),"")</f>
        <v/>
      </c>
    </row>
    <row r="37" spans="1:3" x14ac:dyDescent="0.2">
      <c r="A37" s="13" t="str">
        <f ca="1">IF(B37="","",MAX($A$4:A36)+1)</f>
        <v/>
      </c>
      <c r="B37" s="14" t="str">
        <f ca="1">IFERROR(IFERROR(INDEX(INDIRECT("_"&amp;$C$3&amp;"[таб.№]"),ROW(33:33)),INDEX(Восьмичасовые[таб.№],ROW(33:33)-COUNTA(INDIRECT("_"&amp;$C$3&amp;"[таб.№]")))),"")</f>
        <v/>
      </c>
      <c r="C37" s="4" t="str">
        <f ca="1">IFERROR(IFERROR(INDEX(INDIRECT("_"&amp;$C$3&amp;"[ФИО]"),$A37),INDEX(Восьмичасовые[ФИО],ROW(33:33)-COUNTA(INDIRECT("_"&amp;$C$3&amp;"[ФИО]"))+1)),"")</f>
        <v/>
      </c>
    </row>
    <row r="38" spans="1:3" x14ac:dyDescent="0.2">
      <c r="A38" s="13" t="str">
        <f ca="1">IF(B38="","",MAX($A$4:A37)+1)</f>
        <v/>
      </c>
      <c r="B38" s="14" t="str">
        <f ca="1">IFERROR(IFERROR(INDEX(INDIRECT("_"&amp;$C$3&amp;"[таб.№]"),ROW(34:34)),INDEX(Восьмичасовые[таб.№],ROW(34:34)-COUNTA(INDIRECT("_"&amp;$C$3&amp;"[таб.№]")))),"")</f>
        <v/>
      </c>
      <c r="C38" s="4" t="str">
        <f ca="1">IFERROR(IFERROR(INDEX(INDIRECT("_"&amp;$C$3&amp;"[ФИО]"),$A38),INDEX(Восьмичасовые[ФИО],ROW(34:34)-COUNTA(INDIRECT("_"&amp;$C$3&amp;"[ФИО]"))+1)),"")</f>
        <v/>
      </c>
    </row>
    <row r="39" spans="1:3" x14ac:dyDescent="0.2">
      <c r="A39" s="13" t="str">
        <f ca="1">IF(B39="","",MAX($A$4:A38)+1)</f>
        <v/>
      </c>
      <c r="B39" s="14" t="str">
        <f ca="1">IFERROR(IFERROR(INDEX(INDIRECT("_"&amp;$C$3&amp;"[таб.№]"),ROW(35:35)),INDEX(Восьмичасовые[таб.№],ROW(35:35)-COUNTA(INDIRECT("_"&amp;$C$3&amp;"[таб.№]")))),"")</f>
        <v/>
      </c>
      <c r="C39" s="4" t="str">
        <f ca="1">IFERROR(IFERROR(INDEX(INDIRECT("_"&amp;$C$3&amp;"[ФИО]"),$A39),INDEX(Восьмичасовые[ФИО],ROW(35:35)-COUNTA(INDIRECT("_"&amp;$C$3&amp;"[ФИО]"))+1)),"")</f>
        <v/>
      </c>
    </row>
    <row r="40" spans="1:3" x14ac:dyDescent="0.2">
      <c r="A40" s="13" t="str">
        <f ca="1">IF(B40="","",MAX($A$4:A39)+1)</f>
        <v/>
      </c>
      <c r="B40" s="14" t="str">
        <f ca="1">IFERROR(IFERROR(INDEX(INDIRECT("_"&amp;$C$3&amp;"[таб.№]"),ROW(36:36)),INDEX(Восьмичасовые[таб.№],ROW(36:36)-COUNTA(INDIRECT("_"&amp;$C$3&amp;"[таб.№]")))),"")</f>
        <v/>
      </c>
      <c r="C40" s="4" t="str">
        <f ca="1">IFERROR(IFERROR(INDEX(INDIRECT("_"&amp;$C$3&amp;"[ФИО]"),$A40),INDEX(Восьмичасовые[ФИО],ROW(36:36)-COUNTA(INDIRECT("_"&amp;$C$3&amp;"[ФИО]"))+1)),"")</f>
        <v/>
      </c>
    </row>
  </sheetData>
  <mergeCells count="1">
    <mergeCell ref="B1:C1"/>
  </mergeCells>
  <conditionalFormatting sqref="A5:AI5 D6:AI28 A6:C40">
    <cfRule type="expression" dxfId="2" priority="2">
      <formula>$A5&lt;&gt;""</formula>
    </cfRule>
  </conditionalFormatting>
  <conditionalFormatting sqref="D1:AH1048576">
    <cfRule type="containsText" dxfId="1" priority="1" operator="containsText" text="Б">
      <formula>NOT(ISERROR(SEARCH("Б",D1)))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Данные!$A$2:$A$6</xm:f>
          </x14:formula1>
          <xm:sqref>C2</xm:sqref>
        </x14:dataValidation>
        <x14:dataValidation type="list" allowBlank="1" showInputMessage="1" showErrorMessage="1">
          <x14:formula1>
            <xm:f>Данные!$D$2:$D$13</xm:f>
          </x14:formula1>
          <xm:sqref>D5:AH154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6:H25"/>
  <sheetViews>
    <sheetView workbookViewId="0">
      <selection activeCell="C3" sqref="C3"/>
    </sheetView>
  </sheetViews>
  <sheetFormatPr defaultRowHeight="11.25" x14ac:dyDescent="0.2"/>
  <cols>
    <col min="1" max="1" width="2.7109375" style="87" customWidth="1"/>
    <col min="2" max="2" width="8.7109375" style="87" customWidth="1"/>
    <col min="3" max="3" width="15.7109375" style="1" customWidth="1"/>
    <col min="4" max="4" width="4.7109375" style="87" customWidth="1"/>
    <col min="5" max="8" width="9.140625" style="87"/>
    <col min="9" max="16384" width="9.140625" style="1"/>
  </cols>
  <sheetData>
    <row r="6" spans="1:8" x14ac:dyDescent="0.2">
      <c r="A6" s="11" t="s">
        <v>111</v>
      </c>
      <c r="B6" s="11" t="s">
        <v>0</v>
      </c>
      <c r="C6" s="11" t="s">
        <v>1</v>
      </c>
      <c r="D6" s="12" t="s">
        <v>193</v>
      </c>
      <c r="E6" s="12" t="s">
        <v>194</v>
      </c>
      <c r="F6" s="12" t="s">
        <v>192</v>
      </c>
      <c r="G6" s="12" t="s">
        <v>191</v>
      </c>
      <c r="H6" s="12" t="s">
        <v>190</v>
      </c>
    </row>
    <row r="7" spans="1:8" x14ac:dyDescent="0.2">
      <c r="A7" s="18">
        <f ca="1">IF(B7="","",MAX($A$6:A6)+1)</f>
        <v>1</v>
      </c>
      <c r="B7" s="86" t="str">
        <f ca="1">IFERROR(INDEX(INDIRECT("_"&amp;LEFT($H7,SEARCH(" ",$H7&amp;" ")-1)&amp;"[таб.№]"),MATCH(C7,INDIRECT("_"&amp;LEFT($H7,SEARCH(" ",$H7&amp;" ")-1)&amp;"[ФИО]"),0)),"")</f>
        <v>1Р127104</v>
      </c>
      <c r="C7" s="10" t="s">
        <v>66</v>
      </c>
      <c r="D7" s="86"/>
      <c r="E7" s="86"/>
      <c r="F7" s="86"/>
      <c r="G7" s="86"/>
      <c r="H7" s="86" t="s">
        <v>195</v>
      </c>
    </row>
    <row r="8" spans="1:8" x14ac:dyDescent="0.2">
      <c r="A8" s="18">
        <f ca="1">IF(B8="","",MAX($A$6:A7)+1)</f>
        <v>2</v>
      </c>
      <c r="B8" s="86" t="str">
        <f t="shared" ref="B8:B25" ca="1" si="0">IFERROR(INDEX(INDIRECT("_"&amp;LEFT($H8,SEARCH(" ",$H8&amp;" ")-1)&amp;"[таб.№]"),MATCH(C8,INDIRECT("_"&amp;LEFT($H8,SEARCH(" ",$H8&amp;" ")-1)&amp;"[ФИО]"),0)),"")</f>
        <v>1Р127104</v>
      </c>
      <c r="C8" s="10" t="s">
        <v>66</v>
      </c>
      <c r="D8" s="86"/>
      <c r="E8" s="86"/>
      <c r="F8" s="86"/>
      <c r="G8" s="86"/>
      <c r="H8" s="86" t="s">
        <v>195</v>
      </c>
    </row>
    <row r="9" spans="1:8" x14ac:dyDescent="0.2">
      <c r="A9" s="86">
        <f ca="1">IF(B9="","",MAX($A$6:A8)+1)</f>
        <v>3</v>
      </c>
      <c r="B9" s="86" t="str">
        <f t="shared" ca="1" si="0"/>
        <v>0741С034</v>
      </c>
      <c r="C9" s="10" t="s">
        <v>24</v>
      </c>
      <c r="D9" s="86"/>
      <c r="E9" s="86"/>
      <c r="F9" s="86"/>
      <c r="G9" s="86"/>
      <c r="H9" s="86" t="s">
        <v>186</v>
      </c>
    </row>
    <row r="10" spans="1:8" x14ac:dyDescent="0.2">
      <c r="A10" s="86">
        <f ca="1">IF(B10="","",MAX($A$6:A9)+1)</f>
        <v>4</v>
      </c>
      <c r="B10" s="86" t="str">
        <f t="shared" ca="1" si="0"/>
        <v>0741С004</v>
      </c>
      <c r="C10" s="10" t="s">
        <v>25</v>
      </c>
      <c r="D10" s="86"/>
      <c r="E10" s="86"/>
      <c r="F10" s="86"/>
      <c r="G10" s="86"/>
      <c r="H10" s="86" t="s">
        <v>186</v>
      </c>
    </row>
    <row r="11" spans="1:8" x14ac:dyDescent="0.2">
      <c r="A11" s="86">
        <f ca="1">IF(B11="","",MAX($A$6:A10)+1)</f>
        <v>5</v>
      </c>
      <c r="B11" s="86" t="str">
        <f t="shared" ca="1" si="0"/>
        <v>07417001</v>
      </c>
      <c r="C11" s="10" t="s">
        <v>51</v>
      </c>
      <c r="D11" s="86"/>
      <c r="E11" s="86"/>
      <c r="F11" s="86"/>
      <c r="G11" s="86"/>
      <c r="H11" s="86" t="s">
        <v>187</v>
      </c>
    </row>
    <row r="12" spans="1:8" x14ac:dyDescent="0.2">
      <c r="A12" s="86" t="str">
        <f ca="1">IF(B12="","",MAX($A$6:A11)+1)</f>
        <v/>
      </c>
      <c r="B12" s="86" t="str">
        <f t="shared" ca="1" si="0"/>
        <v/>
      </c>
      <c r="C12" s="10"/>
      <c r="D12" s="86"/>
      <c r="E12" s="86"/>
      <c r="F12" s="86"/>
      <c r="G12" s="86"/>
      <c r="H12" s="86"/>
    </row>
    <row r="13" spans="1:8" x14ac:dyDescent="0.2">
      <c r="A13" s="86" t="str">
        <f ca="1">IF(B13="","",MAX($A$6:A12)+1)</f>
        <v/>
      </c>
      <c r="B13" s="86" t="str">
        <f t="shared" ca="1" si="0"/>
        <v/>
      </c>
      <c r="C13" s="10"/>
      <c r="D13" s="86"/>
      <c r="E13" s="86"/>
      <c r="F13" s="86"/>
      <c r="G13" s="86"/>
      <c r="H13" s="86"/>
    </row>
    <row r="14" spans="1:8" x14ac:dyDescent="0.2">
      <c r="A14" s="86" t="str">
        <f ca="1">IF(B14="","",MAX($A$6:A13)+1)</f>
        <v/>
      </c>
      <c r="B14" s="86" t="str">
        <f t="shared" ca="1" si="0"/>
        <v/>
      </c>
      <c r="C14" s="10"/>
      <c r="D14" s="86"/>
      <c r="E14" s="86"/>
      <c r="F14" s="86"/>
      <c r="G14" s="86"/>
      <c r="H14" s="86"/>
    </row>
    <row r="15" spans="1:8" x14ac:dyDescent="0.2">
      <c r="A15" s="86" t="str">
        <f ca="1">IF(B15="","",MAX($A$6:A14)+1)</f>
        <v/>
      </c>
      <c r="B15" s="86" t="str">
        <f t="shared" ca="1" si="0"/>
        <v/>
      </c>
      <c r="C15" s="10"/>
      <c r="D15" s="86"/>
      <c r="E15" s="86"/>
      <c r="F15" s="86"/>
      <c r="G15" s="86"/>
      <c r="H15" s="86"/>
    </row>
    <row r="16" spans="1:8" x14ac:dyDescent="0.2">
      <c r="A16" s="86" t="str">
        <f ca="1">IF(B16="","",MAX($A$6:A15)+1)</f>
        <v/>
      </c>
      <c r="B16" s="86" t="str">
        <f t="shared" ca="1" si="0"/>
        <v/>
      </c>
      <c r="C16" s="10"/>
      <c r="D16" s="86"/>
      <c r="E16" s="86"/>
      <c r="F16" s="86"/>
      <c r="G16" s="86"/>
      <c r="H16" s="86"/>
    </row>
    <row r="17" spans="1:8" x14ac:dyDescent="0.2">
      <c r="A17" s="86" t="str">
        <f ca="1">IF(B17="","",MAX($A$6:A16)+1)</f>
        <v/>
      </c>
      <c r="B17" s="86" t="str">
        <f t="shared" ca="1" si="0"/>
        <v/>
      </c>
      <c r="C17" s="10"/>
      <c r="D17" s="86"/>
      <c r="E17" s="86"/>
      <c r="F17" s="86"/>
      <c r="G17" s="86"/>
      <c r="H17" s="86"/>
    </row>
    <row r="18" spans="1:8" x14ac:dyDescent="0.2">
      <c r="A18" s="86" t="str">
        <f ca="1">IF(B18="","",MAX($A$6:A17)+1)</f>
        <v/>
      </c>
      <c r="B18" s="86" t="str">
        <f t="shared" ca="1" si="0"/>
        <v/>
      </c>
      <c r="C18" s="10"/>
      <c r="D18" s="86"/>
      <c r="E18" s="86"/>
      <c r="F18" s="86"/>
      <c r="G18" s="86"/>
      <c r="H18" s="86"/>
    </row>
    <row r="19" spans="1:8" x14ac:dyDescent="0.2">
      <c r="A19" s="86" t="str">
        <f ca="1">IF(B19="","",MAX($A$6:A18)+1)</f>
        <v/>
      </c>
      <c r="B19" s="86" t="str">
        <f t="shared" ca="1" si="0"/>
        <v/>
      </c>
      <c r="C19" s="10"/>
      <c r="D19" s="86"/>
      <c r="E19" s="86"/>
      <c r="F19" s="86"/>
      <c r="G19" s="86"/>
      <c r="H19" s="86"/>
    </row>
    <row r="20" spans="1:8" x14ac:dyDescent="0.2">
      <c r="A20" s="86" t="str">
        <f ca="1">IF(B20="","",MAX($A$6:A19)+1)</f>
        <v/>
      </c>
      <c r="B20" s="86" t="str">
        <f t="shared" ca="1" si="0"/>
        <v/>
      </c>
      <c r="C20" s="10"/>
      <c r="D20" s="86"/>
      <c r="E20" s="86"/>
      <c r="F20" s="86"/>
      <c r="G20" s="86"/>
      <c r="H20" s="86"/>
    </row>
    <row r="21" spans="1:8" x14ac:dyDescent="0.2">
      <c r="A21" s="86" t="str">
        <f ca="1">IF(B21="","",MAX($A$6:A20)+1)</f>
        <v/>
      </c>
      <c r="B21" s="86" t="str">
        <f t="shared" ca="1" si="0"/>
        <v/>
      </c>
      <c r="C21" s="10"/>
      <c r="D21" s="86"/>
      <c r="E21" s="86"/>
      <c r="F21" s="86"/>
      <c r="G21" s="86"/>
      <c r="H21" s="86"/>
    </row>
    <row r="22" spans="1:8" x14ac:dyDescent="0.2">
      <c r="A22" s="86" t="str">
        <f ca="1">IF(B22="","",MAX($A$6:A21)+1)</f>
        <v/>
      </c>
      <c r="B22" s="86" t="str">
        <f t="shared" ca="1" si="0"/>
        <v/>
      </c>
      <c r="C22" s="10"/>
      <c r="D22" s="86"/>
      <c r="E22" s="86"/>
      <c r="F22" s="86"/>
      <c r="G22" s="86"/>
      <c r="H22" s="86"/>
    </row>
    <row r="23" spans="1:8" x14ac:dyDescent="0.2">
      <c r="A23" s="86" t="str">
        <f ca="1">IF(B23="","",MAX($A$6:A22)+1)</f>
        <v/>
      </c>
      <c r="B23" s="86" t="str">
        <f t="shared" ca="1" si="0"/>
        <v/>
      </c>
      <c r="C23" s="10"/>
      <c r="D23" s="86"/>
      <c r="E23" s="86"/>
      <c r="F23" s="86"/>
      <c r="G23" s="86"/>
      <c r="H23" s="86"/>
    </row>
    <row r="24" spans="1:8" x14ac:dyDescent="0.2">
      <c r="A24" s="86" t="str">
        <f ca="1">IF(B24="","",MAX($A$6:A23)+1)</f>
        <v/>
      </c>
      <c r="B24" s="86" t="str">
        <f t="shared" ca="1" si="0"/>
        <v/>
      </c>
      <c r="C24" s="10"/>
      <c r="D24" s="86"/>
      <c r="E24" s="86"/>
      <c r="F24" s="86"/>
      <c r="G24" s="86"/>
      <c r="H24" s="86"/>
    </row>
    <row r="25" spans="1:8" x14ac:dyDescent="0.2">
      <c r="A25" s="86" t="str">
        <f ca="1">IF(B25="","",MAX($A$6:A24)+1)</f>
        <v/>
      </c>
      <c r="B25" s="86" t="str">
        <f t="shared" ca="1" si="0"/>
        <v/>
      </c>
      <c r="C25" s="10"/>
      <c r="D25" s="86"/>
      <c r="E25" s="86"/>
      <c r="F25" s="86"/>
      <c r="G25" s="86"/>
      <c r="H25" s="86"/>
    </row>
  </sheetData>
  <conditionalFormatting sqref="A7:A8">
    <cfRule type="expression" dxfId="0" priority="1">
      <formula>$A7&lt;&gt;""</formula>
    </cfRule>
  </conditionalFormatting>
  <dataValidations disablePrompts="1" count="2">
    <dataValidation type="list" allowBlank="1" showInputMessage="1" showErrorMessage="1" sqref="C7:C25">
      <formula1>INDIRECT("_"&amp;LEFT($H7,SEARCH(" ",$H7&amp;" ")-1)&amp;"[ФИО]")</formula1>
    </dataValidation>
    <dataValidation type="list" allowBlank="1" showInputMessage="1" showErrorMessage="1" sqref="H7:H25">
      <formula1>Бриг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8"/>
  <sheetViews>
    <sheetView tabSelected="1" topLeftCell="A4" workbookViewId="0">
      <selection activeCell="I6" sqref="I6"/>
    </sheetView>
  </sheetViews>
  <sheetFormatPr defaultRowHeight="15" x14ac:dyDescent="0.25"/>
  <cols>
    <col min="1" max="1" width="8.28515625" style="80" customWidth="1"/>
    <col min="2" max="2" width="5" style="80" customWidth="1"/>
    <col min="3" max="3" width="10.5703125" style="80" customWidth="1"/>
    <col min="4" max="4" width="4.140625" style="80" customWidth="1"/>
    <col min="5" max="5" width="4.7109375" style="80" customWidth="1"/>
    <col min="6" max="7" width="5.7109375" style="80" customWidth="1"/>
    <col min="8" max="8" width="6.5703125" style="80" customWidth="1"/>
  </cols>
  <sheetData>
    <row r="1" spans="1:10" ht="15.75" thickBot="1" x14ac:dyDescent="0.3">
      <c r="A1" s="58"/>
      <c r="B1" s="58"/>
      <c r="C1" s="58"/>
      <c r="D1" s="58"/>
      <c r="E1" s="58"/>
      <c r="F1" s="58"/>
      <c r="G1" s="59"/>
      <c r="H1" s="60" t="s">
        <v>233</v>
      </c>
    </row>
    <row r="2" spans="1:10" x14ac:dyDescent="0.25">
      <c r="A2" s="89" t="s">
        <v>234</v>
      </c>
      <c r="B2" s="89"/>
      <c r="C2" s="90" t="s">
        <v>235</v>
      </c>
      <c r="D2" s="91"/>
      <c r="E2" s="91"/>
      <c r="F2" s="91"/>
      <c r="G2" s="91"/>
      <c r="H2" s="92"/>
    </row>
    <row r="3" spans="1:10" x14ac:dyDescent="0.25">
      <c r="A3" s="96" t="s">
        <v>236</v>
      </c>
      <c r="B3" s="96"/>
      <c r="C3" s="93"/>
      <c r="D3" s="94"/>
      <c r="E3" s="94"/>
      <c r="F3" s="94"/>
      <c r="G3" s="94"/>
      <c r="H3" s="95"/>
    </row>
    <row r="4" spans="1:10" ht="15.75" thickBot="1" x14ac:dyDescent="0.3">
      <c r="A4" s="97" t="s">
        <v>237</v>
      </c>
      <c r="B4" s="97"/>
      <c r="C4" s="61" t="s">
        <v>190</v>
      </c>
      <c r="D4" s="98" t="s">
        <v>238</v>
      </c>
      <c r="E4" s="98"/>
      <c r="F4" s="98"/>
      <c r="G4" s="99" t="s">
        <v>239</v>
      </c>
      <c r="H4" s="100"/>
    </row>
    <row r="5" spans="1:10" x14ac:dyDescent="0.25">
      <c r="A5" s="117" t="s">
        <v>240</v>
      </c>
      <c r="B5" s="118"/>
      <c r="C5" s="62" t="s">
        <v>241</v>
      </c>
      <c r="D5" s="119">
        <f ca="1">TODAY()</f>
        <v>43373</v>
      </c>
      <c r="E5" s="120"/>
      <c r="F5" s="120"/>
      <c r="G5" s="121">
        <v>3</v>
      </c>
      <c r="H5" s="122"/>
    </row>
    <row r="6" spans="1:10" x14ac:dyDescent="0.25">
      <c r="A6" s="63" t="s">
        <v>242</v>
      </c>
      <c r="B6" s="64"/>
      <c r="C6" s="65">
        <v>710</v>
      </c>
      <c r="D6" s="123" t="s">
        <v>243</v>
      </c>
      <c r="E6" s="123"/>
      <c r="F6" s="123"/>
      <c r="G6" s="64"/>
      <c r="H6" s="66"/>
    </row>
    <row r="7" spans="1:10" ht="15.75" thickBot="1" x14ac:dyDescent="0.3">
      <c r="A7" s="67" t="s">
        <v>244</v>
      </c>
      <c r="B7" s="68"/>
      <c r="C7" s="69">
        <v>14</v>
      </c>
      <c r="D7" s="124">
        <v>29</v>
      </c>
      <c r="E7" s="125"/>
      <c r="F7" s="125"/>
      <c r="G7" s="70" t="s">
        <v>245</v>
      </c>
      <c r="H7" s="66"/>
    </row>
    <row r="8" spans="1:10" x14ac:dyDescent="0.25">
      <c r="A8" s="101" t="s">
        <v>246</v>
      </c>
      <c r="B8" s="104" t="s">
        <v>223</v>
      </c>
      <c r="C8" s="105"/>
      <c r="D8" s="106"/>
      <c r="E8" s="71" t="s">
        <v>247</v>
      </c>
      <c r="F8" s="113" t="s">
        <v>248</v>
      </c>
      <c r="G8" s="114"/>
      <c r="H8" s="115"/>
    </row>
    <row r="9" spans="1:10" x14ac:dyDescent="0.25">
      <c r="A9" s="102"/>
      <c r="B9" s="107"/>
      <c r="C9" s="108"/>
      <c r="D9" s="109"/>
      <c r="E9" s="116" t="s">
        <v>249</v>
      </c>
      <c r="F9" s="116" t="s">
        <v>250</v>
      </c>
      <c r="G9" s="116" t="s">
        <v>251</v>
      </c>
      <c r="H9" s="126" t="s">
        <v>252</v>
      </c>
    </row>
    <row r="10" spans="1:10" ht="15.75" thickBot="1" x14ac:dyDescent="0.3">
      <c r="A10" s="103"/>
      <c r="B10" s="110"/>
      <c r="C10" s="111"/>
      <c r="D10" s="112"/>
      <c r="E10" s="98"/>
      <c r="F10" s="98"/>
      <c r="G10" s="98"/>
      <c r="H10" s="127"/>
    </row>
    <row r="11" spans="1:10" x14ac:dyDescent="0.25">
      <c r="A11" s="170" t="s">
        <v>296</v>
      </c>
      <c r="B11" s="175" t="s">
        <v>25</v>
      </c>
      <c r="C11" s="176"/>
      <c r="D11" s="177"/>
      <c r="E11" s="164" t="s">
        <v>253</v>
      </c>
      <c r="F11" s="72">
        <v>0.95833333333333337</v>
      </c>
      <c r="G11" s="72">
        <v>0.29166666666666669</v>
      </c>
      <c r="H11" s="73">
        <v>7.25</v>
      </c>
      <c r="J11" s="37" t="s">
        <v>186</v>
      </c>
    </row>
    <row r="12" spans="1:10" x14ac:dyDescent="0.25">
      <c r="A12" s="170" t="s">
        <v>297</v>
      </c>
      <c r="B12" s="163" t="s">
        <v>8</v>
      </c>
      <c r="C12" s="161"/>
      <c r="D12" s="162"/>
      <c r="E12" s="85" t="s">
        <v>253</v>
      </c>
      <c r="F12" s="72">
        <v>0.95833333333333337</v>
      </c>
      <c r="G12" s="72">
        <v>0.29166666666666669</v>
      </c>
      <c r="H12" s="75">
        <v>7.25</v>
      </c>
      <c r="J12" s="37" t="s">
        <v>185</v>
      </c>
    </row>
    <row r="13" spans="1:10" x14ac:dyDescent="0.25">
      <c r="A13" s="171" t="s">
        <v>97</v>
      </c>
      <c r="B13" s="134" t="s">
        <v>7</v>
      </c>
      <c r="C13" s="135"/>
      <c r="D13" s="136"/>
      <c r="E13" s="85" t="s">
        <v>196</v>
      </c>
      <c r="F13" s="74"/>
      <c r="G13" s="74"/>
      <c r="H13" s="74"/>
      <c r="J13" s="37" t="s">
        <v>188</v>
      </c>
    </row>
    <row r="14" spans="1:10" x14ac:dyDescent="0.25">
      <c r="A14" s="171" t="s">
        <v>110</v>
      </c>
      <c r="B14" s="134" t="s">
        <v>20</v>
      </c>
      <c r="C14" s="135"/>
      <c r="D14" s="136"/>
      <c r="E14" s="85" t="s">
        <v>253</v>
      </c>
      <c r="F14" s="128" t="s">
        <v>254</v>
      </c>
      <c r="G14" s="129"/>
      <c r="H14" s="130"/>
      <c r="J14" s="37"/>
    </row>
    <row r="15" spans="1:10" x14ac:dyDescent="0.25">
      <c r="A15" s="171" t="s">
        <v>255</v>
      </c>
      <c r="B15" s="134" t="s">
        <v>2</v>
      </c>
      <c r="C15" s="135"/>
      <c r="D15" s="136"/>
      <c r="E15" s="85" t="s">
        <v>196</v>
      </c>
      <c r="F15" s="131" t="s">
        <v>256</v>
      </c>
      <c r="G15" s="132"/>
      <c r="H15" s="133"/>
      <c r="J15" s="37"/>
    </row>
    <row r="16" spans="1:10" x14ac:dyDescent="0.25">
      <c r="A16" s="172" t="s">
        <v>119</v>
      </c>
      <c r="B16" s="134" t="s">
        <v>26</v>
      </c>
      <c r="C16" s="135"/>
      <c r="D16" s="136"/>
      <c r="E16" s="85" t="s">
        <v>196</v>
      </c>
      <c r="F16" s="131" t="s">
        <v>256</v>
      </c>
      <c r="G16" s="132"/>
      <c r="H16" s="133"/>
      <c r="J16" s="37"/>
    </row>
    <row r="17" spans="1:10" x14ac:dyDescent="0.25">
      <c r="A17" s="172" t="s">
        <v>257</v>
      </c>
      <c r="B17" s="137" t="s">
        <v>30</v>
      </c>
      <c r="C17" s="168"/>
      <c r="D17" s="169"/>
      <c r="E17" s="85" t="s">
        <v>197</v>
      </c>
      <c r="F17" s="76"/>
      <c r="G17" s="76"/>
      <c r="H17" s="74"/>
      <c r="J17" s="37"/>
    </row>
    <row r="18" spans="1:10" x14ac:dyDescent="0.25">
      <c r="A18" s="171" t="s">
        <v>125</v>
      </c>
      <c r="B18" s="134" t="s">
        <v>34</v>
      </c>
      <c r="C18" s="135"/>
      <c r="D18" s="136"/>
      <c r="E18" s="85" t="s">
        <v>197</v>
      </c>
      <c r="F18" s="77"/>
      <c r="G18" s="77"/>
      <c r="H18" s="77"/>
      <c r="J18" s="37"/>
    </row>
    <row r="19" spans="1:10" x14ac:dyDescent="0.25">
      <c r="A19" s="172" t="s">
        <v>145</v>
      </c>
      <c r="B19" s="134" t="s">
        <v>58</v>
      </c>
      <c r="C19" s="135"/>
      <c r="D19" s="136"/>
      <c r="E19" s="85" t="s">
        <v>197</v>
      </c>
      <c r="F19" s="78"/>
      <c r="G19" s="78"/>
      <c r="H19" s="78"/>
      <c r="J19" s="37"/>
    </row>
    <row r="20" spans="1:10" x14ac:dyDescent="0.25">
      <c r="A20" s="172" t="s">
        <v>128</v>
      </c>
      <c r="B20" s="137" t="s">
        <v>37</v>
      </c>
      <c r="C20" s="168"/>
      <c r="D20" s="169"/>
      <c r="E20" s="85" t="s">
        <v>258</v>
      </c>
      <c r="F20" s="131" t="s">
        <v>259</v>
      </c>
      <c r="G20" s="132"/>
      <c r="H20" s="133"/>
      <c r="J20" s="37"/>
    </row>
    <row r="21" spans="1:10" x14ac:dyDescent="0.25">
      <c r="A21" s="171" t="s">
        <v>146</v>
      </c>
      <c r="B21" s="137" t="s">
        <v>59</v>
      </c>
      <c r="C21" s="168"/>
      <c r="D21" s="169"/>
      <c r="E21" s="173" t="s">
        <v>260</v>
      </c>
      <c r="F21" s="173"/>
      <c r="G21" s="173"/>
      <c r="H21" s="174"/>
      <c r="J21" s="37"/>
    </row>
    <row r="22" spans="1:10" x14ac:dyDescent="0.25">
      <c r="A22" s="171" t="s">
        <v>160</v>
      </c>
      <c r="B22" s="137" t="s">
        <v>77</v>
      </c>
      <c r="C22" s="168"/>
      <c r="D22" s="169"/>
      <c r="E22" s="165" t="s">
        <v>261</v>
      </c>
      <c r="F22" s="79" t="s">
        <v>262</v>
      </c>
      <c r="G22" s="79" t="s">
        <v>263</v>
      </c>
      <c r="H22" s="79" t="s">
        <v>264</v>
      </c>
      <c r="J22" s="37"/>
    </row>
    <row r="23" spans="1:10" x14ac:dyDescent="0.25">
      <c r="A23" s="171" t="s">
        <v>214</v>
      </c>
      <c r="B23" s="137" t="s">
        <v>213</v>
      </c>
      <c r="C23" s="168"/>
      <c r="D23" s="169"/>
      <c r="E23" s="165" t="s">
        <v>261</v>
      </c>
      <c r="F23" s="79" t="s">
        <v>262</v>
      </c>
      <c r="G23" s="79" t="s">
        <v>263</v>
      </c>
      <c r="H23" s="79" t="s">
        <v>264</v>
      </c>
      <c r="J23" s="37"/>
    </row>
    <row r="24" spans="1:10" x14ac:dyDescent="0.25">
      <c r="A24" s="172" t="s">
        <v>155</v>
      </c>
      <c r="B24" s="134" t="s">
        <v>72</v>
      </c>
      <c r="C24" s="135"/>
      <c r="D24" s="136"/>
      <c r="E24" s="166" t="s">
        <v>261</v>
      </c>
      <c r="F24" s="79" t="s">
        <v>262</v>
      </c>
      <c r="G24" s="79" t="s">
        <v>263</v>
      </c>
      <c r="H24" s="79" t="s">
        <v>264</v>
      </c>
      <c r="J24" s="37"/>
    </row>
    <row r="25" spans="1:10" x14ac:dyDescent="0.25">
      <c r="A25" s="171"/>
      <c r="B25" s="134"/>
      <c r="C25" s="135"/>
      <c r="D25" s="136"/>
      <c r="E25" s="167"/>
      <c r="F25" s="75"/>
      <c r="G25" s="75"/>
      <c r="H25" s="75"/>
      <c r="J25" s="37"/>
    </row>
    <row r="26" spans="1:10" x14ac:dyDescent="0.25">
      <c r="A26" s="172"/>
      <c r="B26" s="134"/>
      <c r="C26" s="135"/>
      <c r="D26" s="136"/>
      <c r="E26" s="167"/>
      <c r="F26" s="75"/>
      <c r="G26" s="75"/>
      <c r="H26" s="75"/>
      <c r="J26" s="37"/>
    </row>
    <row r="27" spans="1:10" x14ac:dyDescent="0.25">
      <c r="A27" s="172"/>
      <c r="B27" s="134"/>
      <c r="C27" s="135"/>
      <c r="D27" s="136"/>
      <c r="E27" s="167"/>
      <c r="F27" s="75"/>
      <c r="G27" s="75"/>
      <c r="H27" s="75"/>
      <c r="J27" s="37"/>
    </row>
    <row r="28" spans="1:10" x14ac:dyDescent="0.25">
      <c r="A28" s="172"/>
      <c r="B28" s="134"/>
      <c r="C28" s="135"/>
      <c r="D28" s="136"/>
      <c r="E28" s="167"/>
      <c r="F28" s="75"/>
      <c r="G28" s="75"/>
      <c r="H28" s="75"/>
      <c r="J28" s="37"/>
    </row>
    <row r="29" spans="1:10" x14ac:dyDescent="0.25">
      <c r="A29" s="138" t="s">
        <v>265</v>
      </c>
      <c r="B29" s="138"/>
      <c r="C29" s="138"/>
      <c r="G29" s="139" t="s">
        <v>295</v>
      </c>
      <c r="H29" s="139"/>
    </row>
    <row r="30" spans="1:10" x14ac:dyDescent="0.25">
      <c r="A30" s="138"/>
      <c r="B30" s="138"/>
      <c r="C30" s="138"/>
      <c r="D30" s="81"/>
      <c r="E30" s="81"/>
      <c r="G30" s="140"/>
      <c r="H30" s="140"/>
    </row>
    <row r="31" spans="1:10" x14ac:dyDescent="0.25">
      <c r="D31" s="141" t="s">
        <v>266</v>
      </c>
      <c r="E31" s="141"/>
      <c r="G31" s="142" t="s">
        <v>267</v>
      </c>
      <c r="H31" s="142"/>
    </row>
    <row r="32" spans="1:10" x14ac:dyDescent="0.25">
      <c r="A32" s="143" t="s">
        <v>268</v>
      </c>
      <c r="B32" s="143"/>
      <c r="C32" s="143"/>
      <c r="D32" s="144" t="s">
        <v>269</v>
      </c>
      <c r="E32" s="144"/>
      <c r="F32" s="144"/>
      <c r="G32" s="144"/>
      <c r="H32" s="144"/>
    </row>
    <row r="33" spans="1:8" x14ac:dyDescent="0.25">
      <c r="A33" s="143"/>
      <c r="B33" s="143"/>
      <c r="C33" s="143"/>
      <c r="D33" s="144"/>
      <c r="E33" s="144"/>
      <c r="F33" s="144"/>
      <c r="G33" s="144"/>
      <c r="H33" s="144"/>
    </row>
    <row r="34" spans="1:8" x14ac:dyDescent="0.25">
      <c r="A34" s="145" t="s">
        <v>270</v>
      </c>
      <c r="B34" s="145"/>
      <c r="C34" s="145"/>
      <c r="D34" s="146" t="s">
        <v>271</v>
      </c>
      <c r="E34" s="146"/>
      <c r="F34" s="146"/>
      <c r="G34" s="146"/>
      <c r="H34" s="146"/>
    </row>
    <row r="35" spans="1:8" x14ac:dyDescent="0.25">
      <c r="A35" s="145" t="s">
        <v>272</v>
      </c>
      <c r="B35" s="145"/>
      <c r="C35" s="145"/>
      <c r="D35" s="146" t="s">
        <v>273</v>
      </c>
      <c r="E35" s="146"/>
      <c r="F35" s="146"/>
      <c r="G35" s="146"/>
      <c r="H35" s="146"/>
    </row>
    <row r="36" spans="1:8" x14ac:dyDescent="0.25">
      <c r="A36" s="145" t="s">
        <v>274</v>
      </c>
      <c r="B36" s="145"/>
      <c r="C36" s="145"/>
      <c r="D36" s="146" t="s">
        <v>275</v>
      </c>
      <c r="E36" s="146"/>
      <c r="F36" s="146"/>
      <c r="G36" s="146"/>
      <c r="H36" s="146"/>
    </row>
    <row r="37" spans="1:8" x14ac:dyDescent="0.25">
      <c r="A37" s="146" t="s">
        <v>276</v>
      </c>
      <c r="B37" s="146"/>
      <c r="C37" s="146"/>
      <c r="D37" s="146" t="s">
        <v>277</v>
      </c>
      <c r="E37" s="146"/>
      <c r="F37" s="146"/>
      <c r="G37" s="146"/>
      <c r="H37" s="146"/>
    </row>
    <row r="38" spans="1:8" x14ac:dyDescent="0.25">
      <c r="A38" s="146" t="s">
        <v>278</v>
      </c>
      <c r="B38" s="146"/>
      <c r="C38" s="146"/>
      <c r="D38" s="146" t="s">
        <v>279</v>
      </c>
      <c r="E38" s="146"/>
      <c r="F38" s="146"/>
      <c r="G38" s="146"/>
      <c r="H38" s="146"/>
    </row>
    <row r="39" spans="1:8" x14ac:dyDescent="0.25">
      <c r="A39" s="146" t="s">
        <v>280</v>
      </c>
      <c r="B39" s="146"/>
      <c r="C39" s="146"/>
      <c r="D39" s="146" t="s">
        <v>281</v>
      </c>
      <c r="E39" s="146"/>
      <c r="F39" s="146"/>
      <c r="G39" s="146"/>
      <c r="H39" s="146"/>
    </row>
    <row r="40" spans="1:8" x14ac:dyDescent="0.25">
      <c r="A40" s="144" t="s">
        <v>282</v>
      </c>
      <c r="B40" s="144"/>
      <c r="C40" s="144"/>
      <c r="D40" s="144" t="s">
        <v>283</v>
      </c>
      <c r="E40" s="144"/>
      <c r="F40" s="144"/>
      <c r="G40" s="144"/>
      <c r="H40" s="144"/>
    </row>
    <row r="41" spans="1:8" x14ac:dyDescent="0.25">
      <c r="A41" s="144"/>
      <c r="B41" s="144"/>
      <c r="C41" s="144"/>
      <c r="D41" s="144"/>
      <c r="E41" s="144"/>
      <c r="F41" s="144"/>
      <c r="G41" s="144"/>
      <c r="H41" s="144"/>
    </row>
    <row r="42" spans="1:8" x14ac:dyDescent="0.25">
      <c r="A42" s="146" t="s">
        <v>284</v>
      </c>
      <c r="B42" s="146"/>
      <c r="C42" s="146"/>
      <c r="D42" s="146" t="s">
        <v>285</v>
      </c>
      <c r="E42" s="146"/>
      <c r="F42" s="146"/>
      <c r="G42" s="146"/>
      <c r="H42" s="146"/>
    </row>
    <row r="43" spans="1:8" x14ac:dyDescent="0.25">
      <c r="A43" s="146" t="s">
        <v>286</v>
      </c>
      <c r="B43" s="146"/>
      <c r="C43" s="146"/>
      <c r="D43" s="147"/>
      <c r="E43" s="147"/>
      <c r="F43" s="147"/>
      <c r="G43" s="147"/>
      <c r="H43" s="147"/>
    </row>
    <row r="44" spans="1:8" x14ac:dyDescent="0.25">
      <c r="A44" s="144" t="s">
        <v>287</v>
      </c>
      <c r="B44" s="144"/>
      <c r="C44" s="144"/>
      <c r="D44" s="147"/>
      <c r="E44" s="147"/>
      <c r="F44" s="147"/>
      <c r="G44" s="147"/>
      <c r="H44" s="147"/>
    </row>
    <row r="45" spans="1:8" x14ac:dyDescent="0.25">
      <c r="A45" s="144"/>
      <c r="B45" s="144"/>
      <c r="C45" s="144"/>
      <c r="D45" s="147"/>
      <c r="E45" s="147"/>
      <c r="F45" s="147"/>
      <c r="G45" s="147"/>
      <c r="H45" s="147"/>
    </row>
    <row r="46" spans="1:8" x14ac:dyDescent="0.25">
      <c r="A46" s="148" t="s">
        <v>288</v>
      </c>
      <c r="B46" s="148"/>
      <c r="C46" s="148"/>
      <c r="D46" s="148"/>
      <c r="E46" s="148"/>
      <c r="F46" s="148"/>
      <c r="G46" s="148"/>
      <c r="H46" s="148"/>
    </row>
    <row r="47" spans="1:8" x14ac:dyDescent="0.25">
      <c r="A47" s="148"/>
      <c r="B47" s="148"/>
      <c r="C47" s="148"/>
      <c r="D47" s="148"/>
      <c r="E47" s="148"/>
      <c r="F47" s="148"/>
      <c r="G47" s="148"/>
      <c r="H47" s="148"/>
    </row>
    <row r="48" spans="1:8" x14ac:dyDescent="0.25">
      <c r="D48" s="149" t="s">
        <v>289</v>
      </c>
      <c r="E48" s="149"/>
      <c r="F48" s="149"/>
      <c r="G48" s="149"/>
      <c r="H48" s="149"/>
    </row>
  </sheetData>
  <mergeCells count="68">
    <mergeCell ref="A44:C45"/>
    <mergeCell ref="D44:H44"/>
    <mergeCell ref="D45:H45"/>
    <mergeCell ref="A46:H47"/>
    <mergeCell ref="D48:H48"/>
    <mergeCell ref="A40:C41"/>
    <mergeCell ref="D40:H41"/>
    <mergeCell ref="A42:C42"/>
    <mergeCell ref="D42:H42"/>
    <mergeCell ref="A43:C43"/>
    <mergeCell ref="D43:H43"/>
    <mergeCell ref="A37:C37"/>
    <mergeCell ref="D37:H37"/>
    <mergeCell ref="A38:C38"/>
    <mergeCell ref="D38:H38"/>
    <mergeCell ref="A39:C39"/>
    <mergeCell ref="D39:H39"/>
    <mergeCell ref="A34:C34"/>
    <mergeCell ref="D34:H34"/>
    <mergeCell ref="A35:C35"/>
    <mergeCell ref="D35:H35"/>
    <mergeCell ref="A36:C36"/>
    <mergeCell ref="D36:H36"/>
    <mergeCell ref="A29:C30"/>
    <mergeCell ref="G29:H30"/>
    <mergeCell ref="D31:E31"/>
    <mergeCell ref="G31:H31"/>
    <mergeCell ref="A32:C33"/>
    <mergeCell ref="D32:H33"/>
    <mergeCell ref="B28:D28"/>
    <mergeCell ref="B19:D19"/>
    <mergeCell ref="B20:D20"/>
    <mergeCell ref="F20:H20"/>
    <mergeCell ref="B21:D21"/>
    <mergeCell ref="B22:D22"/>
    <mergeCell ref="B23:D23"/>
    <mergeCell ref="B24:D24"/>
    <mergeCell ref="B25:D25"/>
    <mergeCell ref="B26:D26"/>
    <mergeCell ref="B27:D27"/>
    <mergeCell ref="B18:D18"/>
    <mergeCell ref="G9:G10"/>
    <mergeCell ref="H9:H10"/>
    <mergeCell ref="B11:D11"/>
    <mergeCell ref="B13:D13"/>
    <mergeCell ref="B14:D14"/>
    <mergeCell ref="F14:H14"/>
    <mergeCell ref="B15:D15"/>
    <mergeCell ref="F15:H15"/>
    <mergeCell ref="B16:D16"/>
    <mergeCell ref="F16:H16"/>
    <mergeCell ref="B17:D17"/>
    <mergeCell ref="A5:B5"/>
    <mergeCell ref="D5:F5"/>
    <mergeCell ref="G5:H5"/>
    <mergeCell ref="D6:F6"/>
    <mergeCell ref="D7:F7"/>
    <mergeCell ref="A8:A10"/>
    <mergeCell ref="B8:D10"/>
    <mergeCell ref="F8:H8"/>
    <mergeCell ref="E9:E10"/>
    <mergeCell ref="F9:F10"/>
    <mergeCell ref="A2:B2"/>
    <mergeCell ref="C2:H3"/>
    <mergeCell ref="A3:B3"/>
    <mergeCell ref="A4:B4"/>
    <mergeCell ref="D4:F4"/>
    <mergeCell ref="G4:H4"/>
  </mergeCells>
  <dataValidations count="2">
    <dataValidation type="list" allowBlank="1" showInputMessage="1" showErrorMessage="1" sqref="J11:J28">
      <formula1>Бриг</formula1>
    </dataValidation>
    <dataValidation type="list" allowBlank="1" showInputMessage="1" showErrorMessage="1" sqref="B11:B28">
      <formula1>INDIRECT("_"&amp;LEFT($J11,SEARCH(" ",$J11&amp;" ")-1)&amp;"[ФИО]")</formula1>
    </dataValidation>
  </dataValidations>
  <pageMargins left="0.19685039370078741" right="0.19685039370078741" top="0.19685039370078741" bottom="0.19685039370078741" header="0" footer="0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Данные!$D$1</xm:f>
          </x14:formula1>
          <xm:sqref>E11:E28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3"/>
  <sheetViews>
    <sheetView zoomScaleNormal="100" workbookViewId="0">
      <selection activeCell="F21" sqref="F21"/>
    </sheetView>
  </sheetViews>
  <sheetFormatPr defaultRowHeight="15" x14ac:dyDescent="0.25"/>
  <cols>
    <col min="1" max="1" width="4.7109375" style="27" customWidth="1"/>
    <col min="2" max="2" width="15.7109375" style="27" customWidth="1"/>
    <col min="3" max="3" width="21" customWidth="1"/>
    <col min="4" max="6" width="15.7109375" customWidth="1"/>
    <col min="7" max="9" width="12.7109375" customWidth="1"/>
  </cols>
  <sheetData>
    <row r="1" spans="1:9" x14ac:dyDescent="0.25">
      <c r="I1" s="57" t="s">
        <v>232</v>
      </c>
    </row>
    <row r="2" spans="1:9" x14ac:dyDescent="0.25">
      <c r="D2" s="56" t="s">
        <v>231</v>
      </c>
      <c r="E2" s="55"/>
      <c r="F2" s="54"/>
      <c r="G2" s="53"/>
      <c r="I2" s="53"/>
    </row>
    <row r="3" spans="1:9" x14ac:dyDescent="0.25">
      <c r="C3" s="51"/>
      <c r="D3" s="52"/>
      <c r="E3" s="51" t="s">
        <v>230</v>
      </c>
    </row>
    <row r="4" spans="1:9" x14ac:dyDescent="0.25">
      <c r="C4" s="150">
        <f ca="1">TODAY()</f>
        <v>43373</v>
      </c>
      <c r="D4" s="150"/>
      <c r="E4" s="27" t="s">
        <v>229</v>
      </c>
      <c r="F4" s="20" t="s">
        <v>228</v>
      </c>
      <c r="G4" s="50" t="s">
        <v>227</v>
      </c>
      <c r="H4" s="49"/>
      <c r="I4" s="49"/>
    </row>
    <row r="5" spans="1:9" x14ac:dyDescent="0.25">
      <c r="C5" s="48"/>
      <c r="G5" s="20"/>
    </row>
    <row r="6" spans="1:9" x14ac:dyDescent="0.25">
      <c r="C6" t="s">
        <v>226</v>
      </c>
    </row>
    <row r="8" spans="1:9" x14ac:dyDescent="0.25">
      <c r="A8" s="151" t="s">
        <v>225</v>
      </c>
      <c r="B8" s="152" t="s">
        <v>224</v>
      </c>
      <c r="C8" s="152" t="s">
        <v>223</v>
      </c>
      <c r="D8" s="154" t="s">
        <v>222</v>
      </c>
      <c r="E8" s="154"/>
      <c r="F8" s="156" t="s">
        <v>221</v>
      </c>
      <c r="G8" s="158" t="s">
        <v>220</v>
      </c>
      <c r="H8" s="159"/>
      <c r="I8" s="159"/>
    </row>
    <row r="9" spans="1:9" x14ac:dyDescent="0.25">
      <c r="A9" s="151"/>
      <c r="B9" s="152"/>
      <c r="C9" s="152"/>
      <c r="D9" s="154"/>
      <c r="E9" s="154"/>
      <c r="F9" s="157"/>
      <c r="G9" s="159"/>
      <c r="H9" s="159"/>
      <c r="I9" s="159"/>
    </row>
    <row r="10" spans="1:9" x14ac:dyDescent="0.25">
      <c r="A10" s="151"/>
      <c r="B10" s="152"/>
      <c r="C10" s="152"/>
      <c r="D10" s="47" t="s">
        <v>219</v>
      </c>
      <c r="E10" s="46" t="s">
        <v>218</v>
      </c>
      <c r="F10" s="157"/>
      <c r="G10" s="45" t="s">
        <v>217</v>
      </c>
      <c r="H10" s="45" t="s">
        <v>216</v>
      </c>
      <c r="I10" s="45" t="s">
        <v>215</v>
      </c>
    </row>
    <row r="11" spans="1:9" x14ac:dyDescent="0.25">
      <c r="A11" s="83" t="s">
        <v>290</v>
      </c>
      <c r="B11" s="44">
        <v>2</v>
      </c>
      <c r="C11" s="44">
        <v>3</v>
      </c>
      <c r="D11" s="44">
        <v>4</v>
      </c>
      <c r="E11" s="44">
        <v>5</v>
      </c>
      <c r="F11" s="44">
        <v>6</v>
      </c>
      <c r="G11" s="44">
        <v>7</v>
      </c>
      <c r="H11" s="44">
        <v>8</v>
      </c>
      <c r="I11" s="44">
        <v>9</v>
      </c>
    </row>
    <row r="12" spans="1:9" x14ac:dyDescent="0.25">
      <c r="A12" s="82" t="str">
        <f>IF(B12="","",MAX($A$11:A11)+1)</f>
        <v/>
      </c>
      <c r="B12" s="40"/>
      <c r="C12" s="43"/>
      <c r="D12" s="42"/>
      <c r="E12" s="37"/>
      <c r="F12" s="37"/>
      <c r="G12" s="41"/>
      <c r="H12" s="41"/>
      <c r="I12" s="39"/>
    </row>
    <row r="13" spans="1:9" x14ac:dyDescent="0.25">
      <c r="A13" s="82" t="str">
        <f>IF(B13="","",MAX($A$11:A12)+1)</f>
        <v/>
      </c>
      <c r="B13" s="40"/>
      <c r="C13" s="37"/>
      <c r="D13" s="42"/>
      <c r="E13" s="37"/>
      <c r="F13" s="37"/>
      <c r="G13" s="41"/>
      <c r="H13" s="41"/>
      <c r="I13" s="39"/>
    </row>
    <row r="14" spans="1:9" x14ac:dyDescent="0.25">
      <c r="A14" s="82" t="str">
        <f>IF(B14="","",MAX($A$11:A13)+1)</f>
        <v/>
      </c>
      <c r="B14" s="40"/>
      <c r="C14" s="37"/>
      <c r="D14" s="42"/>
      <c r="E14" s="37"/>
      <c r="F14" s="37"/>
      <c r="G14" s="41"/>
      <c r="H14" s="41"/>
      <c r="I14" s="39"/>
    </row>
    <row r="15" spans="1:9" x14ac:dyDescent="0.25">
      <c r="A15" s="82" t="str">
        <f>IF(B15="","",MAX($A$11:A14)+1)</f>
        <v/>
      </c>
      <c r="B15" s="40"/>
      <c r="C15" s="37"/>
      <c r="D15" s="42"/>
      <c r="E15" s="37"/>
      <c r="F15" s="37"/>
      <c r="G15" s="41"/>
      <c r="H15" s="41"/>
      <c r="I15" s="39"/>
    </row>
    <row r="16" spans="1:9" x14ac:dyDescent="0.25">
      <c r="A16" s="82" t="str">
        <f>IF(B16="","",MAX($A$11:A15)+1)</f>
        <v/>
      </c>
      <c r="B16" s="40"/>
      <c r="C16" s="37"/>
      <c r="D16" s="42"/>
      <c r="E16" s="37"/>
      <c r="F16" s="37"/>
      <c r="G16" s="41"/>
      <c r="H16" s="41"/>
      <c r="I16" s="39"/>
    </row>
    <row r="17" spans="1:9" x14ac:dyDescent="0.25">
      <c r="A17" s="82" t="str">
        <f>IF(B17="","",MAX($A$11:A16)+1)</f>
        <v/>
      </c>
      <c r="B17" s="40"/>
      <c r="C17" s="37"/>
      <c r="D17" s="42"/>
      <c r="E17" s="37"/>
      <c r="F17" s="37"/>
      <c r="G17" s="41"/>
      <c r="H17" s="41"/>
      <c r="I17" s="39"/>
    </row>
    <row r="18" spans="1:9" x14ac:dyDescent="0.25">
      <c r="A18" s="82" t="str">
        <f>IF(B18="","",MAX($A$11:A17)+1)</f>
        <v/>
      </c>
      <c r="B18" s="40"/>
      <c r="C18" s="37"/>
      <c r="D18" s="37"/>
      <c r="E18" s="37"/>
      <c r="F18" s="37"/>
      <c r="G18" s="36"/>
      <c r="H18" s="36"/>
      <c r="I18" s="39"/>
    </row>
    <row r="19" spans="1:9" x14ac:dyDescent="0.25">
      <c r="A19" s="82" t="str">
        <f>IF(B19="","",MAX($A$11:A18)+1)</f>
        <v/>
      </c>
      <c r="B19" s="40"/>
      <c r="C19" s="37"/>
      <c r="D19" s="37"/>
      <c r="E19" s="37"/>
      <c r="F19" s="37"/>
      <c r="G19" s="36"/>
      <c r="H19" s="36"/>
      <c r="I19" s="35"/>
    </row>
    <row r="20" spans="1:9" x14ac:dyDescent="0.25">
      <c r="A20" s="82" t="str">
        <f>IF(B20="","",MAX($A$11:A19)+1)</f>
        <v/>
      </c>
      <c r="B20" s="38"/>
      <c r="C20" s="37"/>
      <c r="D20" s="37"/>
      <c r="E20" s="37"/>
      <c r="F20" s="37"/>
      <c r="G20" s="36"/>
      <c r="H20" s="36"/>
      <c r="I20" s="35"/>
    </row>
    <row r="21" spans="1:9" x14ac:dyDescent="0.25">
      <c r="A21" s="82" t="str">
        <f>IF(B21="","",MAX($A$11:A20)+1)</f>
        <v/>
      </c>
      <c r="B21" s="38"/>
      <c r="C21" s="37"/>
      <c r="D21" s="37"/>
      <c r="E21" s="37"/>
      <c r="F21" s="37"/>
      <c r="G21" s="36"/>
      <c r="H21" s="36"/>
      <c r="I21" s="35"/>
    </row>
    <row r="22" spans="1:9" x14ac:dyDescent="0.25">
      <c r="A22" s="82" t="str">
        <f>IF(B22="","",MAX($A$11:A21)+1)</f>
        <v/>
      </c>
      <c r="B22" s="38"/>
      <c r="C22" s="37"/>
      <c r="D22" s="37"/>
      <c r="E22" s="37"/>
      <c r="F22" s="37"/>
      <c r="G22" s="36"/>
      <c r="H22" s="36"/>
      <c r="I22" s="35"/>
    </row>
    <row r="23" spans="1:9" x14ac:dyDescent="0.25">
      <c r="A23" s="82" t="str">
        <f>IF(B23="","",MAX($A$11:A22)+1)</f>
        <v/>
      </c>
      <c r="B23" s="38"/>
      <c r="C23" s="37"/>
      <c r="D23" s="37"/>
      <c r="E23" s="37"/>
      <c r="F23" s="37"/>
      <c r="G23" s="36"/>
      <c r="H23" s="36"/>
      <c r="I23" s="35"/>
    </row>
    <row r="24" spans="1:9" x14ac:dyDescent="0.25">
      <c r="A24" s="82" t="str">
        <f>IF(B24="","",MAX($A$11:A23)+1)</f>
        <v/>
      </c>
      <c r="B24" s="38"/>
      <c r="C24" s="37"/>
      <c r="D24" s="37"/>
      <c r="E24" s="37"/>
      <c r="F24" s="37"/>
      <c r="G24" s="36"/>
      <c r="H24" s="36"/>
      <c r="I24" s="35"/>
    </row>
    <row r="25" spans="1:9" x14ac:dyDescent="0.25">
      <c r="A25" s="82" t="str">
        <f>IF(B25="","",MAX($A$11:A24)+1)</f>
        <v/>
      </c>
      <c r="B25" s="38"/>
      <c r="C25" s="37"/>
      <c r="D25" s="37"/>
      <c r="E25" s="37"/>
      <c r="F25" s="37"/>
      <c r="G25" s="36"/>
      <c r="H25" s="36"/>
      <c r="I25" s="35"/>
    </row>
    <row r="27" spans="1:9" ht="15.75" x14ac:dyDescent="0.25">
      <c r="B27" s="160" t="s">
        <v>212</v>
      </c>
      <c r="C27" s="160"/>
      <c r="D27" s="160"/>
      <c r="E27" s="34">
        <f>COUNTA(I12:I25)</f>
        <v>0</v>
      </c>
      <c r="F27" s="33" t="s">
        <v>211</v>
      </c>
      <c r="G27" s="32">
        <f>SUM(I12:I25)</f>
        <v>0</v>
      </c>
      <c r="H27" s="28" t="s">
        <v>210</v>
      </c>
    </row>
    <row r="28" spans="1:9" x14ac:dyDescent="0.25">
      <c r="B28" s="31"/>
    </row>
    <row r="29" spans="1:9" x14ac:dyDescent="0.25">
      <c r="B29" s="30" t="s">
        <v>209</v>
      </c>
      <c r="C29" s="29"/>
      <c r="D29" s="155" t="s">
        <v>208</v>
      </c>
      <c r="E29" s="155"/>
    </row>
    <row r="31" spans="1:9" x14ac:dyDescent="0.25">
      <c r="B31" s="153" t="s">
        <v>207</v>
      </c>
      <c r="C31" s="153"/>
      <c r="D31" s="153"/>
      <c r="F31" s="28"/>
      <c r="G31" s="28" t="s">
        <v>206</v>
      </c>
    </row>
    <row r="33" spans="1:1" x14ac:dyDescent="0.25">
      <c r="A33" s="84" t="s">
        <v>205</v>
      </c>
    </row>
  </sheetData>
  <mergeCells count="10">
    <mergeCell ref="F8:F10"/>
    <mergeCell ref="G8:I9"/>
    <mergeCell ref="B27:D27"/>
    <mergeCell ref="C4:D4"/>
    <mergeCell ref="A8:A10"/>
    <mergeCell ref="B8:B10"/>
    <mergeCell ref="C8:C10"/>
    <mergeCell ref="B31:D31"/>
    <mergeCell ref="D8:E9"/>
    <mergeCell ref="D29:E29"/>
  </mergeCells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Данные!$E$2:$E$4</xm:f>
          </x14:formula1>
          <xm:sqref>E4</xm:sqref>
        </x14:dataValidation>
        <x14:dataValidation type="list" allowBlank="1" showInputMessage="1" showErrorMessage="1">
          <x14:formula1>
            <xm:f>'C:\ХЛАМ\ДОКУМЕНТЫ\ППИ\Мигаль\БЛАНКИ\НА РАБОТУ СВЕРХУРОЧНО\[Новый бланк на работу внеурочно.xlsx]Data'!#REF!</xm:f>
          </x14:formula1>
          <xm:sqref>D12:E25</xm:sqref>
        </x14:dataValidation>
        <x14:dataValidation type="list" allowBlank="1" showInputMessage="1" showErrorMessage="1">
          <x14:formula1>
            <xm:f>'C:\ХЛАМ\ДОКУМЕНТЫ\ППИ\Мигаль\БЛАНКИ\НА РАБОТУ СВЕРХУРОЧНО\[Новый бланк на работу внеурочно.xlsx]Data'!#REF!</xm:f>
          </x14:formula1>
          <xm:sqref>G12:G25</xm:sqref>
        </x14:dataValidation>
        <x14:dataValidation type="list" allowBlank="1" showInputMessage="1" showErrorMessage="1">
          <x14:formula1>
            <xm:f>'C:\ХЛАМ\ДОКУМЕНТЫ\ППИ\Мигаль\БЛАНКИ\НА РАБОТУ СВЕРХУРОЧНО\[Новый бланк на работу внеурочно.xlsx]Data'!#REF!</xm:f>
          </x14:formula1>
          <xm:sqref>H12:H25</xm:sqref>
        </x14:dataValidation>
        <x14:dataValidation type="list" allowBlank="1" showInputMessage="1" showErrorMessage="1">
          <x14:formula1>
            <xm:f>'C:\ХЛАМ\ДОКУМЕНТЫ\ППИ\Мигаль\БЛАНКИ\НА РАБОТУ СВЕРХУРОЧНО\[Новый бланк на работу внеурочно.xlsx]Data'!#REF!</xm:f>
          </x14:formula1>
          <xm:sqref>I12:I25</xm:sqref>
        </x14:dataValidation>
        <x14:dataValidation type="list" allowBlank="1" showInputMessage="1" showErrorMessage="1">
          <x14:formula1>
            <xm:f>'C:\ХЛАМ\ДОКУМЕНТЫ\ППИ\Мигаль\БЛАНКИ\НА РАБОТУ СВЕРХУРОЧНО\[Новый бланк на работу внеурочно.xlsx]Data'!#REF!</xm:f>
          </x14:formula1>
          <xm:sqref>F4</xm:sqref>
        </x14:dataValidation>
        <x14:dataValidation type="list" allowBlank="1" showInputMessage="1" showErrorMessage="1">
          <x14:formula1>
            <xm:f>'C:\ХЛАМ\ДОКУМЕНТЫ\ППИ\Мигаль\БЛАНКИ\НА РАБОТУ СВЕРХУРОЧНО\[Новый бланк на работу внеурочно.xlsx]Data'!#REF!</xm:f>
          </x14:formula1>
          <xm:sqref>C12:C25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L k 3 T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M i 5 N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u T d N K I p H u A 4 A A A A R A A A A E w A c A E Z v c m 1 1 b G F z L 1 N l Y 3 R p b 2 4 x L m 0 g o h g A K K A U A A A A A A A A A A A A A A A A A A A A A A A A A A A A K 0 5 N L s n M z 1 M I h t C G 1 g B Q S w E C L Q A U A A I A C A D I u T d N 9 O 9 y 6 6 g A A A D 5 A A A A E g A A A A A A A A A A A A A A A A A A A A A A Q 2 9 u Z m l n L 1 B h Y 2 t h Z 2 U u e G 1 s U E s B A i 0 A F A A C A A g A y L k 3 T Q / K 6 a u k A A A A 6 Q A A A B M A A A A A A A A A A A A A A A A A 9 A A A A F t D b 2 5 0 Z W 5 0 X 1 R 5 c G V z X S 5 4 b W x Q S w E C L Q A U A A I A C A D I u T d N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+ U A V q J V L h J n l x I i E 5 6 u F Q A A A A A A g A A A A A A E G Y A A A A B A A A g A A A A i P t 5 l h r 4 M i c 8 o 5 p u N t l 8 d 9 B M F 4 v D H P X l j p l O C i 9 U P 9 w A A A A A D o A A A A A C A A A g A A A A m V n t 3 2 r z V I o 1 I H A h Y h t a 6 w j d L H 3 R H D W g 4 a D f 4 T K g 4 s 9 Q A A A A 9 y Y K k L a z p t a d H S D w K K s A c j F 3 T w S J X N s a e M 6 V D J 5 5 r Z 6 6 L 1 2 z f k T 0 I c 1 Y C t u + 3 0 1 5 t 0 P x o D B k + I G K + + 8 z p / H j D q Y 6 F y m g l 8 s 3 J d t M 6 v M o g k Z A A A A A l + m 2 M J T j J x o F 7 q 7 5 X p p 9 g v y V + s i O A r F S 8 q 9 O S I T T Q A t J 6 d y N B 6 G + L P 4 y Y Y c i 9 d Y Q S 9 K e g 4 O Z I B / / 1 f 1 S b + d R u A = = < / D a t a M a s h u p > 
</file>

<file path=customXml/itemProps1.xml><?xml version="1.0" encoding="utf-8"?>
<ds:datastoreItem xmlns:ds="http://schemas.openxmlformats.org/officeDocument/2006/customXml" ds:itemID="{7A61C42E-9AA4-48D3-842F-641DB9B6A3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Данные</vt:lpstr>
      <vt:lpstr>Списки</vt:lpstr>
      <vt:lpstr>96-1</vt:lpstr>
      <vt:lpstr>96-2</vt:lpstr>
      <vt:lpstr>96-3</vt:lpstr>
      <vt:lpstr>96-4</vt:lpstr>
      <vt:lpstr>Явка</vt:lpstr>
      <vt:lpstr>Явка2</vt:lpstr>
      <vt:lpstr>Опата</vt:lpstr>
      <vt:lpstr>Обоснование</vt:lpstr>
      <vt:lpstr>Бриг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НЮША</cp:lastModifiedBy>
  <dcterms:created xsi:type="dcterms:W3CDTF">2018-09-23T17:50:09Z</dcterms:created>
  <dcterms:modified xsi:type="dcterms:W3CDTF">2018-09-29T22:32:25Z</dcterms:modified>
</cp:coreProperties>
</file>