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435"/>
  </bookViews>
  <sheets>
    <sheet name="Запрос" sheetId="43" r:id="rId1"/>
  </sheets>
  <definedNames>
    <definedName name="_xlnm._FilterDatabase" localSheetId="0" hidden="1">Запрос!$A$4:$O$32</definedName>
  </definedNames>
  <calcPr calcId="152511" iterateDelta="1E-4" calcOnSave="0"/>
</workbook>
</file>

<file path=xl/calcChain.xml><?xml version="1.0" encoding="utf-8"?>
<calcChain xmlns="http://schemas.openxmlformats.org/spreadsheetml/2006/main">
  <c r="G39" i="43" l="1"/>
  <c r="H39" i="43"/>
  <c r="I39" i="43"/>
  <c r="G40" i="43"/>
  <c r="H40" i="43"/>
  <c r="I40" i="43"/>
  <c r="G41" i="43"/>
  <c r="H41" i="43"/>
  <c r="I41" i="43"/>
  <c r="G42" i="43"/>
  <c r="H42" i="43"/>
  <c r="I42" i="43"/>
  <c r="G43" i="43"/>
  <c r="H43" i="43"/>
  <c r="I43" i="43"/>
  <c r="G44" i="43"/>
  <c r="H44" i="43"/>
  <c r="I44" i="43"/>
  <c r="G45" i="43"/>
  <c r="H45" i="43"/>
  <c r="I45" i="43"/>
  <c r="G46" i="43"/>
  <c r="H46" i="43"/>
  <c r="I46" i="43"/>
  <c r="G47" i="43"/>
  <c r="H47" i="43"/>
  <c r="I47" i="43"/>
  <c r="G48" i="43"/>
  <c r="H48" i="43"/>
  <c r="I48" i="43"/>
  <c r="G49" i="43"/>
  <c r="H49" i="43"/>
  <c r="I49" i="43"/>
  <c r="G50" i="43"/>
  <c r="H50" i="43"/>
  <c r="I50" i="43"/>
  <c r="G51" i="43"/>
  <c r="H51" i="43"/>
  <c r="I51" i="43"/>
  <c r="G52" i="43"/>
  <c r="H52" i="43"/>
  <c r="I52" i="43"/>
  <c r="G53" i="43"/>
  <c r="H53" i="43"/>
  <c r="I53" i="43"/>
  <c r="G54" i="43"/>
  <c r="H54" i="43"/>
  <c r="I54" i="43"/>
  <c r="G55" i="43"/>
  <c r="H55" i="43"/>
  <c r="I55" i="43"/>
  <c r="G56" i="43"/>
  <c r="H56" i="43"/>
  <c r="I56" i="43"/>
  <c r="G57" i="43"/>
  <c r="H57" i="43"/>
  <c r="I57" i="43"/>
  <c r="G58" i="43"/>
  <c r="H58" i="43"/>
  <c r="I58" i="43"/>
  <c r="G59" i="43"/>
  <c r="H59" i="43"/>
  <c r="I5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39" i="43"/>
  <c r="J40" i="43"/>
  <c r="K40" i="43"/>
  <c r="J41" i="43"/>
  <c r="K41" i="43"/>
  <c r="J42" i="43"/>
  <c r="K42" i="43"/>
  <c r="J43" i="43"/>
  <c r="K43" i="43"/>
  <c r="J44" i="43"/>
  <c r="K44" i="43"/>
  <c r="J45" i="43"/>
  <c r="K45" i="43"/>
  <c r="J46" i="43"/>
  <c r="K46" i="43"/>
  <c r="J47" i="43"/>
  <c r="K47" i="43"/>
  <c r="J48" i="43"/>
  <c r="K48" i="43"/>
  <c r="J49" i="43"/>
  <c r="K49" i="43"/>
  <c r="J50" i="43"/>
  <c r="K50" i="43"/>
  <c r="J51" i="43"/>
  <c r="K51" i="43"/>
  <c r="J52" i="43"/>
  <c r="K52" i="43"/>
  <c r="J53" i="43"/>
  <c r="K53" i="43"/>
  <c r="J54" i="43"/>
  <c r="K54" i="43"/>
  <c r="J55" i="43"/>
  <c r="K55" i="43"/>
  <c r="J56" i="43"/>
  <c r="K56" i="43"/>
  <c r="J57" i="43"/>
  <c r="K57" i="43"/>
  <c r="J58" i="43"/>
  <c r="K58" i="43"/>
  <c r="J59" i="43"/>
  <c r="K59" i="43"/>
  <c r="K39" i="43"/>
  <c r="J39" i="43"/>
  <c r="A40" i="43"/>
  <c r="B40" i="43"/>
  <c r="C40" i="43"/>
  <c r="D40" i="43"/>
  <c r="E40" i="43"/>
  <c r="A41" i="43"/>
  <c r="B41" i="43"/>
  <c r="C41" i="43"/>
  <c r="D41" i="43"/>
  <c r="E41" i="43"/>
  <c r="A42" i="43"/>
  <c r="B42" i="43"/>
  <c r="C42" i="43"/>
  <c r="D42" i="43"/>
  <c r="E42" i="43"/>
  <c r="A43" i="43"/>
  <c r="B43" i="43"/>
  <c r="C43" i="43"/>
  <c r="D43" i="43"/>
  <c r="E43" i="43"/>
  <c r="A44" i="43"/>
  <c r="B44" i="43"/>
  <c r="C44" i="43"/>
  <c r="D44" i="43"/>
  <c r="E44" i="43"/>
  <c r="A45" i="43"/>
  <c r="B45" i="43"/>
  <c r="C45" i="43"/>
  <c r="D45" i="43"/>
  <c r="E45" i="43"/>
  <c r="A46" i="43"/>
  <c r="B46" i="43"/>
  <c r="C46" i="43"/>
  <c r="D46" i="43"/>
  <c r="E46" i="43"/>
  <c r="A47" i="43"/>
  <c r="B47" i="43"/>
  <c r="C47" i="43"/>
  <c r="D47" i="43"/>
  <c r="E47" i="43"/>
  <c r="A48" i="43"/>
  <c r="B48" i="43"/>
  <c r="C48" i="43"/>
  <c r="D48" i="43"/>
  <c r="E48" i="43"/>
  <c r="A49" i="43"/>
  <c r="B49" i="43"/>
  <c r="C49" i="43"/>
  <c r="D49" i="43"/>
  <c r="E49" i="43"/>
  <c r="A50" i="43"/>
  <c r="B50" i="43"/>
  <c r="C50" i="43"/>
  <c r="D50" i="43"/>
  <c r="E50" i="43"/>
  <c r="A51" i="43"/>
  <c r="B51" i="43"/>
  <c r="C51" i="43"/>
  <c r="D51" i="43"/>
  <c r="E51" i="43"/>
  <c r="A52" i="43"/>
  <c r="B52" i="43"/>
  <c r="C52" i="43"/>
  <c r="D52" i="43"/>
  <c r="E52" i="43"/>
  <c r="A53" i="43"/>
  <c r="B53" i="43"/>
  <c r="C53" i="43"/>
  <c r="D53" i="43"/>
  <c r="E53" i="43"/>
  <c r="A54" i="43"/>
  <c r="B54" i="43"/>
  <c r="C54" i="43"/>
  <c r="D54" i="43"/>
  <c r="E54" i="43"/>
  <c r="A55" i="43"/>
  <c r="B55" i="43"/>
  <c r="C55" i="43"/>
  <c r="D55" i="43"/>
  <c r="E55" i="43"/>
  <c r="A56" i="43"/>
  <c r="B56" i="43"/>
  <c r="C56" i="43"/>
  <c r="D56" i="43"/>
  <c r="E56" i="43"/>
  <c r="A57" i="43"/>
  <c r="B57" i="43"/>
  <c r="C57" i="43"/>
  <c r="D57" i="43"/>
  <c r="E57" i="43"/>
  <c r="A58" i="43"/>
  <c r="B58" i="43"/>
  <c r="C58" i="43"/>
  <c r="D58" i="43"/>
  <c r="E58" i="43"/>
  <c r="A59" i="43"/>
  <c r="B59" i="43"/>
  <c r="C59" i="43"/>
  <c r="D59" i="43"/>
  <c r="E59" i="43"/>
  <c r="B39" i="43"/>
  <c r="C39" i="43"/>
  <c r="D39" i="43"/>
  <c r="E39" i="43"/>
  <c r="A39" i="43"/>
  <c r="M40" i="43" a="1"/>
  <c r="M40" i="43" s="1"/>
  <c r="M41" i="43" a="1"/>
  <c r="M41" i="43" s="1"/>
  <c r="M42" i="43" a="1"/>
  <c r="M42" i="43" s="1"/>
  <c r="M43" i="43" a="1"/>
  <c r="M43" i="43" s="1"/>
  <c r="M44" i="43" a="1"/>
  <c r="M44" i="43" s="1"/>
  <c r="M45" i="43" a="1"/>
  <c r="M45" i="43" s="1"/>
  <c r="M46" i="43" a="1"/>
  <c r="M46" i="43" s="1"/>
  <c r="M47" i="43" a="1"/>
  <c r="M47" i="43" s="1"/>
  <c r="M48" i="43" a="1"/>
  <c r="M48" i="43" s="1"/>
  <c r="M49" i="43" a="1"/>
  <c r="M49" i="43" s="1"/>
  <c r="M50" i="43" a="1"/>
  <c r="M50" i="43" s="1"/>
  <c r="M51" i="43" a="1"/>
  <c r="M51" i="43" s="1"/>
  <c r="M52" i="43" a="1"/>
  <c r="M52" i="43" s="1"/>
  <c r="M53" i="43" a="1"/>
  <c r="M53" i="43" s="1"/>
  <c r="M54" i="43" a="1"/>
  <c r="M54" i="43" s="1"/>
  <c r="M55" i="43" a="1"/>
  <c r="M55" i="43" s="1"/>
  <c r="M56" i="43" a="1"/>
  <c r="M56" i="43" s="1"/>
  <c r="M57" i="43" a="1"/>
  <c r="M57" i="43" s="1"/>
  <c r="M58" i="43" a="1"/>
  <c r="M58" i="43" s="1"/>
  <c r="M39" i="43" a="1"/>
  <c r="M39" i="43" s="1"/>
  <c r="L40" i="43" l="1"/>
  <c r="L39" i="43"/>
  <c r="I32" i="43" l="1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</calcChain>
</file>

<file path=xl/sharedStrings.xml><?xml version="1.0" encoding="utf-8"?>
<sst xmlns="http://schemas.openxmlformats.org/spreadsheetml/2006/main" count="223" uniqueCount="22">
  <si>
    <t>ПРИМЕР ЗАПОЛНЕНИЯ</t>
  </si>
  <si>
    <t>Система отопления</t>
  </si>
  <si>
    <t>Горячее водоснабжение</t>
  </si>
  <si>
    <t>Канальная</t>
  </si>
  <si>
    <t>Бесканальная</t>
  </si>
  <si>
    <t>Непроходной</t>
  </si>
  <si>
    <t>Минеральная вата</t>
  </si>
  <si>
    <t>Скорлупы ППУ</t>
  </si>
  <si>
    <t>Сталь черная</t>
  </si>
  <si>
    <t>КТС №456</t>
  </si>
  <si>
    <t>КТС №78</t>
  </si>
  <si>
    <t>Мароново</t>
  </si>
  <si>
    <t>аб. 19 - кам. 1/1</t>
  </si>
  <si>
    <t>аб. 20 - кам. 25</t>
  </si>
  <si>
    <t>аб. 11 - кам. 25</t>
  </si>
  <si>
    <t>аб. 12 -  д.6</t>
  </si>
  <si>
    <t>аб. 12 -  д.7</t>
  </si>
  <si>
    <t>аб. 13 -  д.8</t>
  </si>
  <si>
    <t>аб. 14 - кам. 7</t>
  </si>
  <si>
    <t>КТС "К"</t>
  </si>
  <si>
    <t>Исходник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</si>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</sst>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 Cyr"/>
      <family val="2"/>
      <charset val="204"/>
    </font>
    <font>
      <sz val="10"/>
      <name val="SimSun"/>
      <family val="2"/>
      <charset val="204"/>
    </font>
    <font>
      <sz val="10"/>
      <color theme="1"/>
      <name val="Times New Roman"/>
      <family val="2"/>
      <charset val="204"/>
    </font>
    <font>
      <sz val="13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11" fillId="0" borderId="0"/>
    <xf numFmtId="0" fontId="6" fillId="0" borderId="0"/>
    <xf numFmtId="0" fontId="12" fillId="0" borderId="0"/>
    <xf numFmtId="0" fontId="13" fillId="0" borderId="0" applyNumberFormat="0" applyFill="0" applyBorder="0" applyAlignment="0" applyProtection="0"/>
    <xf numFmtId="0" fontId="9" fillId="0" borderId="0"/>
    <xf numFmtId="0" fontId="15" fillId="0" borderId="0"/>
    <xf numFmtId="0" fontId="9" fillId="0" borderId="0"/>
    <xf numFmtId="164" fontId="10" fillId="0" borderId="0" applyBorder="0" applyAlignment="0" applyProtection="0"/>
    <xf numFmtId="0" fontId="5" fillId="0" borderId="0"/>
    <xf numFmtId="0" fontId="10" fillId="0" borderId="0"/>
    <xf numFmtId="0" fontId="6" fillId="0" borderId="0"/>
    <xf numFmtId="0" fontId="11" fillId="0" borderId="0"/>
    <xf numFmtId="0" fontId="10" fillId="0" borderId="0" applyNumberFormat="0" applyFont="0" applyFill="0" applyBorder="0" applyAlignment="0" applyProtection="0">
      <alignment vertical="top"/>
    </xf>
    <xf numFmtId="0" fontId="9" fillId="0" borderId="0"/>
    <xf numFmtId="0" fontId="10" fillId="0" borderId="0" applyNumberFormat="0" applyFont="0" applyFill="0" applyBorder="0" applyAlignment="0" applyProtection="0">
      <alignment vertical="top"/>
    </xf>
    <xf numFmtId="0" fontId="9" fillId="0" borderId="0"/>
    <xf numFmtId="0" fontId="11" fillId="0" borderId="0"/>
    <xf numFmtId="0" fontId="11" fillId="0" borderId="0"/>
    <xf numFmtId="0" fontId="14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1" fillId="0" borderId="0"/>
    <xf numFmtId="0" fontId="16" fillId="0" borderId="0"/>
    <xf numFmtId="0" fontId="9" fillId="0" borderId="0"/>
    <xf numFmtId="0" fontId="16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</cellStyleXfs>
  <cellXfs count="28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2" fillId="0" borderId="0" xfId="0" applyFont="1" applyFill="1"/>
    <xf numFmtId="0" fontId="7" fillId="0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 vertical="center"/>
    </xf>
    <xf numFmtId="16" fontId="17" fillId="0" borderId="3" xfId="11" applyNumberFormat="1" applyFont="1" applyFill="1" applyBorder="1" applyAlignment="1" applyProtection="1">
      <alignment horizontal="left" vertical="center"/>
    </xf>
    <xf numFmtId="16" fontId="17" fillId="0" borderId="1" xfId="11" applyNumberFormat="1" applyFont="1" applyFill="1" applyBorder="1" applyAlignment="1" applyProtection="1">
      <alignment horizontal="left" vertical="center"/>
    </xf>
    <xf numFmtId="165" fontId="17" fillId="0" borderId="2" xfId="11" applyNumberFormat="1" applyFont="1" applyFill="1" applyBorder="1" applyAlignment="1" applyProtection="1">
      <alignment horizontal="center" vertical="center"/>
    </xf>
    <xf numFmtId="0" fontId="17" fillId="0" borderId="3" xfId="11" applyNumberFormat="1" applyFont="1" applyFill="1" applyBorder="1" applyAlignment="1" applyProtection="1">
      <alignment horizontal="center" vertical="center"/>
    </xf>
    <xf numFmtId="0" fontId="17" fillId="0" borderId="1" xfId="11" applyNumberFormat="1" applyFont="1" applyFill="1" applyBorder="1" applyAlignment="1" applyProtection="1">
      <alignment horizontal="center" vertical="center"/>
    </xf>
    <xf numFmtId="0" fontId="17" fillId="0" borderId="0" xfId="0" applyFont="1" applyFill="1"/>
    <xf numFmtId="0" fontId="17" fillId="0" borderId="0" xfId="0" applyFont="1"/>
    <xf numFmtId="0" fontId="17" fillId="0" borderId="1" xfId="0" applyFont="1" applyBorder="1"/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17" fillId="0" borderId="2" xfId="1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" fillId="3" borderId="0" xfId="0" applyFont="1" applyFill="1"/>
    <xf numFmtId="165" fontId="17" fillId="3" borderId="2" xfId="11" applyNumberFormat="1" applyFont="1" applyFill="1" applyBorder="1" applyAlignment="1" applyProtection="1">
      <alignment horizontal="center" vertical="center"/>
    </xf>
    <xf numFmtId="0" fontId="17" fillId="4" borderId="0" xfId="0" applyFont="1" applyFill="1"/>
    <xf numFmtId="0" fontId="0" fillId="4" borderId="0" xfId="0" applyFill="1"/>
  </cellXfs>
  <cellStyles count="59">
    <cellStyle name="Excel Built-in Normal" xfId="7"/>
    <cellStyle name="Excel Built-in Normal 1" xfId="8"/>
    <cellStyle name="Excel Built-in Normal 2" xfId="9"/>
    <cellStyle name="TableStyleLight1" xfId="10"/>
    <cellStyle name="Гиперссылка 2" xfId="6"/>
    <cellStyle name="Обычный" xfId="0" builtinId="0"/>
    <cellStyle name="Обычный 10" xfId="11"/>
    <cellStyle name="Обычный 11" xfId="12"/>
    <cellStyle name="Обычный 12" xfId="13"/>
    <cellStyle name="Обычный 13" xfId="56"/>
    <cellStyle name="Обычный 15" xfId="14"/>
    <cellStyle name="Обычный 2" xfId="4"/>
    <cellStyle name="Обычный 2 2" xfId="3"/>
    <cellStyle name="Обычный 2 3" xfId="16"/>
    <cellStyle name="Обычный 2 4" xfId="17"/>
    <cellStyle name="Обычный 2 5" xfId="18"/>
    <cellStyle name="Обычный 2 6" xfId="54"/>
    <cellStyle name="Обычный 2 7" xfId="15"/>
    <cellStyle name="Обычный 3" xfId="5"/>
    <cellStyle name="Обычный 3 2" xfId="20"/>
    <cellStyle name="Обычный 3 3" xfId="21"/>
    <cellStyle name="Обычный 3 4" xfId="55"/>
    <cellStyle name="Обычный 3 5" xfId="19"/>
    <cellStyle name="Обычный 4" xfId="2"/>
    <cellStyle name="Обычный 4 2" xfId="22"/>
    <cellStyle name="Обычный 5" xfId="23"/>
    <cellStyle name="Обычный 5 10" xfId="24"/>
    <cellStyle name="Обычный 5 11" xfId="25"/>
    <cellStyle name="Обычный 5 12" xfId="26"/>
    <cellStyle name="Обычный 5 13" xfId="27"/>
    <cellStyle name="Обычный 5 14" xfId="28"/>
    <cellStyle name="Обычный 5 15" xfId="29"/>
    <cellStyle name="Обычный 5 16" xfId="30"/>
    <cellStyle name="Обычный 5 17" xfId="31"/>
    <cellStyle name="Обычный 5 18" xfId="32"/>
    <cellStyle name="Обычный 5 19" xfId="33"/>
    <cellStyle name="Обычный 5 2" xfId="34"/>
    <cellStyle name="Обычный 5 20" xfId="35"/>
    <cellStyle name="Обычный 5 21" xfId="36"/>
    <cellStyle name="Обычный 5 22" xfId="37"/>
    <cellStyle name="Обычный 5 23" xfId="38"/>
    <cellStyle name="Обычный 5 24" xfId="39"/>
    <cellStyle name="Обычный 5 25" xfId="40"/>
    <cellStyle name="Обычный 5 26" xfId="41"/>
    <cellStyle name="Обычный 5 3" xfId="42"/>
    <cellStyle name="Обычный 5 4" xfId="43"/>
    <cellStyle name="Обычный 5 5" xfId="44"/>
    <cellStyle name="Обычный 5 6" xfId="45"/>
    <cellStyle name="Обычный 5 7" xfId="46"/>
    <cellStyle name="Обычный 5 8" xfId="47"/>
    <cellStyle name="Обычный 5 9" xfId="48"/>
    <cellStyle name="Обычный 6" xfId="49"/>
    <cellStyle name="Обычный 7" xfId="50"/>
    <cellStyle name="Обычный 79" xfId="51"/>
    <cellStyle name="Обычный 8" xfId="52"/>
    <cellStyle name="Обычный 8 4" xfId="58"/>
    <cellStyle name="Обычный 9" xfId="53"/>
    <cellStyle name="Обычный 9 3" xfId="57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zoomScale="85" zoomScaleNormal="85" workbookViewId="0">
      <pane ySplit="4" topLeftCell="A33" activePane="bottomLeft" state="frozen"/>
      <selection pane="bottomLeft" activeCell="M39" sqref="M39:M59"/>
    </sheetView>
  </sheetViews>
  <sheetFormatPr defaultColWidth="8.85546875" defaultRowHeight="15" x14ac:dyDescent="0.25"/>
  <cols>
    <col min="1" max="1" width="13.7109375" style="4" customWidth="1"/>
    <col min="2" max="2" width="18.85546875" style="8" customWidth="1"/>
    <col min="3" max="3" width="9" style="4" customWidth="1"/>
    <col min="4" max="4" width="20.140625" style="4" customWidth="1"/>
    <col min="5" max="5" width="33" style="4" customWidth="1"/>
    <col min="6" max="6" width="20.7109375" style="21" customWidth="1"/>
    <col min="7" max="7" width="16" style="21" customWidth="1"/>
    <col min="8" max="8" width="13.42578125" style="21" customWidth="1"/>
    <col min="9" max="9" width="11.5703125" style="21" customWidth="1"/>
    <col min="10" max="10" width="19.140625" style="4" customWidth="1"/>
    <col min="11" max="11" width="17.5703125" style="3" customWidth="1"/>
    <col min="12" max="12" width="15.85546875" style="3" customWidth="1"/>
    <col min="13" max="13" width="8.85546875" style="2"/>
    <col min="14" max="14" width="17.28515625" style="2" customWidth="1"/>
    <col min="15" max="15" width="16.7109375" style="2" customWidth="1"/>
    <col min="16" max="16384" width="8.85546875" style="2"/>
  </cols>
  <sheetData>
    <row r="1" spans="1:15" ht="21" x14ac:dyDescent="0.35">
      <c r="D1" s="5" t="s">
        <v>0</v>
      </c>
      <c r="F1" s="23" t="s">
        <v>20</v>
      </c>
    </row>
    <row r="2" spans="1:15" ht="21" x14ac:dyDescent="0.25">
      <c r="F2" s="20"/>
    </row>
    <row r="4" spans="1:15" ht="97.15" customHeight="1" x14ac:dyDescent="0.25">
      <c r="A4" s="6">
        <v>1</v>
      </c>
      <c r="B4" s="9">
        <v>2</v>
      </c>
      <c r="C4" s="6">
        <v>3</v>
      </c>
      <c r="D4" s="6">
        <v>4</v>
      </c>
      <c r="E4" s="6">
        <v>5</v>
      </c>
      <c r="F4" s="6">
        <v>6</v>
      </c>
      <c r="G4" s="6">
        <v>8</v>
      </c>
      <c r="H4" s="6">
        <v>9</v>
      </c>
      <c r="I4" s="7">
        <v>10</v>
      </c>
      <c r="J4" s="6">
        <v>11</v>
      </c>
      <c r="K4" s="6">
        <v>12</v>
      </c>
      <c r="N4" s="1">
        <v>13</v>
      </c>
      <c r="O4" s="1">
        <v>14</v>
      </c>
    </row>
    <row r="5" spans="1:15" ht="14.45" customHeight="1" x14ac:dyDescent="0.3">
      <c r="A5" s="10" t="s">
        <v>11</v>
      </c>
      <c r="B5" s="11" t="s">
        <v>19</v>
      </c>
      <c r="C5" s="10"/>
      <c r="D5" s="12" t="s">
        <v>12</v>
      </c>
      <c r="E5" s="13" t="s">
        <v>2</v>
      </c>
      <c r="F5" s="14">
        <v>29</v>
      </c>
      <c r="G5" s="15">
        <v>273</v>
      </c>
      <c r="H5" s="16">
        <v>250</v>
      </c>
      <c r="I5" s="22">
        <f t="shared" ref="I5:I32" si="0">F5*G5/1000</f>
        <v>7.9169999999999998</v>
      </c>
      <c r="J5" s="10" t="s">
        <v>4</v>
      </c>
      <c r="K5" s="10"/>
      <c r="L5" s="17"/>
      <c r="M5" s="18"/>
      <c r="N5" s="19"/>
      <c r="O5" s="19" t="s">
        <v>8</v>
      </c>
    </row>
    <row r="6" spans="1:15" ht="14.45" customHeight="1" x14ac:dyDescent="0.3">
      <c r="A6" s="10" t="s">
        <v>11</v>
      </c>
      <c r="B6" s="11" t="s">
        <v>19</v>
      </c>
      <c r="C6" s="10"/>
      <c r="D6" s="12" t="s">
        <v>12</v>
      </c>
      <c r="E6" s="13" t="s">
        <v>1</v>
      </c>
      <c r="F6" s="14">
        <v>29</v>
      </c>
      <c r="G6" s="15">
        <v>426</v>
      </c>
      <c r="H6" s="16">
        <v>400</v>
      </c>
      <c r="I6" s="22">
        <f t="shared" si="0"/>
        <v>12.353999999999999</v>
      </c>
      <c r="J6" s="10" t="s">
        <v>4</v>
      </c>
      <c r="K6" s="10"/>
      <c r="L6" s="17"/>
      <c r="M6" s="18"/>
      <c r="N6" s="19"/>
      <c r="O6" s="19" t="s">
        <v>8</v>
      </c>
    </row>
    <row r="7" spans="1:15" ht="14.45" customHeight="1" x14ac:dyDescent="0.3">
      <c r="A7" s="10" t="s">
        <v>11</v>
      </c>
      <c r="B7" s="11" t="s">
        <v>19</v>
      </c>
      <c r="C7" s="10"/>
      <c r="D7" s="12" t="s">
        <v>12</v>
      </c>
      <c r="E7" s="13" t="s">
        <v>2</v>
      </c>
      <c r="F7" s="14">
        <v>29</v>
      </c>
      <c r="G7" s="15">
        <v>219</v>
      </c>
      <c r="H7" s="16">
        <v>200</v>
      </c>
      <c r="I7" s="22">
        <f t="shared" si="0"/>
        <v>6.351</v>
      </c>
      <c r="J7" s="10" t="s">
        <v>4</v>
      </c>
      <c r="K7" s="10"/>
      <c r="L7" s="17"/>
      <c r="M7" s="18"/>
      <c r="N7" s="19" t="s">
        <v>7</v>
      </c>
      <c r="O7" s="19" t="s">
        <v>8</v>
      </c>
    </row>
    <row r="8" spans="1:15" ht="14.45" customHeight="1" x14ac:dyDescent="0.3">
      <c r="A8" s="10" t="s">
        <v>11</v>
      </c>
      <c r="B8" s="11" t="s">
        <v>19</v>
      </c>
      <c r="C8" s="10"/>
      <c r="D8" s="12" t="s">
        <v>12</v>
      </c>
      <c r="E8" s="13" t="s">
        <v>1</v>
      </c>
      <c r="F8" s="14">
        <v>29</v>
      </c>
      <c r="G8" s="15">
        <v>426</v>
      </c>
      <c r="H8" s="16">
        <v>400</v>
      </c>
      <c r="I8" s="22">
        <f t="shared" si="0"/>
        <v>12.353999999999999</v>
      </c>
      <c r="J8" s="10" t="s">
        <v>4</v>
      </c>
      <c r="K8" s="10"/>
      <c r="L8" s="17"/>
      <c r="M8" s="18"/>
      <c r="N8" s="19" t="s">
        <v>7</v>
      </c>
      <c r="O8" s="19" t="s">
        <v>8</v>
      </c>
    </row>
    <row r="9" spans="1:15" ht="14.45" customHeight="1" x14ac:dyDescent="0.3">
      <c r="A9" s="10" t="s">
        <v>11</v>
      </c>
      <c r="B9" s="11" t="s">
        <v>10</v>
      </c>
      <c r="C9" s="10"/>
      <c r="D9" s="12" t="s">
        <v>13</v>
      </c>
      <c r="E9" s="13" t="s">
        <v>2</v>
      </c>
      <c r="F9" s="14">
        <v>23</v>
      </c>
      <c r="G9" s="15">
        <v>159</v>
      </c>
      <c r="H9" s="16">
        <v>150</v>
      </c>
      <c r="I9" s="22">
        <f t="shared" si="0"/>
        <v>3.657</v>
      </c>
      <c r="J9" s="10" t="s">
        <v>3</v>
      </c>
      <c r="K9" s="10" t="s">
        <v>5</v>
      </c>
      <c r="L9" s="17"/>
      <c r="M9" s="18"/>
      <c r="N9" s="19" t="s">
        <v>6</v>
      </c>
      <c r="O9" s="19" t="s">
        <v>8</v>
      </c>
    </row>
    <row r="10" spans="1:15" ht="14.45" customHeight="1" x14ac:dyDescent="0.3">
      <c r="A10" s="10" t="s">
        <v>11</v>
      </c>
      <c r="B10" s="11" t="s">
        <v>10</v>
      </c>
      <c r="C10" s="10"/>
      <c r="D10" s="12" t="s">
        <v>13</v>
      </c>
      <c r="E10" s="13" t="s">
        <v>2</v>
      </c>
      <c r="F10" s="14">
        <v>23</v>
      </c>
      <c r="G10" s="15">
        <v>159</v>
      </c>
      <c r="H10" s="16">
        <v>150</v>
      </c>
      <c r="I10" s="22">
        <f t="shared" si="0"/>
        <v>3.657</v>
      </c>
      <c r="J10" s="10" t="s">
        <v>3</v>
      </c>
      <c r="K10" s="10" t="s">
        <v>5</v>
      </c>
      <c r="L10" s="17"/>
      <c r="M10" s="18"/>
      <c r="N10" s="19" t="s">
        <v>6</v>
      </c>
      <c r="O10" s="19" t="s">
        <v>8</v>
      </c>
    </row>
    <row r="11" spans="1:15" ht="14.45" customHeight="1" x14ac:dyDescent="0.3">
      <c r="A11" s="10" t="s">
        <v>11</v>
      </c>
      <c r="B11" s="11" t="s">
        <v>10</v>
      </c>
      <c r="C11" s="10"/>
      <c r="D11" s="12" t="s">
        <v>13</v>
      </c>
      <c r="E11" s="13" t="s">
        <v>1</v>
      </c>
      <c r="F11" s="14">
        <v>23</v>
      </c>
      <c r="G11" s="15">
        <v>219</v>
      </c>
      <c r="H11" s="16">
        <v>200</v>
      </c>
      <c r="I11" s="22">
        <f t="shared" si="0"/>
        <v>5.0369999999999999</v>
      </c>
      <c r="J11" s="10" t="s">
        <v>3</v>
      </c>
      <c r="K11" s="10" t="s">
        <v>5</v>
      </c>
      <c r="L11" s="17"/>
      <c r="M11" s="18"/>
      <c r="N11" s="19" t="s">
        <v>6</v>
      </c>
      <c r="O11" s="19" t="s">
        <v>8</v>
      </c>
    </row>
    <row r="12" spans="1:15" ht="14.45" customHeight="1" x14ac:dyDescent="0.3">
      <c r="A12" s="10" t="s">
        <v>11</v>
      </c>
      <c r="B12" s="11" t="s">
        <v>10</v>
      </c>
      <c r="C12" s="10"/>
      <c r="D12" s="12" t="s">
        <v>13</v>
      </c>
      <c r="E12" s="13" t="s">
        <v>1</v>
      </c>
      <c r="F12" s="14">
        <v>23</v>
      </c>
      <c r="G12" s="15">
        <v>219</v>
      </c>
      <c r="H12" s="16">
        <v>200</v>
      </c>
      <c r="I12" s="22">
        <f t="shared" si="0"/>
        <v>5.0369999999999999</v>
      </c>
      <c r="J12" s="10" t="s">
        <v>3</v>
      </c>
      <c r="K12" s="10" t="s">
        <v>5</v>
      </c>
      <c r="L12" s="17"/>
      <c r="M12" s="18"/>
      <c r="N12" s="19" t="s">
        <v>6</v>
      </c>
      <c r="O12" s="19" t="s">
        <v>8</v>
      </c>
    </row>
    <row r="13" spans="1:15" ht="14.45" customHeight="1" x14ac:dyDescent="0.3">
      <c r="A13" s="10" t="s">
        <v>11</v>
      </c>
      <c r="B13" s="11" t="s">
        <v>9</v>
      </c>
      <c r="C13" s="10"/>
      <c r="D13" s="12" t="s">
        <v>14</v>
      </c>
      <c r="E13" s="13" t="s">
        <v>1</v>
      </c>
      <c r="F13" s="14">
        <v>10</v>
      </c>
      <c r="G13" s="15">
        <v>159</v>
      </c>
      <c r="H13" s="16">
        <v>150</v>
      </c>
      <c r="I13" s="22">
        <f t="shared" si="0"/>
        <v>1.59</v>
      </c>
      <c r="J13" s="10" t="s">
        <v>3</v>
      </c>
      <c r="K13" s="10" t="s">
        <v>5</v>
      </c>
      <c r="L13" s="17"/>
      <c r="M13" s="18"/>
      <c r="N13" s="19" t="s">
        <v>6</v>
      </c>
      <c r="O13" s="19" t="s">
        <v>8</v>
      </c>
    </row>
    <row r="14" spans="1:15" ht="14.45" customHeight="1" x14ac:dyDescent="0.3">
      <c r="A14" s="10" t="s">
        <v>11</v>
      </c>
      <c r="B14" s="11" t="s">
        <v>9</v>
      </c>
      <c r="C14" s="10"/>
      <c r="D14" s="12" t="s">
        <v>14</v>
      </c>
      <c r="E14" s="13" t="s">
        <v>2</v>
      </c>
      <c r="F14" s="14">
        <v>10</v>
      </c>
      <c r="G14" s="15">
        <v>108</v>
      </c>
      <c r="H14" s="16">
        <v>100</v>
      </c>
      <c r="I14" s="22">
        <f t="shared" si="0"/>
        <v>1.08</v>
      </c>
      <c r="J14" s="10" t="s">
        <v>3</v>
      </c>
      <c r="K14" s="10" t="s">
        <v>5</v>
      </c>
      <c r="L14" s="17"/>
      <c r="M14" s="18"/>
      <c r="N14" s="19" t="s">
        <v>6</v>
      </c>
      <c r="O14" s="19" t="s">
        <v>8</v>
      </c>
    </row>
    <row r="15" spans="1:15" ht="14.45" customHeight="1" x14ac:dyDescent="0.3">
      <c r="A15" s="10" t="s">
        <v>11</v>
      </c>
      <c r="B15" s="11" t="s">
        <v>9</v>
      </c>
      <c r="C15" s="10"/>
      <c r="D15" s="12" t="s">
        <v>14</v>
      </c>
      <c r="E15" s="13" t="s">
        <v>2</v>
      </c>
      <c r="F15" s="14">
        <v>10</v>
      </c>
      <c r="G15" s="15">
        <v>108</v>
      </c>
      <c r="H15" s="16">
        <v>100</v>
      </c>
      <c r="I15" s="22">
        <f t="shared" si="0"/>
        <v>1.08</v>
      </c>
      <c r="J15" s="10" t="s">
        <v>3</v>
      </c>
      <c r="K15" s="10" t="s">
        <v>5</v>
      </c>
      <c r="L15" s="17"/>
      <c r="M15" s="18"/>
      <c r="N15" s="19" t="s">
        <v>6</v>
      </c>
      <c r="O15" s="19" t="s">
        <v>8</v>
      </c>
    </row>
    <row r="16" spans="1:15" ht="14.45" customHeight="1" x14ac:dyDescent="0.3">
      <c r="A16" s="10" t="s">
        <v>11</v>
      </c>
      <c r="B16" s="11" t="s">
        <v>9</v>
      </c>
      <c r="C16" s="10"/>
      <c r="D16" s="12" t="s">
        <v>14</v>
      </c>
      <c r="E16" s="13" t="s">
        <v>1</v>
      </c>
      <c r="F16" s="14">
        <v>10</v>
      </c>
      <c r="G16" s="15">
        <v>159</v>
      </c>
      <c r="H16" s="16">
        <v>150</v>
      </c>
      <c r="I16" s="22">
        <f t="shared" si="0"/>
        <v>1.59</v>
      </c>
      <c r="J16" s="10" t="s">
        <v>3</v>
      </c>
      <c r="K16" s="10" t="s">
        <v>5</v>
      </c>
      <c r="L16" s="17"/>
      <c r="M16" s="18"/>
      <c r="N16" s="19" t="s">
        <v>6</v>
      </c>
      <c r="O16" s="19" t="s">
        <v>8</v>
      </c>
    </row>
    <row r="17" spans="1:15" ht="14.45" customHeight="1" x14ac:dyDescent="0.3">
      <c r="A17" s="10" t="s">
        <v>11</v>
      </c>
      <c r="B17" s="11" t="s">
        <v>9</v>
      </c>
      <c r="C17" s="10"/>
      <c r="D17" s="12" t="s">
        <v>15</v>
      </c>
      <c r="E17" s="13" t="s">
        <v>1</v>
      </c>
      <c r="F17" s="14">
        <v>23</v>
      </c>
      <c r="G17" s="15">
        <v>108</v>
      </c>
      <c r="H17" s="16">
        <v>100</v>
      </c>
      <c r="I17" s="22">
        <f t="shared" si="0"/>
        <v>2.484</v>
      </c>
      <c r="J17" s="10" t="s">
        <v>3</v>
      </c>
      <c r="K17" s="10" t="s">
        <v>5</v>
      </c>
      <c r="L17" s="17"/>
      <c r="M17" s="18"/>
      <c r="N17" s="19" t="s">
        <v>6</v>
      </c>
      <c r="O17" s="19" t="s">
        <v>8</v>
      </c>
    </row>
    <row r="18" spans="1:15" ht="14.45" customHeight="1" x14ac:dyDescent="0.3">
      <c r="A18" s="10" t="s">
        <v>11</v>
      </c>
      <c r="B18" s="11" t="s">
        <v>9</v>
      </c>
      <c r="C18" s="10"/>
      <c r="D18" s="12" t="s">
        <v>15</v>
      </c>
      <c r="E18" s="13" t="s">
        <v>1</v>
      </c>
      <c r="F18" s="14">
        <v>23</v>
      </c>
      <c r="G18" s="15">
        <v>108</v>
      </c>
      <c r="H18" s="16">
        <v>100</v>
      </c>
      <c r="I18" s="22">
        <f t="shared" si="0"/>
        <v>2.484</v>
      </c>
      <c r="J18" s="10" t="s">
        <v>3</v>
      </c>
      <c r="K18" s="10" t="s">
        <v>5</v>
      </c>
      <c r="L18" s="17"/>
      <c r="M18" s="18"/>
      <c r="N18" s="19" t="s">
        <v>6</v>
      </c>
      <c r="O18" s="19" t="s">
        <v>8</v>
      </c>
    </row>
    <row r="19" spans="1:15" ht="14.45" customHeight="1" x14ac:dyDescent="0.3">
      <c r="A19" s="10" t="s">
        <v>11</v>
      </c>
      <c r="B19" s="11" t="s">
        <v>9</v>
      </c>
      <c r="C19" s="10"/>
      <c r="D19" s="12" t="s">
        <v>15</v>
      </c>
      <c r="E19" s="13" t="s">
        <v>2</v>
      </c>
      <c r="F19" s="14">
        <v>23</v>
      </c>
      <c r="G19" s="15">
        <v>108</v>
      </c>
      <c r="H19" s="16">
        <v>100</v>
      </c>
      <c r="I19" s="22">
        <f t="shared" si="0"/>
        <v>2.484</v>
      </c>
      <c r="J19" s="10" t="s">
        <v>3</v>
      </c>
      <c r="K19" s="10" t="s">
        <v>5</v>
      </c>
      <c r="L19" s="17"/>
      <c r="M19" s="18"/>
      <c r="N19" s="19" t="s">
        <v>6</v>
      </c>
      <c r="O19" s="19" t="s">
        <v>8</v>
      </c>
    </row>
    <row r="20" spans="1:15" ht="14.45" customHeight="1" x14ac:dyDescent="0.3">
      <c r="A20" s="10" t="s">
        <v>11</v>
      </c>
      <c r="B20" s="11" t="s">
        <v>9</v>
      </c>
      <c r="C20" s="10"/>
      <c r="D20" s="12" t="s">
        <v>15</v>
      </c>
      <c r="E20" s="13" t="s">
        <v>2</v>
      </c>
      <c r="F20" s="14">
        <v>23</v>
      </c>
      <c r="G20" s="15">
        <v>76</v>
      </c>
      <c r="H20" s="16">
        <v>65</v>
      </c>
      <c r="I20" s="22">
        <f t="shared" si="0"/>
        <v>1.748</v>
      </c>
      <c r="J20" s="10" t="s">
        <v>3</v>
      </c>
      <c r="K20" s="10" t="s">
        <v>5</v>
      </c>
      <c r="L20" s="17"/>
      <c r="M20" s="18"/>
      <c r="N20" s="19" t="s">
        <v>6</v>
      </c>
      <c r="O20" s="19" t="s">
        <v>8</v>
      </c>
    </row>
    <row r="21" spans="1:15" ht="14.45" customHeight="1" x14ac:dyDescent="0.3">
      <c r="A21" s="10" t="s">
        <v>11</v>
      </c>
      <c r="B21" s="11" t="s">
        <v>9</v>
      </c>
      <c r="C21" s="10"/>
      <c r="D21" s="12" t="s">
        <v>16</v>
      </c>
      <c r="E21" s="13" t="s">
        <v>2</v>
      </c>
      <c r="F21" s="14">
        <v>17</v>
      </c>
      <c r="G21" s="15">
        <v>133</v>
      </c>
      <c r="H21" s="16">
        <v>125</v>
      </c>
      <c r="I21" s="22">
        <f t="shared" si="0"/>
        <v>2.2610000000000001</v>
      </c>
      <c r="J21" s="10" t="s">
        <v>3</v>
      </c>
      <c r="K21" s="10" t="s">
        <v>5</v>
      </c>
      <c r="L21" s="17"/>
      <c r="M21" s="18"/>
      <c r="N21" s="19" t="s">
        <v>6</v>
      </c>
      <c r="O21" s="19" t="s">
        <v>8</v>
      </c>
    </row>
    <row r="22" spans="1:15" ht="14.45" customHeight="1" x14ac:dyDescent="0.3">
      <c r="A22" s="10" t="s">
        <v>11</v>
      </c>
      <c r="B22" s="11" t="s">
        <v>9</v>
      </c>
      <c r="C22" s="10"/>
      <c r="D22" s="12" t="s">
        <v>16</v>
      </c>
      <c r="E22" s="13" t="s">
        <v>2</v>
      </c>
      <c r="F22" s="14">
        <v>17</v>
      </c>
      <c r="G22" s="15">
        <v>89</v>
      </c>
      <c r="H22" s="16">
        <v>80</v>
      </c>
      <c r="I22" s="22">
        <f t="shared" si="0"/>
        <v>1.5129999999999999</v>
      </c>
      <c r="J22" s="10" t="s">
        <v>3</v>
      </c>
      <c r="K22" s="10" t="s">
        <v>5</v>
      </c>
      <c r="L22" s="17"/>
      <c r="M22" s="18"/>
      <c r="N22" s="19" t="s">
        <v>6</v>
      </c>
      <c r="O22" s="19" t="s">
        <v>8</v>
      </c>
    </row>
    <row r="23" spans="1:15" ht="14.45" customHeight="1" x14ac:dyDescent="0.3">
      <c r="A23" s="10" t="s">
        <v>11</v>
      </c>
      <c r="B23" s="11" t="s">
        <v>9</v>
      </c>
      <c r="C23" s="10"/>
      <c r="D23" s="12" t="s">
        <v>16</v>
      </c>
      <c r="E23" s="13" t="s">
        <v>1</v>
      </c>
      <c r="F23" s="14">
        <v>17</v>
      </c>
      <c r="G23" s="15">
        <v>219</v>
      </c>
      <c r="H23" s="16">
        <v>200</v>
      </c>
      <c r="I23" s="22">
        <f t="shared" si="0"/>
        <v>3.7229999999999999</v>
      </c>
      <c r="J23" s="10" t="s">
        <v>3</v>
      </c>
      <c r="K23" s="10" t="s">
        <v>5</v>
      </c>
      <c r="L23" s="17"/>
      <c r="M23" s="18"/>
      <c r="N23" s="19" t="s">
        <v>6</v>
      </c>
      <c r="O23" s="19" t="s">
        <v>8</v>
      </c>
    </row>
    <row r="24" spans="1:15" ht="14.45" customHeight="1" x14ac:dyDescent="0.3">
      <c r="A24" s="10" t="s">
        <v>11</v>
      </c>
      <c r="B24" s="11" t="s">
        <v>9</v>
      </c>
      <c r="C24" s="10"/>
      <c r="D24" s="12" t="s">
        <v>16</v>
      </c>
      <c r="E24" s="13" t="s">
        <v>1</v>
      </c>
      <c r="F24" s="14">
        <v>17</v>
      </c>
      <c r="G24" s="15">
        <v>219</v>
      </c>
      <c r="H24" s="16">
        <v>200</v>
      </c>
      <c r="I24" s="22">
        <f t="shared" si="0"/>
        <v>3.7229999999999999</v>
      </c>
      <c r="J24" s="10" t="s">
        <v>3</v>
      </c>
      <c r="K24" s="10" t="s">
        <v>5</v>
      </c>
      <c r="L24" s="17"/>
      <c r="M24" s="18"/>
      <c r="N24" s="19" t="s">
        <v>6</v>
      </c>
      <c r="O24" s="19" t="s">
        <v>8</v>
      </c>
    </row>
    <row r="25" spans="1:15" ht="14.45" customHeight="1" x14ac:dyDescent="0.3">
      <c r="A25" s="10" t="s">
        <v>11</v>
      </c>
      <c r="B25" s="11" t="s">
        <v>9</v>
      </c>
      <c r="C25" s="10"/>
      <c r="D25" s="12" t="s">
        <v>17</v>
      </c>
      <c r="E25" s="13" t="s">
        <v>2</v>
      </c>
      <c r="F25" s="14">
        <v>68</v>
      </c>
      <c r="G25" s="15">
        <v>159</v>
      </c>
      <c r="H25" s="16">
        <v>150</v>
      </c>
      <c r="I25" s="22">
        <f t="shared" si="0"/>
        <v>10.811999999999999</v>
      </c>
      <c r="J25" s="10" t="s">
        <v>3</v>
      </c>
      <c r="K25" s="10" t="s">
        <v>5</v>
      </c>
      <c r="L25" s="17"/>
      <c r="M25" s="18"/>
      <c r="N25" s="19" t="s">
        <v>6</v>
      </c>
      <c r="O25" s="19" t="s">
        <v>8</v>
      </c>
    </row>
    <row r="26" spans="1:15" ht="14.45" customHeight="1" x14ac:dyDescent="0.3">
      <c r="A26" s="10" t="s">
        <v>11</v>
      </c>
      <c r="B26" s="11" t="s">
        <v>9</v>
      </c>
      <c r="C26" s="10"/>
      <c r="D26" s="12" t="s">
        <v>17</v>
      </c>
      <c r="E26" s="13" t="s">
        <v>2</v>
      </c>
      <c r="F26" s="14">
        <v>68</v>
      </c>
      <c r="G26" s="15">
        <v>89</v>
      </c>
      <c r="H26" s="16">
        <v>80</v>
      </c>
      <c r="I26" s="22">
        <f t="shared" si="0"/>
        <v>6.0519999999999996</v>
      </c>
      <c r="J26" s="10" t="s">
        <v>3</v>
      </c>
      <c r="K26" s="10" t="s">
        <v>5</v>
      </c>
      <c r="L26" s="17"/>
      <c r="M26" s="18"/>
      <c r="N26" s="19" t="s">
        <v>6</v>
      </c>
      <c r="O26" s="19" t="s">
        <v>8</v>
      </c>
    </row>
    <row r="27" spans="1:15" ht="14.45" customHeight="1" x14ac:dyDescent="0.3">
      <c r="A27" s="10" t="s">
        <v>11</v>
      </c>
      <c r="B27" s="11" t="s">
        <v>9</v>
      </c>
      <c r="C27" s="10"/>
      <c r="D27" s="12" t="s">
        <v>17</v>
      </c>
      <c r="E27" s="13" t="s">
        <v>1</v>
      </c>
      <c r="F27" s="14">
        <v>68</v>
      </c>
      <c r="G27" s="15">
        <v>219</v>
      </c>
      <c r="H27" s="16">
        <v>200</v>
      </c>
      <c r="I27" s="22">
        <f t="shared" si="0"/>
        <v>14.891999999999999</v>
      </c>
      <c r="J27" s="10" t="s">
        <v>3</v>
      </c>
      <c r="K27" s="10" t="s">
        <v>5</v>
      </c>
      <c r="L27" s="17"/>
      <c r="M27" s="18"/>
      <c r="N27" s="19" t="s">
        <v>6</v>
      </c>
      <c r="O27" s="19" t="s">
        <v>8</v>
      </c>
    </row>
    <row r="28" spans="1:15" ht="14.45" customHeight="1" x14ac:dyDescent="0.3">
      <c r="A28" s="10" t="s">
        <v>11</v>
      </c>
      <c r="B28" s="11" t="s">
        <v>9</v>
      </c>
      <c r="C28" s="10"/>
      <c r="D28" s="12" t="s">
        <v>17</v>
      </c>
      <c r="E28" s="13" t="s">
        <v>1</v>
      </c>
      <c r="F28" s="14">
        <v>68</v>
      </c>
      <c r="G28" s="15">
        <v>219</v>
      </c>
      <c r="H28" s="16">
        <v>200</v>
      </c>
      <c r="I28" s="22">
        <f t="shared" si="0"/>
        <v>14.891999999999999</v>
      </c>
      <c r="J28" s="10" t="s">
        <v>3</v>
      </c>
      <c r="K28" s="10" t="s">
        <v>5</v>
      </c>
      <c r="L28" s="17"/>
      <c r="M28" s="18"/>
      <c r="N28" s="19" t="s">
        <v>6</v>
      </c>
      <c r="O28" s="19" t="s">
        <v>8</v>
      </c>
    </row>
    <row r="29" spans="1:15" ht="14.45" customHeight="1" x14ac:dyDescent="0.3">
      <c r="A29" s="10" t="s">
        <v>11</v>
      </c>
      <c r="B29" s="11" t="s">
        <v>9</v>
      </c>
      <c r="C29" s="10"/>
      <c r="D29" s="12" t="s">
        <v>18</v>
      </c>
      <c r="E29" s="13" t="s">
        <v>1</v>
      </c>
      <c r="F29" s="14">
        <v>5</v>
      </c>
      <c r="G29" s="15">
        <v>219</v>
      </c>
      <c r="H29" s="16">
        <v>200</v>
      </c>
      <c r="I29" s="22">
        <f t="shared" si="0"/>
        <v>1.095</v>
      </c>
      <c r="J29" s="10" t="s">
        <v>3</v>
      </c>
      <c r="K29" s="10" t="s">
        <v>5</v>
      </c>
      <c r="L29" s="17"/>
      <c r="M29" s="18"/>
      <c r="N29" s="19" t="s">
        <v>6</v>
      </c>
      <c r="O29" s="19" t="s">
        <v>8</v>
      </c>
    </row>
    <row r="30" spans="1:15" ht="14.45" customHeight="1" x14ac:dyDescent="0.3">
      <c r="A30" s="10" t="s">
        <v>11</v>
      </c>
      <c r="B30" s="11" t="s">
        <v>9</v>
      </c>
      <c r="C30" s="10"/>
      <c r="D30" s="12" t="s">
        <v>18</v>
      </c>
      <c r="E30" s="13" t="s">
        <v>2</v>
      </c>
      <c r="F30" s="14">
        <v>5</v>
      </c>
      <c r="G30" s="15">
        <v>133</v>
      </c>
      <c r="H30" s="16">
        <v>125</v>
      </c>
      <c r="I30" s="22">
        <f t="shared" si="0"/>
        <v>0.66500000000000004</v>
      </c>
      <c r="J30" s="10" t="s">
        <v>3</v>
      </c>
      <c r="K30" s="10" t="s">
        <v>5</v>
      </c>
      <c r="L30" s="17"/>
      <c r="M30" s="18"/>
      <c r="N30" s="19" t="s">
        <v>6</v>
      </c>
      <c r="O30" s="19" t="s">
        <v>8</v>
      </c>
    </row>
    <row r="31" spans="1:15" ht="14.45" customHeight="1" x14ac:dyDescent="0.3">
      <c r="A31" s="10" t="s">
        <v>11</v>
      </c>
      <c r="B31" s="11" t="s">
        <v>9</v>
      </c>
      <c r="C31" s="10"/>
      <c r="D31" s="12" t="s">
        <v>18</v>
      </c>
      <c r="E31" s="13" t="s">
        <v>1</v>
      </c>
      <c r="F31" s="14">
        <v>5</v>
      </c>
      <c r="G31" s="15">
        <v>219</v>
      </c>
      <c r="H31" s="16">
        <v>200</v>
      </c>
      <c r="I31" s="22">
        <f t="shared" si="0"/>
        <v>1.095</v>
      </c>
      <c r="J31" s="10" t="s">
        <v>3</v>
      </c>
      <c r="K31" s="10" t="s">
        <v>5</v>
      </c>
      <c r="L31" s="17"/>
      <c r="M31" s="18"/>
      <c r="N31" s="19" t="s">
        <v>6</v>
      </c>
      <c r="O31" s="19" t="s">
        <v>8</v>
      </c>
    </row>
    <row r="32" spans="1:15" ht="14.45" customHeight="1" x14ac:dyDescent="0.3">
      <c r="A32" s="10" t="s">
        <v>11</v>
      </c>
      <c r="B32" s="11" t="s">
        <v>9</v>
      </c>
      <c r="C32" s="10"/>
      <c r="D32" s="12" t="s">
        <v>18</v>
      </c>
      <c r="E32" s="13" t="s">
        <v>2</v>
      </c>
      <c r="F32" s="14">
        <v>5</v>
      </c>
      <c r="G32" s="15">
        <v>89</v>
      </c>
      <c r="H32" s="16">
        <v>80</v>
      </c>
      <c r="I32" s="22">
        <f t="shared" si="0"/>
        <v>0.44500000000000001</v>
      </c>
      <c r="J32" s="10" t="s">
        <v>3</v>
      </c>
      <c r="K32" s="10" t="s">
        <v>5</v>
      </c>
      <c r="L32" s="17"/>
      <c r="M32" s="18"/>
      <c r="N32" s="19" t="s">
        <v>6</v>
      </c>
      <c r="O32" s="19" t="s">
        <v>8</v>
      </c>
    </row>
    <row r="36" spans="1:15" x14ac:dyDescent="0.25">
      <c r="F36" s="24" t="s">
        <v>21</v>
      </c>
    </row>
    <row r="38" spans="1:15" x14ac:dyDescent="0.25">
      <c r="A38" s="6">
        <v>1</v>
      </c>
      <c r="B38" s="9">
        <v>2</v>
      </c>
      <c r="C38" s="6">
        <v>3</v>
      </c>
      <c r="D38" s="6">
        <v>4</v>
      </c>
      <c r="E38" s="6">
        <v>5</v>
      </c>
      <c r="F38" s="6">
        <v>6</v>
      </c>
      <c r="G38" s="6">
        <v>8</v>
      </c>
      <c r="H38" s="6">
        <v>9</v>
      </c>
      <c r="I38" s="7">
        <v>10</v>
      </c>
      <c r="J38" s="6">
        <v>11</v>
      </c>
      <c r="K38" s="6">
        <v>12</v>
      </c>
      <c r="N38" s="1">
        <v>13</v>
      </c>
      <c r="O38" s="1">
        <v>14</v>
      </c>
    </row>
    <row r="39" spans="1:15" ht="17.25" x14ac:dyDescent="0.3">
      <c r="A39" s="10" t="str">
        <f>IF($M39="","",INDEX(A:A,$M39)&amp;"")</f>
        <v>Мароново</v>
      </c>
      <c r="B39" s="10" t="str">
        <f t="shared" ref="B39:E54" si="1">IF($M39="","",INDEX(B:B,$M39)&amp;"")</f>
        <v>КТС "К"</v>
      </c>
      <c r="C39" s="10" t="str">
        <f t="shared" si="1"/>
        <v/>
      </c>
      <c r="D39" s="10" t="str">
        <f t="shared" si="1"/>
        <v>аб. 19 - кам. 1/1</v>
      </c>
      <c r="E39" s="10" t="str">
        <f t="shared" si="1"/>
        <v>Горячее водоснабжение</v>
      </c>
      <c r="F39" s="25">
        <f>SUMPRODUCT(($A$5:$A$32&amp;$B$5:$B$32&amp;$D$5:$D$32&amp;$E$5:$E$32&amp;$J$5:$J$32&amp;$K$5:$K$32=$A39&amp;$B39&amp;$D39&amp;$E39&amp;$J39&amp;$K39)*F$5:F$32)</f>
        <v>58</v>
      </c>
      <c r="G39" s="25">
        <f t="shared" ref="G39:I39" si="2">SUMPRODUCT(($A$5:$A$32&amp;$B$5:$B$32&amp;$D$5:$D$32&amp;$E$5:$E$32&amp;$J$5:$J$32&amp;$K$5:$K$32=$A39&amp;$B39&amp;$D39&amp;$E39&amp;$J39&amp;$K39)*G$5:G$32)</f>
        <v>492</v>
      </c>
      <c r="H39" s="25">
        <f t="shared" si="2"/>
        <v>450</v>
      </c>
      <c r="I39" s="25">
        <f t="shared" si="2"/>
        <v>14.268000000000001</v>
      </c>
      <c r="J39" s="10" t="str">
        <f t="shared" ref="J39:K54" si="3">IF($M39="","",INDEX(J:J,$M39)&amp;"")</f>
        <v>Бесканальная</v>
      </c>
      <c r="K39" s="10" t="str">
        <f t="shared" si="3"/>
        <v/>
      </c>
      <c r="L39" s="17">
        <f>SUMIFS(F$5:F$32,E$5:E$32,E39,J$5:J$32,J39)</f>
        <v>58</v>
      </c>
      <c r="M39" s="26">
        <f t="array" ref="M39">IFERROR(SMALL(IF(MATCH(A$5:A$32&amp;B$5:B$32&amp;D$5:D$32&amp;E$5:E$32&amp;J$5:J$32&amp;K$5:K$32,A$5:A$32&amp;B$5:B$32&amp;D$5:D$32&amp;E$5:E$32&amp;J$5:J$32&amp;K$5:K$32,)=ROW($5:$32)-4,ROW($5:$32)),ROW(M1)),"")</f>
        <v>5</v>
      </c>
      <c r="N39" s="19"/>
      <c r="O39" s="19" t="s">
        <v>8</v>
      </c>
    </row>
    <row r="40" spans="1:15" ht="17.25" x14ac:dyDescent="0.3">
      <c r="A40" s="10" t="str">
        <f t="shared" ref="A40:E59" si="4">IF($M40="","",INDEX(A:A,$M40)&amp;"")</f>
        <v>Мароново</v>
      </c>
      <c r="B40" s="10" t="str">
        <f t="shared" si="1"/>
        <v>КТС "К"</v>
      </c>
      <c r="C40" s="10" t="str">
        <f t="shared" si="1"/>
        <v/>
      </c>
      <c r="D40" s="10" t="str">
        <f t="shared" si="1"/>
        <v>аб. 19 - кам. 1/1</v>
      </c>
      <c r="E40" s="10" t="str">
        <f t="shared" si="1"/>
        <v>Система отопления</v>
      </c>
      <c r="F40" s="25">
        <f t="shared" ref="F40:I59" si="5">SUMPRODUCT(($A$5:$A$32&amp;$B$5:$B$32&amp;$D$5:$D$32&amp;$E$5:$E$32&amp;$J$5:$J$32&amp;$K$5:$K$32=$A40&amp;$B40&amp;$D40&amp;$E40&amp;$J40&amp;$K40)*F$5:F$32)</f>
        <v>58</v>
      </c>
      <c r="G40" s="25">
        <f t="shared" si="5"/>
        <v>852</v>
      </c>
      <c r="H40" s="25">
        <f t="shared" si="5"/>
        <v>800</v>
      </c>
      <c r="I40" s="25">
        <f t="shared" si="5"/>
        <v>24.707999999999998</v>
      </c>
      <c r="J40" s="10" t="str">
        <f t="shared" si="3"/>
        <v>Бесканальная</v>
      </c>
      <c r="K40" s="10" t="str">
        <f t="shared" si="3"/>
        <v/>
      </c>
      <c r="L40" s="17">
        <f>SUMIFS(F$5:F$32,E$5:E$32,E40,J$5:J$32,J40)</f>
        <v>58</v>
      </c>
      <c r="M40" s="26">
        <f t="array" ref="M40">IFERROR(SMALL(IF(MATCH(A$5:A$32&amp;B$5:B$32&amp;D$5:D$32&amp;E$5:E$32&amp;J$5:J$32&amp;K$5:K$32,A$5:A$32&amp;B$5:B$32&amp;D$5:D$32&amp;E$5:E$32&amp;J$5:J$32&amp;K$5:K$32,)=ROW($5:$32)-4,ROW($5:$32)),ROW(M2)),"")</f>
        <v>6</v>
      </c>
      <c r="N40" s="19"/>
      <c r="O40" s="19" t="s">
        <v>8</v>
      </c>
    </row>
    <row r="41" spans="1:15" ht="17.25" x14ac:dyDescent="0.3">
      <c r="A41" s="10" t="str">
        <f t="shared" si="4"/>
        <v>Мароново</v>
      </c>
      <c r="B41" s="10" t="str">
        <f t="shared" si="1"/>
        <v>КТС №78</v>
      </c>
      <c r="C41" s="10" t="str">
        <f t="shared" si="1"/>
        <v/>
      </c>
      <c r="D41" s="10" t="str">
        <f t="shared" si="1"/>
        <v>аб. 20 - кам. 25</v>
      </c>
      <c r="E41" s="10" t="str">
        <f t="shared" si="1"/>
        <v>Горячее водоснабжение</v>
      </c>
      <c r="F41" s="25">
        <f t="shared" si="5"/>
        <v>46</v>
      </c>
      <c r="G41" s="25">
        <f t="shared" si="5"/>
        <v>318</v>
      </c>
      <c r="H41" s="25">
        <f t="shared" si="5"/>
        <v>300</v>
      </c>
      <c r="I41" s="25">
        <f t="shared" si="5"/>
        <v>7.3140000000000001</v>
      </c>
      <c r="J41" s="10" t="str">
        <f t="shared" si="3"/>
        <v>Канальная</v>
      </c>
      <c r="K41" s="10" t="str">
        <f t="shared" si="3"/>
        <v>Непроходной</v>
      </c>
      <c r="M41" s="26">
        <f t="array" ref="M41">IFERROR(SMALL(IF(MATCH(A$5:A$32&amp;B$5:B$32&amp;D$5:D$32&amp;E$5:E$32&amp;J$5:J$32&amp;K$5:K$32,A$5:A$32&amp;B$5:B$32&amp;D$5:D$32&amp;E$5:E$32&amp;J$5:J$32&amp;K$5:K$32,)=ROW($5:$32)-4,ROW($5:$32)),ROW(M3)),"")</f>
        <v>9</v>
      </c>
    </row>
    <row r="42" spans="1:15" ht="17.25" x14ac:dyDescent="0.3">
      <c r="A42" s="10" t="str">
        <f t="shared" si="4"/>
        <v>Мароново</v>
      </c>
      <c r="B42" s="10" t="str">
        <f t="shared" si="1"/>
        <v>КТС №78</v>
      </c>
      <c r="C42" s="10" t="str">
        <f t="shared" si="1"/>
        <v/>
      </c>
      <c r="D42" s="10" t="str">
        <f t="shared" si="1"/>
        <v>аб. 20 - кам. 25</v>
      </c>
      <c r="E42" s="10" t="str">
        <f t="shared" si="1"/>
        <v>Система отопления</v>
      </c>
      <c r="F42" s="25">
        <f t="shared" si="5"/>
        <v>46</v>
      </c>
      <c r="G42" s="25">
        <f t="shared" si="5"/>
        <v>438</v>
      </c>
      <c r="H42" s="25">
        <f t="shared" si="5"/>
        <v>400</v>
      </c>
      <c r="I42" s="25">
        <f t="shared" si="5"/>
        <v>10.074</v>
      </c>
      <c r="J42" s="10" t="str">
        <f t="shared" si="3"/>
        <v>Канальная</v>
      </c>
      <c r="K42" s="10" t="str">
        <f t="shared" si="3"/>
        <v>Непроходной</v>
      </c>
      <c r="M42" s="26">
        <f t="array" ref="M42">IFERROR(SMALL(IF(MATCH(A$5:A$32&amp;B$5:B$32&amp;D$5:D$32&amp;E$5:E$32&amp;J$5:J$32&amp;K$5:K$32,A$5:A$32&amp;B$5:B$32&amp;D$5:D$32&amp;E$5:E$32&amp;J$5:J$32&amp;K$5:K$32,)=ROW($5:$32)-4,ROW($5:$32)),ROW(M4)),"")</f>
        <v>11</v>
      </c>
    </row>
    <row r="43" spans="1:15" ht="17.25" x14ac:dyDescent="0.3">
      <c r="A43" s="10" t="str">
        <f t="shared" si="4"/>
        <v>Мароново</v>
      </c>
      <c r="B43" s="10" t="str">
        <f t="shared" si="1"/>
        <v>КТС №456</v>
      </c>
      <c r="C43" s="10" t="str">
        <f t="shared" si="1"/>
        <v/>
      </c>
      <c r="D43" s="10" t="str">
        <f t="shared" si="1"/>
        <v>аб. 11 - кам. 25</v>
      </c>
      <c r="E43" s="10" t="str">
        <f t="shared" si="1"/>
        <v>Система отопления</v>
      </c>
      <c r="F43" s="25">
        <f t="shared" si="5"/>
        <v>20</v>
      </c>
      <c r="G43" s="25">
        <f t="shared" si="5"/>
        <v>318</v>
      </c>
      <c r="H43" s="25">
        <f t="shared" si="5"/>
        <v>300</v>
      </c>
      <c r="I43" s="25">
        <f t="shared" si="5"/>
        <v>3.18</v>
      </c>
      <c r="J43" s="10" t="str">
        <f t="shared" si="3"/>
        <v>Канальная</v>
      </c>
      <c r="K43" s="10" t="str">
        <f t="shared" si="3"/>
        <v>Непроходной</v>
      </c>
      <c r="M43" s="26">
        <f t="array" ref="M43">IFERROR(SMALL(IF(MATCH(A$5:A$32&amp;B$5:B$32&amp;D$5:D$32&amp;E$5:E$32&amp;J$5:J$32&amp;K$5:K$32,A$5:A$32&amp;B$5:B$32&amp;D$5:D$32&amp;E$5:E$32&amp;J$5:J$32&amp;K$5:K$32,)=ROW($5:$32)-4,ROW($5:$32)),ROW(M5)),"")</f>
        <v>13</v>
      </c>
    </row>
    <row r="44" spans="1:15" ht="17.25" x14ac:dyDescent="0.3">
      <c r="A44" s="10" t="str">
        <f t="shared" si="4"/>
        <v>Мароново</v>
      </c>
      <c r="B44" s="10" t="str">
        <f t="shared" si="1"/>
        <v>КТС №456</v>
      </c>
      <c r="C44" s="10" t="str">
        <f t="shared" si="1"/>
        <v/>
      </c>
      <c r="D44" s="10" t="str">
        <f t="shared" si="1"/>
        <v>аб. 11 - кам. 25</v>
      </c>
      <c r="E44" s="10" t="str">
        <f t="shared" si="1"/>
        <v>Горячее водоснабжение</v>
      </c>
      <c r="F44" s="25">
        <f t="shared" si="5"/>
        <v>20</v>
      </c>
      <c r="G44" s="25">
        <f t="shared" si="5"/>
        <v>216</v>
      </c>
      <c r="H44" s="25">
        <f t="shared" si="5"/>
        <v>200</v>
      </c>
      <c r="I44" s="25">
        <f t="shared" si="5"/>
        <v>2.16</v>
      </c>
      <c r="J44" s="10" t="str">
        <f t="shared" si="3"/>
        <v>Канальная</v>
      </c>
      <c r="K44" s="10" t="str">
        <f t="shared" si="3"/>
        <v>Непроходной</v>
      </c>
      <c r="M44" s="26">
        <f t="array" ref="M44">IFERROR(SMALL(IF(MATCH(A$5:A$32&amp;B$5:B$32&amp;D$5:D$32&amp;E$5:E$32&amp;J$5:J$32&amp;K$5:K$32,A$5:A$32&amp;B$5:B$32&amp;D$5:D$32&amp;E$5:E$32&amp;J$5:J$32&amp;K$5:K$32,)=ROW($5:$32)-4,ROW($5:$32)),ROW(M6)),"")</f>
        <v>14</v>
      </c>
    </row>
    <row r="45" spans="1:15" ht="17.25" x14ac:dyDescent="0.3">
      <c r="A45" s="10" t="str">
        <f t="shared" si="4"/>
        <v>Мароново</v>
      </c>
      <c r="B45" s="10" t="str">
        <f t="shared" si="1"/>
        <v>КТС №456</v>
      </c>
      <c r="C45" s="10" t="str">
        <f t="shared" si="1"/>
        <v/>
      </c>
      <c r="D45" s="10" t="str">
        <f t="shared" si="1"/>
        <v>аб. 12 -  д.6</v>
      </c>
      <c r="E45" s="10" t="str">
        <f t="shared" si="1"/>
        <v>Система отопления</v>
      </c>
      <c r="F45" s="25">
        <f t="shared" si="5"/>
        <v>46</v>
      </c>
      <c r="G45" s="25">
        <f t="shared" si="5"/>
        <v>216</v>
      </c>
      <c r="H45" s="25">
        <f t="shared" si="5"/>
        <v>200</v>
      </c>
      <c r="I45" s="25">
        <f t="shared" si="5"/>
        <v>4.968</v>
      </c>
      <c r="J45" s="10" t="str">
        <f t="shared" si="3"/>
        <v>Канальная</v>
      </c>
      <c r="K45" s="10" t="str">
        <f t="shared" si="3"/>
        <v>Непроходной</v>
      </c>
      <c r="M45" s="26">
        <f t="array" ref="M45">IFERROR(SMALL(IF(MATCH(A$5:A$32&amp;B$5:B$32&amp;D$5:D$32&amp;E$5:E$32&amp;J$5:J$32&amp;K$5:K$32,A$5:A$32&amp;B$5:B$32&amp;D$5:D$32&amp;E$5:E$32&amp;J$5:J$32&amp;K$5:K$32,)=ROW($5:$32)-4,ROW($5:$32)),ROW(M7)),"")</f>
        <v>17</v>
      </c>
    </row>
    <row r="46" spans="1:15" ht="17.25" x14ac:dyDescent="0.3">
      <c r="A46" s="10" t="str">
        <f t="shared" si="4"/>
        <v>Мароново</v>
      </c>
      <c r="B46" s="10" t="str">
        <f t="shared" si="1"/>
        <v>КТС №456</v>
      </c>
      <c r="C46" s="10" t="str">
        <f t="shared" si="1"/>
        <v/>
      </c>
      <c r="D46" s="10" t="str">
        <f t="shared" si="1"/>
        <v>аб. 12 -  д.6</v>
      </c>
      <c r="E46" s="10" t="str">
        <f t="shared" si="1"/>
        <v>Горячее водоснабжение</v>
      </c>
      <c r="F46" s="25">
        <f t="shared" si="5"/>
        <v>46</v>
      </c>
      <c r="G46" s="25">
        <f t="shared" si="5"/>
        <v>184</v>
      </c>
      <c r="H46" s="25">
        <f t="shared" si="5"/>
        <v>165</v>
      </c>
      <c r="I46" s="25">
        <f t="shared" si="5"/>
        <v>4.2320000000000002</v>
      </c>
      <c r="J46" s="10" t="str">
        <f t="shared" si="3"/>
        <v>Канальная</v>
      </c>
      <c r="K46" s="10" t="str">
        <f t="shared" si="3"/>
        <v>Непроходной</v>
      </c>
      <c r="M46" s="26">
        <f t="array" ref="M46">IFERROR(SMALL(IF(MATCH(A$5:A$32&amp;B$5:B$32&amp;D$5:D$32&amp;E$5:E$32&amp;J$5:J$32&amp;K$5:K$32,A$5:A$32&amp;B$5:B$32&amp;D$5:D$32&amp;E$5:E$32&amp;J$5:J$32&amp;K$5:K$32,)=ROW($5:$32)-4,ROW($5:$32)),ROW(M8)),"")</f>
        <v>19</v>
      </c>
    </row>
    <row r="47" spans="1:15" ht="17.25" x14ac:dyDescent="0.3">
      <c r="A47" s="10" t="str">
        <f t="shared" si="4"/>
        <v>Мароново</v>
      </c>
      <c r="B47" s="10" t="str">
        <f t="shared" si="1"/>
        <v>КТС №456</v>
      </c>
      <c r="C47" s="10" t="str">
        <f t="shared" si="1"/>
        <v/>
      </c>
      <c r="D47" s="10" t="str">
        <f t="shared" si="1"/>
        <v>аб. 12 -  д.7</v>
      </c>
      <c r="E47" s="10" t="str">
        <f t="shared" si="1"/>
        <v>Горячее водоснабжение</v>
      </c>
      <c r="F47" s="25">
        <f t="shared" si="5"/>
        <v>34</v>
      </c>
      <c r="G47" s="25">
        <f t="shared" si="5"/>
        <v>222</v>
      </c>
      <c r="H47" s="25">
        <f t="shared" si="5"/>
        <v>205</v>
      </c>
      <c r="I47" s="25">
        <f t="shared" si="5"/>
        <v>3.774</v>
      </c>
      <c r="J47" s="10" t="str">
        <f t="shared" si="3"/>
        <v>Канальная</v>
      </c>
      <c r="K47" s="10" t="str">
        <f t="shared" si="3"/>
        <v>Непроходной</v>
      </c>
      <c r="M47" s="26">
        <f t="array" ref="M47">IFERROR(SMALL(IF(MATCH(A$5:A$32&amp;B$5:B$32&amp;D$5:D$32&amp;E$5:E$32&amp;J$5:J$32&amp;K$5:K$32,A$5:A$32&amp;B$5:B$32&amp;D$5:D$32&amp;E$5:E$32&amp;J$5:J$32&amp;K$5:K$32,)=ROW($5:$32)-4,ROW($5:$32)),ROW(M9)),"")</f>
        <v>21</v>
      </c>
    </row>
    <row r="48" spans="1:15" ht="17.25" x14ac:dyDescent="0.3">
      <c r="A48" s="10" t="str">
        <f t="shared" si="4"/>
        <v>Мароново</v>
      </c>
      <c r="B48" s="10" t="str">
        <f t="shared" si="1"/>
        <v>КТС №456</v>
      </c>
      <c r="C48" s="10" t="str">
        <f t="shared" si="1"/>
        <v/>
      </c>
      <c r="D48" s="10" t="str">
        <f t="shared" si="1"/>
        <v>аб. 12 -  д.7</v>
      </c>
      <c r="E48" s="10" t="str">
        <f t="shared" si="1"/>
        <v>Система отопления</v>
      </c>
      <c r="F48" s="25">
        <f t="shared" si="5"/>
        <v>34</v>
      </c>
      <c r="G48" s="25">
        <f t="shared" si="5"/>
        <v>438</v>
      </c>
      <c r="H48" s="25">
        <f t="shared" si="5"/>
        <v>400</v>
      </c>
      <c r="I48" s="25">
        <f t="shared" si="5"/>
        <v>7.4459999999999997</v>
      </c>
      <c r="J48" s="10" t="str">
        <f t="shared" si="3"/>
        <v>Канальная</v>
      </c>
      <c r="K48" s="10" t="str">
        <f t="shared" si="3"/>
        <v>Непроходной</v>
      </c>
      <c r="M48" s="26">
        <f t="array" ref="M48">IFERROR(SMALL(IF(MATCH(A$5:A$32&amp;B$5:B$32&amp;D$5:D$32&amp;E$5:E$32&amp;J$5:J$32&amp;K$5:K$32,A$5:A$32&amp;B$5:B$32&amp;D$5:D$32&amp;E$5:E$32&amp;J$5:J$32&amp;K$5:K$32,)=ROW($5:$32)-4,ROW($5:$32)),ROW(M10)),"")</f>
        <v>23</v>
      </c>
    </row>
    <row r="49" spans="1:13" ht="17.25" x14ac:dyDescent="0.3">
      <c r="A49" s="10" t="str">
        <f t="shared" si="4"/>
        <v>Мароново</v>
      </c>
      <c r="B49" s="10" t="str">
        <f t="shared" si="1"/>
        <v>КТС №456</v>
      </c>
      <c r="C49" s="10" t="str">
        <f t="shared" si="1"/>
        <v/>
      </c>
      <c r="D49" s="10" t="str">
        <f t="shared" si="1"/>
        <v>аб. 13 -  д.8</v>
      </c>
      <c r="E49" s="10" t="str">
        <f t="shared" si="1"/>
        <v>Горячее водоснабжение</v>
      </c>
      <c r="F49" s="25">
        <f t="shared" si="5"/>
        <v>136</v>
      </c>
      <c r="G49" s="25">
        <f t="shared" si="5"/>
        <v>248</v>
      </c>
      <c r="H49" s="25">
        <f t="shared" si="5"/>
        <v>230</v>
      </c>
      <c r="I49" s="25">
        <f t="shared" si="5"/>
        <v>16.863999999999997</v>
      </c>
      <c r="J49" s="10" t="str">
        <f t="shared" si="3"/>
        <v>Канальная</v>
      </c>
      <c r="K49" s="10" t="str">
        <f t="shared" si="3"/>
        <v>Непроходной</v>
      </c>
      <c r="M49" s="26">
        <f t="array" ref="M49">IFERROR(SMALL(IF(MATCH(A$5:A$32&amp;B$5:B$32&amp;D$5:D$32&amp;E$5:E$32&amp;J$5:J$32&amp;K$5:K$32,A$5:A$32&amp;B$5:B$32&amp;D$5:D$32&amp;E$5:E$32&amp;J$5:J$32&amp;K$5:K$32,)=ROW($5:$32)-4,ROW($5:$32)),ROW(M11)),"")</f>
        <v>25</v>
      </c>
    </row>
    <row r="50" spans="1:13" ht="17.25" x14ac:dyDescent="0.3">
      <c r="A50" s="10" t="str">
        <f t="shared" si="4"/>
        <v>Мароново</v>
      </c>
      <c r="B50" s="10" t="str">
        <f t="shared" si="1"/>
        <v>КТС №456</v>
      </c>
      <c r="C50" s="10" t="str">
        <f t="shared" si="1"/>
        <v/>
      </c>
      <c r="D50" s="10" t="str">
        <f t="shared" si="1"/>
        <v>аб. 13 -  д.8</v>
      </c>
      <c r="E50" s="10" t="str">
        <f t="shared" si="1"/>
        <v>Система отопления</v>
      </c>
      <c r="F50" s="25">
        <f t="shared" si="5"/>
        <v>136</v>
      </c>
      <c r="G50" s="25">
        <f t="shared" si="5"/>
        <v>438</v>
      </c>
      <c r="H50" s="25">
        <f t="shared" si="5"/>
        <v>400</v>
      </c>
      <c r="I50" s="25">
        <f t="shared" si="5"/>
        <v>29.783999999999999</v>
      </c>
      <c r="J50" s="10" t="str">
        <f t="shared" si="3"/>
        <v>Канальная</v>
      </c>
      <c r="K50" s="10" t="str">
        <f t="shared" si="3"/>
        <v>Непроходной</v>
      </c>
      <c r="M50" s="26">
        <f t="array" ref="M50">IFERROR(SMALL(IF(MATCH(A$5:A$32&amp;B$5:B$32&amp;D$5:D$32&amp;E$5:E$32&amp;J$5:J$32&amp;K$5:K$32,A$5:A$32&amp;B$5:B$32&amp;D$5:D$32&amp;E$5:E$32&amp;J$5:J$32&amp;K$5:K$32,)=ROW($5:$32)-4,ROW($5:$32)),ROW(M12)),"")</f>
        <v>27</v>
      </c>
    </row>
    <row r="51" spans="1:13" ht="17.25" x14ac:dyDescent="0.3">
      <c r="A51" s="10" t="str">
        <f t="shared" si="4"/>
        <v>Мароново</v>
      </c>
      <c r="B51" s="10" t="str">
        <f t="shared" si="1"/>
        <v>КТС №456</v>
      </c>
      <c r="C51" s="10" t="str">
        <f t="shared" si="1"/>
        <v/>
      </c>
      <c r="D51" s="10" t="str">
        <f t="shared" si="1"/>
        <v>аб. 14 - кам. 7</v>
      </c>
      <c r="E51" s="10" t="str">
        <f t="shared" si="1"/>
        <v>Система отопления</v>
      </c>
      <c r="F51" s="25">
        <f t="shared" si="5"/>
        <v>10</v>
      </c>
      <c r="G51" s="25">
        <f t="shared" si="5"/>
        <v>438</v>
      </c>
      <c r="H51" s="25">
        <f t="shared" si="5"/>
        <v>400</v>
      </c>
      <c r="I51" s="25">
        <f t="shared" si="5"/>
        <v>2.19</v>
      </c>
      <c r="J51" s="10" t="str">
        <f t="shared" si="3"/>
        <v>Канальная</v>
      </c>
      <c r="K51" s="10" t="str">
        <f t="shared" si="3"/>
        <v>Непроходной</v>
      </c>
      <c r="M51" s="26">
        <f t="array" ref="M51">IFERROR(SMALL(IF(MATCH(A$5:A$32&amp;B$5:B$32&amp;D$5:D$32&amp;E$5:E$32&amp;J$5:J$32&amp;K$5:K$32,A$5:A$32&amp;B$5:B$32&amp;D$5:D$32&amp;E$5:E$32&amp;J$5:J$32&amp;K$5:K$32,)=ROW($5:$32)-4,ROW($5:$32)),ROW(M13)),"")</f>
        <v>29</v>
      </c>
    </row>
    <row r="52" spans="1:13" ht="17.25" x14ac:dyDescent="0.3">
      <c r="A52" s="10" t="str">
        <f t="shared" si="4"/>
        <v>Мароново</v>
      </c>
      <c r="B52" s="10" t="str">
        <f t="shared" si="1"/>
        <v>КТС №456</v>
      </c>
      <c r="C52" s="10" t="str">
        <f t="shared" si="1"/>
        <v/>
      </c>
      <c r="D52" s="10" t="str">
        <f t="shared" si="1"/>
        <v>аб. 14 - кам. 7</v>
      </c>
      <c r="E52" s="10" t="str">
        <f t="shared" si="1"/>
        <v>Горячее водоснабжение</v>
      </c>
      <c r="F52" s="25">
        <f t="shared" si="5"/>
        <v>10</v>
      </c>
      <c r="G52" s="25">
        <f t="shared" si="5"/>
        <v>222</v>
      </c>
      <c r="H52" s="25">
        <f t="shared" si="5"/>
        <v>205</v>
      </c>
      <c r="I52" s="25">
        <f t="shared" si="5"/>
        <v>1.1100000000000001</v>
      </c>
      <c r="J52" s="10" t="str">
        <f t="shared" si="3"/>
        <v>Канальная</v>
      </c>
      <c r="K52" s="10" t="str">
        <f t="shared" si="3"/>
        <v>Непроходной</v>
      </c>
      <c r="M52" s="26">
        <f t="array" ref="M52">IFERROR(SMALL(IF(MATCH(A$5:A$32&amp;B$5:B$32&amp;D$5:D$32&amp;E$5:E$32&amp;J$5:J$32&amp;K$5:K$32,A$5:A$32&amp;B$5:B$32&amp;D$5:D$32&amp;E$5:E$32&amp;J$5:J$32&amp;K$5:K$32,)=ROW($5:$32)-4,ROW($5:$32)),ROW(M14)),"")</f>
        <v>30</v>
      </c>
    </row>
    <row r="53" spans="1:13" ht="17.25" x14ac:dyDescent="0.3">
      <c r="A53" s="10" t="str">
        <f t="shared" si="4"/>
        <v/>
      </c>
      <c r="B53" s="10" t="str">
        <f t="shared" si="1"/>
        <v/>
      </c>
      <c r="C53" s="10" t="str">
        <f t="shared" si="1"/>
        <v/>
      </c>
      <c r="D53" s="10" t="str">
        <f t="shared" si="1"/>
        <v/>
      </c>
      <c r="E53" s="10" t="str">
        <f t="shared" si="1"/>
        <v/>
      </c>
      <c r="F53" s="25">
        <f t="shared" si="5"/>
        <v>0</v>
      </c>
      <c r="G53" s="25">
        <f t="shared" si="5"/>
        <v>0</v>
      </c>
      <c r="H53" s="25">
        <f t="shared" si="5"/>
        <v>0</v>
      </c>
      <c r="I53" s="25">
        <f t="shared" si="5"/>
        <v>0</v>
      </c>
      <c r="J53" s="10" t="str">
        <f t="shared" si="3"/>
        <v/>
      </c>
      <c r="K53" s="10" t="str">
        <f t="shared" si="3"/>
        <v/>
      </c>
      <c r="M53" s="26" t="str">
        <f t="array" ref="M53">IFERROR(SMALL(IF(MATCH(A$5:A$32&amp;B$5:B$32&amp;D$5:D$32&amp;E$5:E$32&amp;J$5:J$32&amp;K$5:K$32,A$5:A$32&amp;B$5:B$32&amp;D$5:D$32&amp;E$5:E$32&amp;J$5:J$32&amp;K$5:K$32,)=ROW($5:$32)-4,ROW($5:$32)),ROW(M15)),"")</f>
        <v/>
      </c>
    </row>
    <row r="54" spans="1:13" ht="17.25" x14ac:dyDescent="0.3">
      <c r="A54" s="10" t="str">
        <f t="shared" si="4"/>
        <v/>
      </c>
      <c r="B54" s="10" t="str">
        <f t="shared" si="1"/>
        <v/>
      </c>
      <c r="C54" s="10" t="str">
        <f t="shared" si="1"/>
        <v/>
      </c>
      <c r="D54" s="10" t="str">
        <f t="shared" si="1"/>
        <v/>
      </c>
      <c r="E54" s="10" t="str">
        <f t="shared" si="1"/>
        <v/>
      </c>
      <c r="F54" s="25">
        <f t="shared" si="5"/>
        <v>0</v>
      </c>
      <c r="G54" s="25">
        <f t="shared" si="5"/>
        <v>0</v>
      </c>
      <c r="H54" s="25">
        <f t="shared" si="5"/>
        <v>0</v>
      </c>
      <c r="I54" s="25">
        <f t="shared" si="5"/>
        <v>0</v>
      </c>
      <c r="J54" s="10" t="str">
        <f t="shared" si="3"/>
        <v/>
      </c>
      <c r="K54" s="10" t="str">
        <f t="shared" si="3"/>
        <v/>
      </c>
      <c r="M54" s="26" t="str">
        <f t="array" ref="M54">IFERROR(SMALL(IF(MATCH(A$5:A$32&amp;B$5:B$32&amp;D$5:D$32&amp;E$5:E$32&amp;J$5:J$32&amp;K$5:K$32,A$5:A$32&amp;B$5:B$32&amp;D$5:D$32&amp;E$5:E$32&amp;J$5:J$32&amp;K$5:K$32,)=ROW($5:$32)-4,ROW($5:$32)),ROW(M16)),"")</f>
        <v/>
      </c>
    </row>
    <row r="55" spans="1:13" ht="17.25" x14ac:dyDescent="0.3">
      <c r="A55" s="10" t="str">
        <f t="shared" si="4"/>
        <v/>
      </c>
      <c r="B55" s="10" t="str">
        <f t="shared" si="4"/>
        <v/>
      </c>
      <c r="C55" s="10" t="str">
        <f t="shared" si="4"/>
        <v/>
      </c>
      <c r="D55" s="10" t="str">
        <f t="shared" si="4"/>
        <v/>
      </c>
      <c r="E55" s="10" t="str">
        <f t="shared" si="4"/>
        <v/>
      </c>
      <c r="F55" s="25">
        <f t="shared" si="5"/>
        <v>0</v>
      </c>
      <c r="G55" s="25">
        <f t="shared" si="5"/>
        <v>0</v>
      </c>
      <c r="H55" s="25">
        <f t="shared" si="5"/>
        <v>0</v>
      </c>
      <c r="I55" s="25">
        <f t="shared" si="5"/>
        <v>0</v>
      </c>
      <c r="J55" s="10" t="str">
        <f t="shared" ref="J55:K59" si="6">IF($M55="","",INDEX(J:J,$M55)&amp;"")</f>
        <v/>
      </c>
      <c r="K55" s="10" t="str">
        <f t="shared" si="6"/>
        <v/>
      </c>
      <c r="M55" s="26" t="str">
        <f t="array" ref="M55">IFERROR(SMALL(IF(MATCH(A$5:A$32&amp;B$5:B$32&amp;D$5:D$32&amp;E$5:E$32&amp;J$5:J$32&amp;K$5:K$32,A$5:A$32&amp;B$5:B$32&amp;D$5:D$32&amp;E$5:E$32&amp;J$5:J$32&amp;K$5:K$32,)=ROW($5:$32)-4,ROW($5:$32)),ROW(M17)),"")</f>
        <v/>
      </c>
    </row>
    <row r="56" spans="1:13" ht="17.25" x14ac:dyDescent="0.3">
      <c r="A56" s="10" t="str">
        <f t="shared" si="4"/>
        <v/>
      </c>
      <c r="B56" s="10" t="str">
        <f t="shared" si="4"/>
        <v/>
      </c>
      <c r="C56" s="10" t="str">
        <f t="shared" si="4"/>
        <v/>
      </c>
      <c r="D56" s="10" t="str">
        <f t="shared" si="4"/>
        <v/>
      </c>
      <c r="E56" s="10" t="str">
        <f t="shared" si="4"/>
        <v/>
      </c>
      <c r="F56" s="25">
        <f t="shared" si="5"/>
        <v>0</v>
      </c>
      <c r="G56" s="25">
        <f t="shared" si="5"/>
        <v>0</v>
      </c>
      <c r="H56" s="25">
        <f t="shared" si="5"/>
        <v>0</v>
      </c>
      <c r="I56" s="25">
        <f t="shared" si="5"/>
        <v>0</v>
      </c>
      <c r="J56" s="10" t="str">
        <f t="shared" si="6"/>
        <v/>
      </c>
      <c r="K56" s="10" t="str">
        <f t="shared" si="6"/>
        <v/>
      </c>
      <c r="M56" s="26" t="str">
        <f t="array" ref="M56">IFERROR(SMALL(IF(MATCH(A$5:A$32&amp;B$5:B$32&amp;D$5:D$32&amp;E$5:E$32&amp;J$5:J$32&amp;K$5:K$32,A$5:A$32&amp;B$5:B$32&amp;D$5:D$32&amp;E$5:E$32&amp;J$5:J$32&amp;K$5:K$32,)=ROW($5:$32)-4,ROW($5:$32)),ROW(M18)),"")</f>
        <v/>
      </c>
    </row>
    <row r="57" spans="1:13" ht="17.25" x14ac:dyDescent="0.3">
      <c r="A57" s="10" t="str">
        <f t="shared" si="4"/>
        <v/>
      </c>
      <c r="B57" s="10" t="str">
        <f t="shared" si="4"/>
        <v/>
      </c>
      <c r="C57" s="10" t="str">
        <f t="shared" si="4"/>
        <v/>
      </c>
      <c r="D57" s="10" t="str">
        <f t="shared" si="4"/>
        <v/>
      </c>
      <c r="E57" s="10" t="str">
        <f t="shared" si="4"/>
        <v/>
      </c>
      <c r="F57" s="25">
        <f t="shared" si="5"/>
        <v>0</v>
      </c>
      <c r="G57" s="25">
        <f t="shared" si="5"/>
        <v>0</v>
      </c>
      <c r="H57" s="25">
        <f t="shared" si="5"/>
        <v>0</v>
      </c>
      <c r="I57" s="25">
        <f t="shared" si="5"/>
        <v>0</v>
      </c>
      <c r="J57" s="10" t="str">
        <f t="shared" si="6"/>
        <v/>
      </c>
      <c r="K57" s="10" t="str">
        <f t="shared" si="6"/>
        <v/>
      </c>
      <c r="M57" s="26" t="str">
        <f t="array" ref="M57">IFERROR(SMALL(IF(MATCH(A$5:A$32&amp;B$5:B$32&amp;D$5:D$32&amp;E$5:E$32&amp;J$5:J$32&amp;K$5:K$32,A$5:A$32&amp;B$5:B$32&amp;D$5:D$32&amp;E$5:E$32&amp;J$5:J$32&amp;K$5:K$32,)=ROW($5:$32)-4,ROW($5:$32)),ROW(M19)),"")</f>
        <v/>
      </c>
    </row>
    <row r="58" spans="1:13" ht="17.25" x14ac:dyDescent="0.3">
      <c r="A58" s="10" t="str">
        <f t="shared" si="4"/>
        <v/>
      </c>
      <c r="B58" s="10" t="str">
        <f t="shared" si="4"/>
        <v/>
      </c>
      <c r="C58" s="10" t="str">
        <f t="shared" si="4"/>
        <v/>
      </c>
      <c r="D58" s="10" t="str">
        <f t="shared" si="4"/>
        <v/>
      </c>
      <c r="E58" s="10" t="str">
        <f t="shared" si="4"/>
        <v/>
      </c>
      <c r="F58" s="25">
        <f t="shared" si="5"/>
        <v>0</v>
      </c>
      <c r="G58" s="25">
        <f t="shared" si="5"/>
        <v>0</v>
      </c>
      <c r="H58" s="25">
        <f t="shared" si="5"/>
        <v>0</v>
      </c>
      <c r="I58" s="25">
        <f t="shared" si="5"/>
        <v>0</v>
      </c>
      <c r="J58" s="10" t="str">
        <f t="shared" si="6"/>
        <v/>
      </c>
      <c r="K58" s="10" t="str">
        <f t="shared" si="6"/>
        <v/>
      </c>
      <c r="M58" s="26" t="str">
        <f t="array" ref="M58">IFERROR(SMALL(IF(MATCH(A$5:A$32&amp;B$5:B$32&amp;D$5:D$32&amp;E$5:E$32&amp;J$5:J$32&amp;K$5:K$32,A$5:A$32&amp;B$5:B$32&amp;D$5:D$32&amp;E$5:E$32&amp;J$5:J$32&amp;K$5:K$32,)=ROW($5:$32)-4,ROW($5:$32)),ROW(M20)),"")</f>
        <v/>
      </c>
    </row>
    <row r="59" spans="1:13" ht="17.25" x14ac:dyDescent="0.3">
      <c r="A59" s="10" t="str">
        <f t="shared" si="4"/>
        <v/>
      </c>
      <c r="B59" s="10" t="str">
        <f t="shared" si="4"/>
        <v/>
      </c>
      <c r="C59" s="10" t="str">
        <f t="shared" si="4"/>
        <v/>
      </c>
      <c r="D59" s="10" t="str">
        <f t="shared" si="4"/>
        <v/>
      </c>
      <c r="E59" s="10" t="str">
        <f t="shared" si="4"/>
        <v/>
      </c>
      <c r="F59" s="25">
        <f t="shared" si="5"/>
        <v>0</v>
      </c>
      <c r="G59" s="25">
        <f t="shared" si="5"/>
        <v>0</v>
      </c>
      <c r="H59" s="25">
        <f t="shared" si="5"/>
        <v>0</v>
      </c>
      <c r="I59" s="25">
        <f t="shared" si="5"/>
        <v>0</v>
      </c>
      <c r="J59" s="10" t="str">
        <f t="shared" si="6"/>
        <v/>
      </c>
      <c r="K59" s="10" t="str">
        <f t="shared" si="6"/>
        <v/>
      </c>
      <c r="M59" s="27"/>
    </row>
  </sheetData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Запрос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2018-09-24T12:15:01Z</dcterms:modified>
</cp:coreProperties>
</file>