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 activeTab="2"/>
  </bookViews>
  <sheets>
    <sheet name="Расчет температурного режима" sheetId="1" r:id="rId1"/>
    <sheet name="Поправочный коэффициент" sheetId="2" r:id="rId2"/>
    <sheet name="Радиаторы" sheetId="3" r:id="rId3"/>
  </sheets>
  <definedNames>
    <definedName name="Радиаторы">Радиаторы!$A$4:INDEX(Радиаторы!$A:$A,COUNTA(Радиаторы!$A:$A)+1)</definedName>
  </definedNames>
  <calcPr calcId="152511"/>
</workbook>
</file>

<file path=xl/calcChain.xml><?xml version="1.0" encoding="utf-8"?>
<calcChain xmlns="http://schemas.openxmlformats.org/spreadsheetml/2006/main">
  <c r="E16" i="1" l="1"/>
  <c r="E14" i="1"/>
  <c r="E17" i="1" l="1"/>
  <c r="E20" i="1" l="1"/>
  <c r="E19" i="1"/>
  <c r="E18" i="1"/>
  <c r="J6" i="1" l="1"/>
  <c r="J7" i="1" s="1"/>
  <c r="J8" i="1" s="1"/>
  <c r="E15" i="1" s="1"/>
  <c r="F7" i="1"/>
  <c r="C7" i="1" l="1"/>
</calcChain>
</file>

<file path=xl/comments1.xml><?xml version="1.0" encoding="utf-8"?>
<comments xmlns="http://schemas.openxmlformats.org/spreadsheetml/2006/main">
  <authors>
    <author>Автор</author>
  </authors>
  <commentList>
    <comment ref="A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Для дальнейших расчетов использовать расчет либо по "сторонам", либо по "площади".</t>
        </r>
      </text>
    </comment>
  </commentList>
</comments>
</file>

<file path=xl/sharedStrings.xml><?xml version="1.0" encoding="utf-8"?>
<sst xmlns="http://schemas.openxmlformats.org/spreadsheetml/2006/main" count="127" uniqueCount="76">
  <si>
    <t>Таблица данных помещения</t>
  </si>
  <si>
    <r>
      <t xml:space="preserve">Высота (сторона </t>
    </r>
    <r>
      <rPr>
        <i/>
        <sz val="11"/>
        <color theme="1"/>
        <rFont val="Times New Roman"/>
        <family val="1"/>
        <charset val="204"/>
      </rPr>
      <t>h</t>
    </r>
    <r>
      <rPr>
        <sz val="11"/>
        <color theme="1"/>
        <rFont val="Times New Roman"/>
        <family val="1"/>
        <charset val="204"/>
      </rPr>
      <t>):</t>
    </r>
  </si>
  <si>
    <r>
      <t xml:space="preserve">Ширина (сторона </t>
    </r>
    <r>
      <rPr>
        <i/>
        <sz val="11"/>
        <color theme="1"/>
        <rFont val="Times New Roman"/>
        <family val="1"/>
        <charset val="204"/>
      </rPr>
      <t>б</t>
    </r>
    <r>
      <rPr>
        <sz val="11"/>
        <color theme="1"/>
        <rFont val="Times New Roman"/>
        <family val="1"/>
        <charset val="204"/>
      </rPr>
      <t>):</t>
    </r>
  </si>
  <si>
    <r>
      <t xml:space="preserve">Длинна (сторона </t>
    </r>
    <r>
      <rPr>
        <i/>
        <sz val="11"/>
        <color theme="1"/>
        <rFont val="Times New Roman"/>
        <family val="1"/>
        <charset val="204"/>
      </rPr>
      <t>а</t>
    </r>
    <r>
      <rPr>
        <sz val="11"/>
        <color theme="1"/>
        <rFont val="Times New Roman"/>
        <family val="1"/>
        <charset val="204"/>
      </rPr>
      <t>):</t>
    </r>
  </si>
  <si>
    <t>Итого:</t>
  </si>
  <si>
    <t>Вт</t>
  </si>
  <si>
    <t>Площадь:</t>
  </si>
  <si>
    <t>Δt</t>
  </si>
  <si>
    <t>K</t>
  </si>
  <si>
    <r>
      <t xml:space="preserve">Таблица определения поправочного коэффициента </t>
    </r>
    <r>
      <rPr>
        <i/>
        <sz val="12"/>
        <color theme="1"/>
        <rFont val="Times New Roman"/>
        <family val="1"/>
        <charset val="204"/>
      </rPr>
      <t>К</t>
    </r>
  </si>
  <si>
    <r>
      <t xml:space="preserve">Таблица расчета поправочного коэффициента </t>
    </r>
    <r>
      <rPr>
        <i/>
        <sz val="14"/>
        <color theme="1"/>
        <rFont val="Times New Roman"/>
        <family val="1"/>
        <charset val="204"/>
      </rPr>
      <t>К</t>
    </r>
  </si>
  <si>
    <r>
      <t>t</t>
    </r>
    <r>
      <rPr>
        <i/>
        <vertAlign val="subscript"/>
        <sz val="12"/>
        <color theme="1"/>
        <rFont val="Times New Roman"/>
        <family val="1"/>
        <charset val="204"/>
      </rPr>
      <t>вх</t>
    </r>
    <r>
      <rPr>
        <i/>
        <sz val="12"/>
        <color theme="1"/>
        <rFont val="Times New Roman"/>
        <family val="1"/>
        <charset val="204"/>
      </rPr>
      <t>=</t>
    </r>
  </si>
  <si>
    <r>
      <t>t</t>
    </r>
    <r>
      <rPr>
        <i/>
        <vertAlign val="subscript"/>
        <sz val="12"/>
        <color theme="1"/>
        <rFont val="Times New Roman"/>
        <family val="1"/>
        <charset val="204"/>
      </rPr>
      <t>вых</t>
    </r>
    <r>
      <rPr>
        <i/>
        <sz val="12"/>
        <color theme="1"/>
        <rFont val="Times New Roman"/>
        <family val="1"/>
        <charset val="204"/>
      </rPr>
      <t>=</t>
    </r>
  </si>
  <si>
    <t>Δt=</t>
  </si>
  <si>
    <t>К=</t>
  </si>
  <si>
    <r>
      <t>t</t>
    </r>
    <r>
      <rPr>
        <i/>
        <vertAlign val="subscript"/>
        <sz val="12"/>
        <color theme="1"/>
        <rFont val="Times New Roman"/>
        <family val="1"/>
        <charset val="204"/>
      </rPr>
      <t>к</t>
    </r>
    <r>
      <rPr>
        <i/>
        <sz val="12"/>
        <color theme="1"/>
        <rFont val="Times New Roman"/>
        <family val="1"/>
        <charset val="204"/>
      </rPr>
      <t>=</t>
    </r>
  </si>
  <si>
    <r>
      <t>t</t>
    </r>
    <r>
      <rPr>
        <i/>
        <vertAlign val="subscript"/>
        <sz val="12"/>
        <color theme="1"/>
        <rFont val="Times New Roman"/>
        <family val="1"/>
        <charset val="204"/>
      </rPr>
      <t>ср</t>
    </r>
    <r>
      <rPr>
        <i/>
        <sz val="12"/>
        <color theme="1"/>
        <rFont val="Times New Roman"/>
        <family val="1"/>
        <charset val="204"/>
      </rPr>
      <t>=</t>
    </r>
  </si>
  <si>
    <r>
      <rPr>
        <sz val="11"/>
        <color theme="1"/>
        <rFont val="Calibri"/>
        <family val="2"/>
        <charset val="204"/>
      </rPr>
      <t>―</t>
    </r>
    <r>
      <rPr>
        <sz val="11"/>
        <color theme="1"/>
        <rFont val="Times New Roman"/>
        <family val="1"/>
        <charset val="204"/>
      </rPr>
      <t xml:space="preserve"> температура теплоносителя на подачи</t>
    </r>
  </si>
  <si>
    <r>
      <rPr>
        <sz val="11"/>
        <color theme="1"/>
        <rFont val="Calibri"/>
        <family val="2"/>
        <charset val="204"/>
      </rPr>
      <t>―</t>
    </r>
    <r>
      <rPr>
        <sz val="11"/>
        <color theme="1"/>
        <rFont val="Times New Roman"/>
        <family val="1"/>
        <charset val="204"/>
      </rPr>
      <t xml:space="preserve"> температура теплоносителя на обратке</t>
    </r>
  </si>
  <si>
    <r>
      <rPr>
        <sz val="11"/>
        <color theme="1"/>
        <rFont val="Calibri"/>
        <family val="2"/>
        <charset val="204"/>
      </rPr>
      <t>―</t>
    </r>
    <r>
      <rPr>
        <sz val="11"/>
        <color theme="1"/>
        <rFont val="Times New Roman"/>
        <family val="1"/>
        <charset val="204"/>
      </rPr>
      <t xml:space="preserve"> температура в помещении</t>
    </r>
  </si>
  <si>
    <r>
      <rPr>
        <sz val="11"/>
        <color theme="1"/>
        <rFont val="Calibri"/>
        <family val="2"/>
        <charset val="204"/>
      </rPr>
      <t>―</t>
    </r>
    <r>
      <rPr>
        <sz val="11"/>
        <color theme="1"/>
        <rFont val="Times New Roman"/>
        <family val="1"/>
        <charset val="204"/>
      </rPr>
      <t xml:space="preserve"> средняя температура теплоносителя</t>
    </r>
  </si>
  <si>
    <r>
      <rPr>
        <sz val="11"/>
        <color theme="1"/>
        <rFont val="Calibri"/>
        <family val="2"/>
        <charset val="204"/>
      </rPr>
      <t>―</t>
    </r>
    <r>
      <rPr>
        <sz val="11"/>
        <color theme="1"/>
        <rFont val="Times New Roman"/>
        <family val="1"/>
        <charset val="204"/>
      </rPr>
      <t xml:space="preserve"> разность средней темп. и комнатной</t>
    </r>
  </si>
  <si>
    <r>
      <rPr>
        <sz val="11"/>
        <color theme="1"/>
        <rFont val="Calibri"/>
        <family val="2"/>
        <charset val="204"/>
      </rPr>
      <t>―</t>
    </r>
    <r>
      <rPr>
        <sz val="11"/>
        <color theme="1"/>
        <rFont val="Times New Roman"/>
        <family val="1"/>
        <charset val="204"/>
      </rPr>
      <t xml:space="preserve"> поправочный коэффициент</t>
    </r>
  </si>
  <si>
    <t>м</t>
  </si>
  <si>
    <r>
      <t>м</t>
    </r>
    <r>
      <rPr>
        <i/>
        <vertAlign val="superscript"/>
        <sz val="11"/>
        <color theme="1"/>
        <rFont val="Times New Roman"/>
        <family val="1"/>
        <charset val="204"/>
      </rPr>
      <t>2</t>
    </r>
  </si>
  <si>
    <r>
      <t>м</t>
    </r>
    <r>
      <rPr>
        <i/>
        <vertAlign val="superscript"/>
        <sz val="11"/>
        <color theme="1"/>
        <rFont val="Times New Roman"/>
        <family val="1"/>
        <charset val="204"/>
      </rPr>
      <t>3</t>
    </r>
  </si>
  <si>
    <t>℃</t>
  </si>
  <si>
    <t>Расчет по сторонам</t>
  </si>
  <si>
    <t>Расчет по площади</t>
  </si>
  <si>
    <t>Технические характеристики и описание радиаторов</t>
  </si>
  <si>
    <r>
      <t xml:space="preserve">Теплоотдача секции (при </t>
    </r>
    <r>
      <rPr>
        <i/>
        <sz val="11"/>
        <color theme="1"/>
        <rFont val="Calibri"/>
        <family val="2"/>
        <charset val="204"/>
      </rPr>
      <t>Δ</t>
    </r>
    <r>
      <rPr>
        <i/>
        <sz val="11"/>
        <color theme="1"/>
        <rFont val="Times New Roman"/>
        <family val="1"/>
        <charset val="204"/>
      </rPr>
      <t xml:space="preserve">t </t>
    </r>
    <r>
      <rPr>
        <sz val="11"/>
        <color theme="1"/>
        <rFont val="Times New Roman"/>
        <family val="1"/>
        <charset val="204"/>
      </rPr>
      <t>= 70 ℃)</t>
    </r>
  </si>
  <si>
    <t>Рабочее давление</t>
  </si>
  <si>
    <t>Опресовочное давление</t>
  </si>
  <si>
    <t>Масса секции</t>
  </si>
  <si>
    <t>Объем воды в секции</t>
  </si>
  <si>
    <r>
      <t>Габаритные размеры секции (</t>
    </r>
    <r>
      <rPr>
        <i/>
        <sz val="11"/>
        <color theme="1"/>
        <rFont val="Times New Roman"/>
        <family val="1"/>
        <charset val="204"/>
      </rPr>
      <t>В</t>
    </r>
    <r>
      <rPr>
        <sz val="11"/>
        <color theme="1"/>
        <rFont val="Times New Roman"/>
        <family val="1"/>
        <charset val="204"/>
      </rPr>
      <t xml:space="preserve"> х </t>
    </r>
    <r>
      <rPr>
        <i/>
        <sz val="11"/>
        <color theme="1"/>
        <rFont val="Times New Roman"/>
        <family val="1"/>
        <charset val="204"/>
      </rPr>
      <t>Ш</t>
    </r>
    <r>
      <rPr>
        <sz val="11"/>
        <color theme="1"/>
        <rFont val="Times New Roman"/>
        <family val="1"/>
        <charset val="204"/>
      </rPr>
      <t xml:space="preserve"> х </t>
    </r>
    <r>
      <rPr>
        <i/>
        <sz val="11"/>
        <color theme="1"/>
        <rFont val="Times New Roman"/>
        <family val="1"/>
        <charset val="204"/>
      </rPr>
      <t>Г</t>
    </r>
    <r>
      <rPr>
        <sz val="11"/>
        <color theme="1"/>
        <rFont val="Times New Roman"/>
        <family val="1"/>
        <charset val="204"/>
      </rPr>
      <t>)</t>
    </r>
  </si>
  <si>
    <r>
      <t xml:space="preserve">Теплоотдача секции (с коэффициентом </t>
    </r>
    <r>
      <rPr>
        <i/>
        <sz val="11"/>
        <color theme="1"/>
        <rFont val="Times New Roman"/>
        <family val="1"/>
        <charset val="204"/>
      </rPr>
      <t>К</t>
    </r>
    <r>
      <rPr>
        <sz val="11"/>
        <color theme="1"/>
        <rFont val="Times New Roman"/>
        <family val="1"/>
        <charset val="204"/>
      </rPr>
      <t>)</t>
    </r>
  </si>
  <si>
    <t>Описание</t>
  </si>
  <si>
    <t>Значение</t>
  </si>
  <si>
    <t>Ед. изм.</t>
  </si>
  <si>
    <t>бар</t>
  </si>
  <si>
    <t>кг</t>
  </si>
  <si>
    <t>л</t>
  </si>
  <si>
    <t>мм</t>
  </si>
  <si>
    <r>
      <t xml:space="preserve">Теплоотдача секции, </t>
    </r>
    <r>
      <rPr>
        <i/>
        <sz val="11"/>
        <color theme="1"/>
        <rFont val="Times New Roman"/>
        <family val="1"/>
        <charset val="204"/>
      </rPr>
      <t>Вт</t>
    </r>
  </si>
  <si>
    <r>
      <t xml:space="preserve">Рабочее давление, </t>
    </r>
    <r>
      <rPr>
        <i/>
        <sz val="11"/>
        <color theme="1"/>
        <rFont val="Times New Roman"/>
        <family val="1"/>
        <charset val="204"/>
      </rPr>
      <t>бар</t>
    </r>
  </si>
  <si>
    <r>
      <t xml:space="preserve">Опресовочное давление, </t>
    </r>
    <r>
      <rPr>
        <i/>
        <sz val="11"/>
        <color theme="1"/>
        <rFont val="Times New Roman"/>
        <family val="1"/>
        <charset val="204"/>
      </rPr>
      <t>бар</t>
    </r>
  </si>
  <si>
    <r>
      <t xml:space="preserve">Масса секции, </t>
    </r>
    <r>
      <rPr>
        <i/>
        <sz val="11"/>
        <color theme="1"/>
        <rFont val="Times New Roman"/>
        <family val="1"/>
        <charset val="204"/>
      </rPr>
      <t>кг</t>
    </r>
  </si>
  <si>
    <r>
      <t xml:space="preserve">Объем воды в секции, </t>
    </r>
    <r>
      <rPr>
        <i/>
        <sz val="11"/>
        <color theme="1"/>
        <rFont val="Times New Roman"/>
        <family val="1"/>
        <charset val="204"/>
      </rPr>
      <t>л</t>
    </r>
  </si>
  <si>
    <t>Royal Thermo: Revolution 500/80 (алюминиевый)</t>
  </si>
  <si>
    <t>Royal Thermo: Dreamliner 500/87 (алюминиевый)</t>
  </si>
  <si>
    <t>Royal Thermo: Indigo 500/100 (алюминиевый)</t>
  </si>
  <si>
    <t>Royal Thermo: Revolution 500/80 (биметаллический)</t>
  </si>
  <si>
    <t>Royal Thermo: Biliner 500/87 (биметаллический)</t>
  </si>
  <si>
    <t>Royal Thermo: Vittoria 500/80 (биметаллический)</t>
  </si>
  <si>
    <t>Royal Thermo: Indigo Super 500/100 (биметаллический)</t>
  </si>
  <si>
    <t>Royal Thermo: Vittoria+ 500/80 (биметаллический)</t>
  </si>
  <si>
    <t>х</t>
  </si>
  <si>
    <t>Royal Thermo: Painoforte 500/100 (биметаллический)</t>
  </si>
  <si>
    <t>Модельный ряд 500</t>
  </si>
  <si>
    <t>Критерий</t>
  </si>
  <si>
    <t>― отсеить по теплоотдачи (≥ больше, равно)</t>
  </si>
  <si>
    <t>― отсеить по весу (≤ меньше, равно)</t>
  </si>
  <si>
    <t>― отсеить по габаритам (≤ меньше, равно)</t>
  </si>
  <si>
    <r>
      <rPr>
        <sz val="11"/>
        <color theme="1"/>
        <rFont val="Calibri"/>
        <family val="2"/>
        <charset val="204"/>
      </rPr>
      <t>―</t>
    </r>
    <r>
      <rPr>
        <sz val="11"/>
        <color theme="1"/>
        <rFont val="Times New Roman"/>
        <family val="1"/>
        <charset val="204"/>
      </rPr>
      <t xml:space="preserve"> отсеить по объему (≤ меньше, равно)</t>
    </r>
  </si>
  <si>
    <t>Royal Thermo: Biliner Alum 500/87 (алюминиевый)</t>
  </si>
  <si>
    <t>Rommer: Optima 500/78 (алюминиевый)</t>
  </si>
  <si>
    <t>Rommer: Plus 500/96 (алюминиевый)</t>
  </si>
  <si>
    <t>Rommer: Profi 500/80 (алюминиевый)</t>
  </si>
  <si>
    <t>Rommer: Optima Bm 500/78 (биметаллический)</t>
  </si>
  <si>
    <t>Rommer: Profi Bm 500/80 (биметаллический)</t>
  </si>
  <si>
    <r>
      <t>Royal Thermo: Painoforte Tower 500/100 '</t>
    </r>
    <r>
      <rPr>
        <b/>
        <sz val="11"/>
        <color theme="1"/>
        <rFont val="Times New Roman"/>
        <family val="1"/>
        <charset val="204"/>
      </rPr>
      <t>18 сек</t>
    </r>
    <r>
      <rPr>
        <sz val="11"/>
        <color theme="1"/>
        <rFont val="Times New Roman"/>
        <family val="1"/>
        <charset val="204"/>
      </rPr>
      <t>' (биметаллический)</t>
    </r>
  </si>
  <si>
    <r>
      <t>Royal Thermo: Painoforte Tower 500/100 '</t>
    </r>
    <r>
      <rPr>
        <b/>
        <sz val="11"/>
        <color theme="1"/>
        <rFont val="Times New Roman"/>
        <family val="1"/>
        <charset val="204"/>
      </rPr>
      <t>22 сек</t>
    </r>
    <r>
      <rPr>
        <sz val="11"/>
        <color theme="1"/>
        <rFont val="Times New Roman"/>
        <family val="1"/>
        <charset val="204"/>
      </rPr>
      <t>' (биметаллический)</t>
    </r>
  </si>
  <si>
    <t>― по названию</t>
  </si>
  <si>
    <t>ПОИСК</t>
  </si>
  <si>
    <t>Объём: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</si>
</sst>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;;&quot;-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4"/>
      <color theme="1"/>
      <name val="Times New Roman"/>
      <family val="1"/>
      <charset val="204"/>
    </font>
    <font>
      <i/>
      <vertAlign val="subscript"/>
      <sz val="12"/>
      <color theme="1"/>
      <name val="Times New Roman"/>
      <family val="1"/>
      <charset val="204"/>
    </font>
    <font>
      <i/>
      <vertAlign val="superscript"/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theme="1"/>
      <name val="Calibri"/>
      <family val="2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0" fillId="2" borderId="0" xfId="0" applyFill="1"/>
    <xf numFmtId="0" fontId="0" fillId="0" borderId="0" xfId="0" applyFill="1"/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0" applyFont="1" applyFill="1"/>
    <xf numFmtId="0" fontId="8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9" fillId="2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2" fillId="2" borderId="0" xfId="0" applyFont="1" applyFill="1" applyBorder="1" applyAlignment="1">
      <alignment vertical="center" wrapText="1"/>
    </xf>
    <xf numFmtId="0" fontId="9" fillId="0" borderId="4" xfId="0" applyFont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1" fillId="2" borderId="0" xfId="0" applyFont="1" applyFill="1" applyBorder="1"/>
    <xf numFmtId="0" fontId="1" fillId="4" borderId="0" xfId="0" applyFont="1" applyFill="1" applyBorder="1" applyAlignment="1">
      <alignment vertical="center"/>
    </xf>
    <xf numFmtId="2" fontId="1" fillId="4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2" borderId="0" xfId="0" applyFont="1" applyFill="1" applyBorder="1"/>
    <xf numFmtId="0" fontId="1" fillId="0" borderId="10" xfId="0" applyFont="1" applyBorder="1"/>
    <xf numFmtId="0" fontId="1" fillId="0" borderId="12" xfId="0" applyFont="1" applyBorder="1"/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2" fontId="1" fillId="4" borderId="0" xfId="0" applyNumberFormat="1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7"/>
  <sheetViews>
    <sheetView workbookViewId="0">
      <selection activeCell="R17" sqref="R17"/>
    </sheetView>
  </sheetViews>
  <sheetFormatPr defaultRowHeight="15" x14ac:dyDescent="0.25"/>
  <cols>
    <col min="1" max="3" width="9.7109375" style="10" customWidth="1"/>
    <col min="4" max="5" width="10.7109375" style="10" customWidth="1"/>
    <col min="6" max="7" width="10.42578125" style="10" customWidth="1"/>
    <col min="8" max="8" width="11" style="10" bestFit="1" customWidth="1"/>
    <col min="9" max="15" width="9.7109375" style="10" customWidth="1"/>
    <col min="16" max="16384" width="9.140625" style="10"/>
  </cols>
  <sheetData>
    <row r="1" spans="1:15" ht="18.75" customHeight="1" x14ac:dyDescent="0.25">
      <c r="A1" s="61" t="s">
        <v>0</v>
      </c>
      <c r="B1" s="61"/>
      <c r="C1" s="61"/>
      <c r="D1" s="61"/>
      <c r="E1" s="61"/>
      <c r="F1" s="61"/>
      <c r="G1" s="61"/>
      <c r="H1" s="62" t="s">
        <v>10</v>
      </c>
      <c r="I1" s="62"/>
      <c r="J1" s="62"/>
      <c r="K1" s="62"/>
      <c r="L1" s="62"/>
      <c r="M1" s="62"/>
      <c r="N1" s="62"/>
      <c r="O1" s="62"/>
    </row>
    <row r="2" spans="1:15" ht="15.75" customHeight="1" x14ac:dyDescent="0.25">
      <c r="A2" s="63"/>
      <c r="B2" s="63"/>
      <c r="C2" s="63"/>
      <c r="D2" s="63"/>
      <c r="E2" s="63"/>
      <c r="F2" s="63"/>
      <c r="G2" s="63"/>
      <c r="H2" s="9"/>
      <c r="I2" s="9"/>
      <c r="J2" s="9"/>
      <c r="K2" s="9"/>
      <c r="L2" s="9"/>
      <c r="M2" s="9"/>
      <c r="N2" s="9"/>
      <c r="O2" s="19"/>
    </row>
    <row r="3" spans="1:15" ht="18.75" x14ac:dyDescent="0.25">
      <c r="A3" s="57" t="s">
        <v>27</v>
      </c>
      <c r="B3" s="57"/>
      <c r="C3" s="57"/>
      <c r="D3" s="57"/>
      <c r="E3" s="70" t="s">
        <v>28</v>
      </c>
      <c r="F3" s="70"/>
      <c r="G3" s="70"/>
      <c r="H3" s="41"/>
      <c r="I3" s="11" t="s">
        <v>11</v>
      </c>
      <c r="J3" s="3">
        <v>95</v>
      </c>
      <c r="K3" s="31" t="s">
        <v>26</v>
      </c>
      <c r="L3" s="42" t="s">
        <v>17</v>
      </c>
      <c r="M3" s="42"/>
      <c r="N3" s="42"/>
      <c r="O3" s="42"/>
    </row>
    <row r="4" spans="1:15" ht="18.75" x14ac:dyDescent="0.25">
      <c r="A4" s="43" t="s">
        <v>3</v>
      </c>
      <c r="B4" s="43"/>
      <c r="C4" s="3">
        <v>2</v>
      </c>
      <c r="D4" s="18" t="s">
        <v>23</v>
      </c>
      <c r="E4" s="41" t="s">
        <v>6</v>
      </c>
      <c r="F4" s="3">
        <v>25.6</v>
      </c>
      <c r="G4" s="18" t="s">
        <v>24</v>
      </c>
      <c r="H4" s="41"/>
      <c r="I4" s="11" t="s">
        <v>12</v>
      </c>
      <c r="J4" s="3">
        <v>70</v>
      </c>
      <c r="K4" s="31" t="s">
        <v>26</v>
      </c>
      <c r="L4" s="42" t="s">
        <v>18</v>
      </c>
      <c r="M4" s="42"/>
      <c r="N4" s="42"/>
      <c r="O4" s="42"/>
    </row>
    <row r="5" spans="1:15" ht="18.75" x14ac:dyDescent="0.25">
      <c r="A5" s="43" t="s">
        <v>2</v>
      </c>
      <c r="B5" s="43"/>
      <c r="C5" s="3">
        <v>6</v>
      </c>
      <c r="D5" s="18" t="s">
        <v>23</v>
      </c>
      <c r="E5" s="19"/>
      <c r="F5" s="19"/>
      <c r="G5" s="19"/>
      <c r="H5" s="41"/>
      <c r="I5" s="11" t="s">
        <v>15</v>
      </c>
      <c r="J5" s="3">
        <v>24</v>
      </c>
      <c r="K5" s="31" t="s">
        <v>26</v>
      </c>
      <c r="L5" s="42" t="s">
        <v>19</v>
      </c>
      <c r="M5" s="42"/>
      <c r="N5" s="42"/>
      <c r="O5" s="42"/>
    </row>
    <row r="6" spans="1:15" ht="18.75" x14ac:dyDescent="0.25">
      <c r="A6" s="43" t="s">
        <v>1</v>
      </c>
      <c r="B6" s="43"/>
      <c r="C6" s="3">
        <v>3</v>
      </c>
      <c r="D6" s="18" t="s">
        <v>23</v>
      </c>
      <c r="E6" s="19"/>
      <c r="F6" s="19"/>
      <c r="G6" s="19"/>
      <c r="H6" s="41"/>
      <c r="I6" s="11" t="s">
        <v>16</v>
      </c>
      <c r="J6" s="4">
        <f>(J3+J4)/2</f>
        <v>82.5</v>
      </c>
      <c r="K6" s="31" t="s">
        <v>26</v>
      </c>
      <c r="L6" s="42" t="s">
        <v>20</v>
      </c>
      <c r="M6" s="42"/>
      <c r="N6" s="42"/>
      <c r="O6" s="42"/>
    </row>
    <row r="7" spans="1:15" ht="18" x14ac:dyDescent="0.25">
      <c r="A7" s="71" t="s">
        <v>75</v>
      </c>
      <c r="B7" s="41" t="s">
        <v>4</v>
      </c>
      <c r="C7" s="21">
        <f>C4*C5*C6</f>
        <v>36</v>
      </c>
      <c r="D7" s="18" t="s">
        <v>25</v>
      </c>
      <c r="E7" s="41" t="s">
        <v>4</v>
      </c>
      <c r="F7" s="21">
        <f>F4*C6</f>
        <v>76.800000000000011</v>
      </c>
      <c r="G7" s="18" t="s">
        <v>25</v>
      </c>
      <c r="H7" s="41"/>
      <c r="I7" s="12" t="s">
        <v>13</v>
      </c>
      <c r="J7" s="4">
        <f>J6-J5</f>
        <v>58.5</v>
      </c>
      <c r="K7" s="31" t="s">
        <v>26</v>
      </c>
      <c r="L7" s="42" t="s">
        <v>21</v>
      </c>
      <c r="M7" s="42"/>
      <c r="N7" s="42"/>
      <c r="O7" s="42"/>
    </row>
    <row r="8" spans="1:15" ht="15.75" x14ac:dyDescent="0.25">
      <c r="A8" s="19"/>
      <c r="B8" s="19"/>
      <c r="C8" s="19"/>
      <c r="D8" s="19"/>
      <c r="E8" s="19"/>
      <c r="F8" s="19"/>
      <c r="G8" s="19"/>
      <c r="H8" s="41"/>
      <c r="I8" s="11" t="s">
        <v>14</v>
      </c>
      <c r="J8" s="20">
        <f>INDEX('Поправочный коэффициент'!B3:BO3,MATCH('Расчет температурного режима'!J7,'Поправочный коэффициент'!B2:BO2,0))</f>
        <v>0.79</v>
      </c>
      <c r="K8" s="19"/>
      <c r="L8" s="42" t="s">
        <v>22</v>
      </c>
      <c r="M8" s="42"/>
      <c r="N8" s="42"/>
      <c r="O8" s="42"/>
    </row>
    <row r="9" spans="1:15" x14ac:dyDescent="0.25">
      <c r="A9" s="19"/>
      <c r="B9" s="19"/>
      <c r="C9" s="19"/>
      <c r="D9" s="19"/>
      <c r="E9" s="19"/>
      <c r="F9" s="19"/>
      <c r="G9" s="19"/>
      <c r="H9" s="41"/>
      <c r="I9" s="41"/>
      <c r="J9" s="41"/>
      <c r="K9" s="41"/>
      <c r="L9" s="41"/>
      <c r="M9" s="41"/>
      <c r="N9" s="41"/>
      <c r="O9" s="19"/>
    </row>
    <row r="10" spans="1:15" x14ac:dyDescent="0.25">
      <c r="A10" s="19"/>
      <c r="B10" s="19"/>
      <c r="C10" s="19"/>
      <c r="D10" s="19"/>
      <c r="E10" s="19"/>
      <c r="F10" s="19"/>
      <c r="G10" s="19"/>
      <c r="H10" s="41"/>
      <c r="I10" s="41"/>
      <c r="J10" s="41"/>
      <c r="K10" s="41"/>
      <c r="L10" s="41"/>
      <c r="M10" s="41"/>
      <c r="N10" s="41"/>
      <c r="O10" s="19"/>
    </row>
    <row r="11" spans="1:15" ht="15.75" x14ac:dyDescent="0.25">
      <c r="A11" s="19"/>
      <c r="B11" s="19"/>
      <c r="C11" s="19"/>
      <c r="D11" s="19"/>
      <c r="E11" s="19"/>
      <c r="F11" s="19"/>
      <c r="G11" s="19"/>
      <c r="H11" s="63" t="s">
        <v>74</v>
      </c>
      <c r="I11" s="63"/>
      <c r="J11" s="63"/>
      <c r="K11" s="63"/>
      <c r="L11" s="63"/>
      <c r="M11" s="63"/>
      <c r="N11" s="63"/>
      <c r="O11" s="19"/>
    </row>
    <row r="12" spans="1:15" x14ac:dyDescent="0.25">
      <c r="A12" s="58" t="s">
        <v>70</v>
      </c>
      <c r="B12" s="59"/>
      <c r="C12" s="59"/>
      <c r="D12" s="59"/>
      <c r="E12" s="59"/>
      <c r="F12" s="59"/>
      <c r="G12" s="60"/>
      <c r="H12" s="64"/>
      <c r="I12" s="65"/>
      <c r="J12" s="65"/>
      <c r="K12" s="65"/>
      <c r="L12" s="66"/>
      <c r="M12" s="67" t="s">
        <v>73</v>
      </c>
      <c r="N12" s="67"/>
      <c r="O12" s="19"/>
    </row>
    <row r="13" spans="1:15" x14ac:dyDescent="0.25">
      <c r="A13" s="57" t="s">
        <v>37</v>
      </c>
      <c r="B13" s="57"/>
      <c r="C13" s="57"/>
      <c r="D13" s="57"/>
      <c r="E13" s="57" t="s">
        <v>38</v>
      </c>
      <c r="F13" s="57"/>
      <c r="G13" s="56" t="s">
        <v>39</v>
      </c>
      <c r="H13" s="56" t="s">
        <v>60</v>
      </c>
      <c r="I13" s="56" t="s">
        <v>39</v>
      </c>
      <c r="J13" s="57" t="s">
        <v>37</v>
      </c>
      <c r="K13" s="57"/>
      <c r="L13" s="57"/>
      <c r="M13" s="57"/>
      <c r="N13" s="57"/>
      <c r="O13" s="19"/>
    </row>
    <row r="14" spans="1:15" x14ac:dyDescent="0.25">
      <c r="A14" s="42" t="s">
        <v>30</v>
      </c>
      <c r="B14" s="42"/>
      <c r="C14" s="42"/>
      <c r="D14" s="42"/>
      <c r="E14" s="43">
        <f>SUMPRODUCT(Радиаторы!B$4:F$99*(Радиаторы!A$4:A$99=A$12)*ISNUMBER(SEARCH(LEFTB(A14,6),Радиаторы!B$2:F$2)))</f>
        <v>143.30000000000001</v>
      </c>
      <c r="F14" s="43"/>
      <c r="G14" s="39" t="s">
        <v>5</v>
      </c>
      <c r="H14" s="40"/>
      <c r="I14" s="39" t="s">
        <v>5</v>
      </c>
      <c r="J14" s="42" t="s">
        <v>61</v>
      </c>
      <c r="K14" s="42"/>
      <c r="L14" s="42"/>
      <c r="M14" s="42"/>
      <c r="N14" s="42"/>
      <c r="O14" s="19"/>
    </row>
    <row r="15" spans="1:15" x14ac:dyDescent="0.25">
      <c r="A15" s="42" t="s">
        <v>36</v>
      </c>
      <c r="B15" s="42"/>
      <c r="C15" s="42"/>
      <c r="D15" s="42"/>
      <c r="E15" s="69">
        <f>E14*J8</f>
        <v>113.20700000000001</v>
      </c>
      <c r="F15" s="69"/>
      <c r="G15" s="39" t="s">
        <v>5</v>
      </c>
      <c r="H15" s="41"/>
      <c r="I15" s="41"/>
      <c r="J15" s="41"/>
      <c r="K15" s="19"/>
      <c r="L15" s="19"/>
      <c r="M15" s="19"/>
      <c r="N15" s="19"/>
      <c r="O15" s="19"/>
    </row>
    <row r="16" spans="1:15" x14ac:dyDescent="0.25">
      <c r="A16" s="42" t="s">
        <v>31</v>
      </c>
      <c r="B16" s="42"/>
      <c r="C16" s="42"/>
      <c r="D16" s="42"/>
      <c r="E16" s="43">
        <f>SUMPRODUCT(Радиаторы!B$4:F$99*(Радиаторы!A$4:A$99=A$12)*ISNUMBER(SEARCH(LEFTB(A16,6),Радиаторы!B$2:F$2)))</f>
        <v>20</v>
      </c>
      <c r="F16" s="43"/>
      <c r="G16" s="39" t="s">
        <v>40</v>
      </c>
      <c r="H16" s="41"/>
      <c r="I16" s="41"/>
      <c r="J16" s="41"/>
      <c r="K16" s="19"/>
      <c r="L16" s="19"/>
      <c r="M16" s="19"/>
      <c r="N16" s="19"/>
      <c r="O16" s="19"/>
    </row>
    <row r="17" spans="1:15" x14ac:dyDescent="0.25">
      <c r="A17" s="42" t="s">
        <v>32</v>
      </c>
      <c r="B17" s="42"/>
      <c r="C17" s="42"/>
      <c r="D17" s="42"/>
      <c r="E17" s="43">
        <f>SUMPRODUCT(Радиаторы!B$4:F$100*(Радиаторы!A$4:A$100=A$12)*ISNUMBER(SEARCH(LEFTB(A17,6),Радиаторы!B$2:F$2)))</f>
        <v>36</v>
      </c>
      <c r="F17" s="43"/>
      <c r="G17" s="39" t="s">
        <v>40</v>
      </c>
      <c r="H17" s="41"/>
      <c r="I17" s="41"/>
      <c r="J17" s="41"/>
      <c r="K17" s="19"/>
      <c r="L17" s="19"/>
      <c r="M17" s="19"/>
      <c r="N17" s="19"/>
      <c r="O17" s="19"/>
    </row>
    <row r="18" spans="1:15" x14ac:dyDescent="0.25">
      <c r="A18" s="42" t="s">
        <v>33</v>
      </c>
      <c r="B18" s="42"/>
      <c r="C18" s="42"/>
      <c r="D18" s="42"/>
      <c r="E18" s="43">
        <f>SUMPRODUCT(Радиаторы!B$4:F$100*(Радиаторы!A$4:A$100=A$12)*ISNUMBER(SEARCH(LEFTB(A18,6),Радиаторы!B$2:F$2)))</f>
        <v>1.5</v>
      </c>
      <c r="F18" s="43"/>
      <c r="G18" s="39" t="s">
        <v>41</v>
      </c>
      <c r="H18" s="40"/>
      <c r="I18" s="39" t="s">
        <v>41</v>
      </c>
      <c r="J18" s="42" t="s">
        <v>62</v>
      </c>
      <c r="K18" s="42"/>
      <c r="L18" s="42"/>
      <c r="M18" s="42"/>
      <c r="N18" s="42"/>
      <c r="O18" s="19"/>
    </row>
    <row r="19" spans="1:15" x14ac:dyDescent="0.25">
      <c r="A19" s="42" t="s">
        <v>34</v>
      </c>
      <c r="B19" s="42"/>
      <c r="C19" s="42"/>
      <c r="D19" s="42"/>
      <c r="E19" s="55">
        <f>SUMPRODUCT(Радиаторы!B$4:F$100*(Радиаторы!A$4:A$100=A$12)*ISNUMBER(SEARCH(LEFTB(A19,6),Радиаторы!B$2:F$2)))</f>
        <v>0.18</v>
      </c>
      <c r="F19" s="55"/>
      <c r="G19" s="39" t="s">
        <v>42</v>
      </c>
      <c r="H19" s="40"/>
      <c r="I19" s="39" t="s">
        <v>42</v>
      </c>
      <c r="J19" s="42" t="s">
        <v>64</v>
      </c>
      <c r="K19" s="42"/>
      <c r="L19" s="42"/>
      <c r="M19" s="42"/>
      <c r="N19" s="42"/>
      <c r="O19" s="19"/>
    </row>
    <row r="20" spans="1:15" x14ac:dyDescent="0.25">
      <c r="A20" s="42" t="s">
        <v>35</v>
      </c>
      <c r="B20" s="42"/>
      <c r="C20" s="42"/>
      <c r="D20" s="42"/>
      <c r="E20" s="43" t="str">
        <f>SUMPRODUCT(Радиаторы!G4:G100*(Радиаторы!A4:A100=A$12))&amp;"x"&amp;SUMPRODUCT(Радиаторы!I4:I100*(Радиаторы!A$4:A$100=A$12))&amp;"x"&amp;SUMPRODUCT(Радиаторы!K4:K100*(Радиаторы!A$4:A$100=A$12))</f>
        <v>567x80x80</v>
      </c>
      <c r="F20" s="43"/>
      <c r="G20" s="39" t="s">
        <v>43</v>
      </c>
      <c r="H20" s="40"/>
      <c r="I20" s="39" t="s">
        <v>43</v>
      </c>
      <c r="J20" s="42" t="s">
        <v>63</v>
      </c>
      <c r="K20" s="42"/>
      <c r="L20" s="42"/>
      <c r="M20" s="42"/>
      <c r="N20" s="42"/>
      <c r="O20" s="19"/>
    </row>
    <row r="21" spans="1:15" x14ac:dyDescent="0.25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19"/>
      <c r="L21" s="19"/>
      <c r="M21" s="19"/>
      <c r="N21" s="19"/>
      <c r="O21" s="19"/>
    </row>
    <row r="22" spans="1:15" x14ac:dyDescent="0.25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19"/>
      <c r="L22" s="19"/>
      <c r="M22" s="19"/>
      <c r="N22" s="19"/>
      <c r="O22" s="19"/>
    </row>
    <row r="23" spans="1:15" x14ac:dyDescent="0.25">
      <c r="A23" s="68"/>
      <c r="B23" s="68"/>
      <c r="C23" s="68"/>
      <c r="D23" s="68"/>
      <c r="E23" s="68"/>
      <c r="F23" s="68"/>
      <c r="G23" s="68"/>
      <c r="H23" s="68"/>
      <c r="I23" s="68"/>
      <c r="J23" s="68"/>
    </row>
    <row r="24" spans="1:15" x14ac:dyDescent="0.25">
      <c r="A24" s="68"/>
      <c r="B24" s="68"/>
      <c r="C24" s="68"/>
      <c r="D24" s="68"/>
      <c r="E24" s="68"/>
      <c r="F24" s="68"/>
      <c r="G24" s="68"/>
      <c r="H24" s="68"/>
      <c r="I24" s="68"/>
      <c r="J24" s="68"/>
    </row>
    <row r="25" spans="1:15" x14ac:dyDescent="0.25">
      <c r="A25" s="68"/>
      <c r="B25" s="68"/>
      <c r="C25" s="68"/>
      <c r="D25" s="68"/>
      <c r="E25" s="68"/>
      <c r="F25" s="68"/>
      <c r="G25" s="68"/>
      <c r="H25" s="68"/>
      <c r="I25" s="68"/>
      <c r="J25" s="68"/>
    </row>
    <row r="26" spans="1:15" x14ac:dyDescent="0.25">
      <c r="A26" s="68"/>
      <c r="B26" s="68"/>
      <c r="C26" s="68"/>
      <c r="D26" s="68"/>
      <c r="E26" s="68"/>
      <c r="F26" s="68"/>
      <c r="G26" s="68"/>
      <c r="H26" s="68"/>
      <c r="I26" s="68"/>
      <c r="J26" s="68"/>
    </row>
    <row r="27" spans="1:15" x14ac:dyDescent="0.25">
      <c r="A27" s="68"/>
      <c r="B27" s="68"/>
      <c r="C27" s="68"/>
      <c r="D27" s="68"/>
      <c r="E27" s="68"/>
      <c r="F27" s="68"/>
      <c r="G27" s="68"/>
      <c r="H27" s="68"/>
      <c r="I27" s="68"/>
      <c r="J27" s="68"/>
    </row>
  </sheetData>
  <mergeCells count="39">
    <mergeCell ref="M12:N12"/>
    <mergeCell ref="H12:L12"/>
    <mergeCell ref="H11:N11"/>
    <mergeCell ref="A17:D17"/>
    <mergeCell ref="A18:D18"/>
    <mergeCell ref="A19:D19"/>
    <mergeCell ref="A20:D20"/>
    <mergeCell ref="A15:D15"/>
    <mergeCell ref="A13:D13"/>
    <mergeCell ref="E13:F13"/>
    <mergeCell ref="E14:F14"/>
    <mergeCell ref="E15:F15"/>
    <mergeCell ref="E16:F16"/>
    <mergeCell ref="J18:N18"/>
    <mergeCell ref="J19:N19"/>
    <mergeCell ref="J20:N20"/>
    <mergeCell ref="J14:N14"/>
    <mergeCell ref="J13:N13"/>
    <mergeCell ref="E3:G3"/>
    <mergeCell ref="E17:F17"/>
    <mergeCell ref="E18:F18"/>
    <mergeCell ref="E19:F19"/>
    <mergeCell ref="E20:F20"/>
    <mergeCell ref="L8:O8"/>
    <mergeCell ref="A14:D14"/>
    <mergeCell ref="A16:D16"/>
    <mergeCell ref="L3:O3"/>
    <mergeCell ref="H1:O1"/>
    <mergeCell ref="A1:G1"/>
    <mergeCell ref="A12:G12"/>
    <mergeCell ref="A2:G2"/>
    <mergeCell ref="L4:O4"/>
    <mergeCell ref="L5:O5"/>
    <mergeCell ref="L6:O6"/>
    <mergeCell ref="L7:O7"/>
    <mergeCell ref="A3:D3"/>
    <mergeCell ref="A4:B4"/>
    <mergeCell ref="A5:B5"/>
    <mergeCell ref="A6:B6"/>
  </mergeCells>
  <dataValidations count="1">
    <dataValidation type="list" allowBlank="1" showInputMessage="1" showErrorMessage="1" sqref="A12:G12">
      <formula1>Радиаторы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90"/>
  <sheetViews>
    <sheetView workbookViewId="0">
      <selection sqref="A1:AI1"/>
    </sheetView>
  </sheetViews>
  <sheetFormatPr defaultRowHeight="15" x14ac:dyDescent="0.25"/>
  <cols>
    <col min="1" max="1" width="4" customWidth="1"/>
    <col min="2" max="3" width="5.5703125" customWidth="1"/>
    <col min="4" max="4" width="4.5703125" customWidth="1"/>
    <col min="5" max="5" width="6.5703125" customWidth="1"/>
    <col min="6" max="10" width="5.5703125" customWidth="1"/>
    <col min="11" max="11" width="6.5703125" customWidth="1"/>
    <col min="12" max="15" width="5.5703125" customWidth="1"/>
    <col min="16" max="16" width="4.5703125" customWidth="1"/>
    <col min="17" max="17" width="6.5703125" customWidth="1"/>
    <col min="18" max="22" width="5.5703125" customWidth="1"/>
    <col min="23" max="23" width="6.5703125" customWidth="1"/>
    <col min="24" max="27" width="5.5703125" customWidth="1"/>
    <col min="28" max="28" width="4.5703125" customWidth="1"/>
    <col min="29" max="29" width="6.5703125" customWidth="1"/>
    <col min="30" max="36" width="5.5703125" customWidth="1"/>
    <col min="37" max="37" width="6.5703125" customWidth="1"/>
    <col min="38" max="39" width="5.5703125" customWidth="1"/>
    <col min="40" max="40" width="4.5703125" customWidth="1"/>
    <col min="41" max="44" width="5.5703125" customWidth="1"/>
    <col min="45" max="45" width="6.5703125" customWidth="1"/>
    <col min="46" max="54" width="5.5703125" customWidth="1"/>
    <col min="55" max="55" width="6.5703125" customWidth="1"/>
    <col min="56" max="61" width="5.5703125" customWidth="1"/>
    <col min="62" max="62" width="3.5703125" customWidth="1"/>
    <col min="63" max="67" width="5.5703125" customWidth="1"/>
  </cols>
  <sheetData>
    <row r="1" spans="1:67" ht="15.75" customHeight="1" thickBot="1" x14ac:dyDescent="0.3">
      <c r="A1" s="44" t="s">
        <v>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</row>
    <row r="2" spans="1:67" ht="15.75" customHeight="1" x14ac:dyDescent="0.25">
      <c r="A2" s="17" t="s">
        <v>7</v>
      </c>
      <c r="B2" s="27">
        <v>40</v>
      </c>
      <c r="C2" s="27">
        <v>40.5</v>
      </c>
      <c r="D2" s="27">
        <v>41</v>
      </c>
      <c r="E2" s="27">
        <v>41.5</v>
      </c>
      <c r="F2" s="27">
        <v>42</v>
      </c>
      <c r="G2" s="27">
        <v>42.5</v>
      </c>
      <c r="H2" s="27">
        <v>43</v>
      </c>
      <c r="I2" s="28">
        <v>43.5</v>
      </c>
      <c r="J2" s="27">
        <v>44</v>
      </c>
      <c r="K2" s="27">
        <v>44.5</v>
      </c>
      <c r="L2" s="27">
        <v>45</v>
      </c>
      <c r="M2" s="27">
        <v>45.5</v>
      </c>
      <c r="N2" s="27">
        <v>46</v>
      </c>
      <c r="O2" s="27">
        <v>46.5</v>
      </c>
      <c r="P2" s="27">
        <v>47</v>
      </c>
      <c r="Q2" s="28">
        <v>47.5</v>
      </c>
      <c r="R2" s="27">
        <v>48</v>
      </c>
      <c r="S2" s="27">
        <v>48.5</v>
      </c>
      <c r="T2" s="27">
        <v>49</v>
      </c>
      <c r="U2" s="27">
        <v>49.5</v>
      </c>
      <c r="V2" s="27">
        <v>50</v>
      </c>
      <c r="W2" s="27">
        <v>50.5</v>
      </c>
      <c r="X2" s="27">
        <v>51</v>
      </c>
      <c r="Y2" s="28">
        <v>51.5</v>
      </c>
      <c r="Z2" s="27">
        <v>52</v>
      </c>
      <c r="AA2" s="27">
        <v>52.5</v>
      </c>
      <c r="AB2" s="27">
        <v>53</v>
      </c>
      <c r="AC2" s="27">
        <v>53.5</v>
      </c>
      <c r="AD2" s="27">
        <v>54</v>
      </c>
      <c r="AE2" s="27">
        <v>54.5</v>
      </c>
      <c r="AF2" s="27">
        <v>55</v>
      </c>
      <c r="AG2" s="27">
        <v>55.5</v>
      </c>
      <c r="AH2" s="27">
        <v>56</v>
      </c>
      <c r="AI2" s="27">
        <v>56.5</v>
      </c>
      <c r="AJ2" s="27">
        <v>57</v>
      </c>
      <c r="AK2" s="27">
        <v>57.5</v>
      </c>
      <c r="AL2" s="27">
        <v>58</v>
      </c>
      <c r="AM2" s="27">
        <v>58.5</v>
      </c>
      <c r="AN2" s="27">
        <v>59</v>
      </c>
      <c r="AO2" s="27">
        <v>59.5</v>
      </c>
      <c r="AP2" s="27">
        <v>60</v>
      </c>
      <c r="AQ2" s="27">
        <v>60.5</v>
      </c>
      <c r="AR2" s="27">
        <v>61</v>
      </c>
      <c r="AS2" s="27">
        <v>61.5</v>
      </c>
      <c r="AT2" s="27">
        <v>62</v>
      </c>
      <c r="AU2" s="27">
        <v>62.5</v>
      </c>
      <c r="AV2" s="27">
        <v>63</v>
      </c>
      <c r="AW2" s="27">
        <v>63.5</v>
      </c>
      <c r="AX2" s="27">
        <v>64</v>
      </c>
      <c r="AY2" s="27">
        <v>64.5</v>
      </c>
      <c r="AZ2" s="27">
        <v>65</v>
      </c>
      <c r="BA2" s="27">
        <v>65.5</v>
      </c>
      <c r="BB2" s="27">
        <v>66</v>
      </c>
      <c r="BC2" s="27">
        <v>66.5</v>
      </c>
      <c r="BD2" s="27">
        <v>67</v>
      </c>
      <c r="BE2" s="27">
        <v>67.5</v>
      </c>
      <c r="BF2" s="27">
        <v>68</v>
      </c>
      <c r="BG2" s="27">
        <v>68.5</v>
      </c>
      <c r="BH2" s="27">
        <v>69</v>
      </c>
      <c r="BI2" s="27">
        <v>69.5</v>
      </c>
      <c r="BJ2" s="27">
        <v>70</v>
      </c>
      <c r="BK2" s="27">
        <v>70.5</v>
      </c>
      <c r="BL2" s="27">
        <v>71</v>
      </c>
      <c r="BM2" s="27">
        <v>71.5</v>
      </c>
      <c r="BN2" s="27">
        <v>72</v>
      </c>
      <c r="BO2" s="29">
        <v>72.5</v>
      </c>
    </row>
    <row r="3" spans="1:67" ht="15.75" customHeight="1" thickBot="1" x14ac:dyDescent="0.3">
      <c r="A3" s="30" t="s">
        <v>8</v>
      </c>
      <c r="B3" s="7">
        <v>0.48</v>
      </c>
      <c r="C3" s="7">
        <v>0.49</v>
      </c>
      <c r="D3" s="7">
        <v>0.5</v>
      </c>
      <c r="E3" s="7">
        <v>0.505</v>
      </c>
      <c r="F3" s="7">
        <v>0.51</v>
      </c>
      <c r="G3" s="7">
        <v>0.52</v>
      </c>
      <c r="H3" s="7">
        <v>0.53</v>
      </c>
      <c r="I3" s="7">
        <v>0.54</v>
      </c>
      <c r="J3" s="7">
        <v>0.55000000000000004</v>
      </c>
      <c r="K3" s="7">
        <v>0.55500000000000005</v>
      </c>
      <c r="L3" s="7">
        <v>0.56000000000000005</v>
      </c>
      <c r="M3" s="7">
        <v>0.56999999999999995</v>
      </c>
      <c r="N3" s="7">
        <v>0.57999999999999996</v>
      </c>
      <c r="O3" s="7">
        <v>0.59</v>
      </c>
      <c r="P3" s="7">
        <v>0.6</v>
      </c>
      <c r="Q3" s="7">
        <v>0.60499999999999998</v>
      </c>
      <c r="R3" s="7">
        <v>0.61</v>
      </c>
      <c r="S3" s="7">
        <v>0.62</v>
      </c>
      <c r="T3" s="7">
        <v>0.63</v>
      </c>
      <c r="U3" s="7">
        <v>0.64</v>
      </c>
      <c r="V3" s="7">
        <v>0.65</v>
      </c>
      <c r="W3" s="7">
        <v>0.65500000000000003</v>
      </c>
      <c r="X3" s="7">
        <v>0.66</v>
      </c>
      <c r="Y3" s="7">
        <v>0.67</v>
      </c>
      <c r="Z3" s="7">
        <v>0.68</v>
      </c>
      <c r="AA3" s="7">
        <v>0.69</v>
      </c>
      <c r="AB3" s="7">
        <v>0.7</v>
      </c>
      <c r="AC3" s="7">
        <v>0.70499999999999996</v>
      </c>
      <c r="AD3" s="7">
        <v>0.71</v>
      </c>
      <c r="AE3" s="7">
        <v>0.72</v>
      </c>
      <c r="AF3" s="7">
        <v>0.73</v>
      </c>
      <c r="AG3" s="7">
        <v>0.74</v>
      </c>
      <c r="AH3" s="7">
        <v>0.75</v>
      </c>
      <c r="AI3" s="7">
        <v>0.76</v>
      </c>
      <c r="AJ3" s="7">
        <v>0.77</v>
      </c>
      <c r="AK3" s="7">
        <v>0.77500000000000002</v>
      </c>
      <c r="AL3" s="7">
        <v>0.78</v>
      </c>
      <c r="AM3" s="7">
        <v>0.79</v>
      </c>
      <c r="AN3" s="7">
        <v>0.8</v>
      </c>
      <c r="AO3" s="7">
        <v>0.81</v>
      </c>
      <c r="AP3" s="7">
        <v>0.82</v>
      </c>
      <c r="AQ3" s="7">
        <v>0.83</v>
      </c>
      <c r="AR3" s="7">
        <v>0.84</v>
      </c>
      <c r="AS3" s="7">
        <v>0.84499999999999997</v>
      </c>
      <c r="AT3" s="7">
        <v>0.85</v>
      </c>
      <c r="AU3" s="7">
        <v>0.86</v>
      </c>
      <c r="AV3" s="7">
        <v>0.87</v>
      </c>
      <c r="AW3" s="7">
        <v>0.88</v>
      </c>
      <c r="AX3" s="7">
        <v>0.89</v>
      </c>
      <c r="AY3" s="7">
        <v>0.9</v>
      </c>
      <c r="AZ3" s="7">
        <v>0.91</v>
      </c>
      <c r="BA3" s="7">
        <v>0.92</v>
      </c>
      <c r="BB3" s="7">
        <v>0.93</v>
      </c>
      <c r="BC3" s="7">
        <v>0.93500000000000005</v>
      </c>
      <c r="BD3" s="7">
        <v>0.94</v>
      </c>
      <c r="BE3" s="7">
        <v>0.95</v>
      </c>
      <c r="BF3" s="7">
        <v>0.96</v>
      </c>
      <c r="BG3" s="7">
        <v>0.97</v>
      </c>
      <c r="BH3" s="7">
        <v>0.98</v>
      </c>
      <c r="BI3" s="7">
        <v>0.99</v>
      </c>
      <c r="BJ3" s="7">
        <v>1</v>
      </c>
      <c r="BK3" s="7">
        <v>1.01</v>
      </c>
      <c r="BL3" s="7">
        <v>1.02</v>
      </c>
      <c r="BM3" s="7">
        <v>1.03</v>
      </c>
      <c r="BN3" s="7">
        <v>1.04</v>
      </c>
      <c r="BO3" s="8">
        <v>1.05</v>
      </c>
    </row>
    <row r="4" spans="1:67" ht="15" customHeight="1" x14ac:dyDescent="0.25">
      <c r="A4" s="16"/>
      <c r="B4" s="16"/>
      <c r="C4" s="16"/>
      <c r="D4" s="16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</row>
    <row r="5" spans="1:67" ht="15.75" x14ac:dyDescent="0.25">
      <c r="A5" s="13"/>
      <c r="B5" s="13"/>
      <c r="C5" s="14"/>
      <c r="D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</row>
    <row r="6" spans="1:67" x14ac:dyDescent="0.25">
      <c r="A6" s="22"/>
      <c r="B6" s="2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x14ac:dyDescent="0.25">
      <c r="A7" s="22"/>
      <c r="B7" s="2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</row>
    <row r="8" spans="1:67" x14ac:dyDescent="0.25">
      <c r="A8" s="22"/>
      <c r="B8" s="2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</row>
    <row r="9" spans="1:67" x14ac:dyDescent="0.25">
      <c r="A9" s="22"/>
      <c r="B9" s="2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</row>
    <row r="10" spans="1:67" x14ac:dyDescent="0.25">
      <c r="A10" s="22"/>
      <c r="B10" s="2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</row>
    <row r="11" spans="1:67" x14ac:dyDescent="0.25">
      <c r="A11" s="22"/>
      <c r="B11" s="2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</row>
    <row r="12" spans="1:67" x14ac:dyDescent="0.25">
      <c r="A12" s="22"/>
      <c r="B12" s="2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</row>
    <row r="13" spans="1:67" x14ac:dyDescent="0.25">
      <c r="A13" s="24"/>
      <c r="B13" s="2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</row>
    <row r="14" spans="1:67" x14ac:dyDescent="0.25">
      <c r="A14" s="22"/>
      <c r="B14" s="2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</row>
    <row r="15" spans="1:67" x14ac:dyDescent="0.25">
      <c r="A15" s="22"/>
      <c r="B15" s="2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</row>
    <row r="16" spans="1:67" x14ac:dyDescent="0.25">
      <c r="A16" s="22"/>
      <c r="B16" s="2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</row>
    <row r="17" spans="1:67" x14ac:dyDescent="0.25">
      <c r="A17" s="22"/>
      <c r="B17" s="2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</row>
    <row r="18" spans="1:67" x14ac:dyDescent="0.25">
      <c r="A18" s="22"/>
      <c r="B18" s="2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</row>
    <row r="19" spans="1:67" x14ac:dyDescent="0.25">
      <c r="A19" s="22"/>
      <c r="B19" s="2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</row>
    <row r="20" spans="1:67" x14ac:dyDescent="0.25">
      <c r="A20" s="22"/>
      <c r="B20" s="2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</row>
    <row r="21" spans="1:67" x14ac:dyDescent="0.25">
      <c r="A21" s="24"/>
      <c r="B21" s="2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</row>
    <row r="22" spans="1:67" x14ac:dyDescent="0.25">
      <c r="A22" s="22"/>
      <c r="B22" s="2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</row>
    <row r="23" spans="1:67" x14ac:dyDescent="0.25">
      <c r="A23" s="22"/>
      <c r="B23" s="2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</row>
    <row r="24" spans="1:67" x14ac:dyDescent="0.25">
      <c r="A24" s="22"/>
      <c r="B24" s="2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</row>
    <row r="25" spans="1:67" x14ac:dyDescent="0.25">
      <c r="A25" s="22"/>
      <c r="B25" s="2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</row>
    <row r="26" spans="1:67" x14ac:dyDescent="0.25">
      <c r="A26" s="22"/>
      <c r="B26" s="2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</row>
    <row r="27" spans="1:67" x14ac:dyDescent="0.25">
      <c r="A27" s="22"/>
      <c r="B27" s="2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</row>
    <row r="28" spans="1:67" x14ac:dyDescent="0.25">
      <c r="A28" s="22"/>
      <c r="B28" s="2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</row>
    <row r="29" spans="1:67" x14ac:dyDescent="0.25">
      <c r="A29" s="24"/>
      <c r="B29" s="2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</row>
    <row r="30" spans="1:67" x14ac:dyDescent="0.25">
      <c r="A30" s="22"/>
      <c r="B30" s="2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</row>
    <row r="31" spans="1:67" x14ac:dyDescent="0.25">
      <c r="A31" s="22"/>
      <c r="B31" s="2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</row>
    <row r="32" spans="1:67" x14ac:dyDescent="0.25">
      <c r="A32" s="22"/>
      <c r="B32" s="2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</row>
    <row r="33" spans="1:67" x14ac:dyDescent="0.25">
      <c r="A33" s="22"/>
      <c r="B33" s="2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</row>
    <row r="34" spans="1:67" x14ac:dyDescent="0.25">
      <c r="A34" s="22"/>
      <c r="B34" s="2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</row>
    <row r="35" spans="1:67" x14ac:dyDescent="0.25">
      <c r="A35" s="25"/>
      <c r="B35" s="26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6"/>
      <c r="AC35" s="6"/>
      <c r="AD35" s="6"/>
    </row>
    <row r="36" spans="1:67" x14ac:dyDescent="0.25">
      <c r="A36" s="25"/>
      <c r="B36" s="26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6"/>
      <c r="AC36" s="6"/>
      <c r="AD36" s="6"/>
    </row>
    <row r="37" spans="1:67" x14ac:dyDescent="0.25">
      <c r="A37" s="25"/>
      <c r="B37" s="26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6"/>
      <c r="AC37" s="6"/>
      <c r="AD37" s="6"/>
    </row>
    <row r="38" spans="1:67" x14ac:dyDescent="0.25">
      <c r="A38" s="25"/>
      <c r="B38" s="26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6"/>
      <c r="AC38" s="6"/>
      <c r="AD38" s="6"/>
    </row>
    <row r="39" spans="1:67" x14ac:dyDescent="0.25">
      <c r="A39" s="25"/>
      <c r="B39" s="26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6"/>
      <c r="AC39" s="6"/>
      <c r="AD39" s="6"/>
    </row>
    <row r="40" spans="1:67" x14ac:dyDescent="0.25">
      <c r="A40" s="25"/>
      <c r="B40" s="26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6"/>
      <c r="AC40" s="6"/>
      <c r="AD40" s="6"/>
    </row>
    <row r="41" spans="1:67" x14ac:dyDescent="0.25">
      <c r="A41" s="25"/>
      <c r="B41" s="26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6"/>
      <c r="AC41" s="6"/>
      <c r="AD41" s="6"/>
    </row>
    <row r="42" spans="1:67" x14ac:dyDescent="0.25">
      <c r="A42" s="25"/>
      <c r="B42" s="26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6"/>
      <c r="AC42" s="6"/>
      <c r="AD42" s="6"/>
    </row>
    <row r="43" spans="1:67" x14ac:dyDescent="0.25">
      <c r="A43" s="25"/>
      <c r="B43" s="26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6"/>
      <c r="AC43" s="6"/>
      <c r="AD43" s="6"/>
    </row>
    <row r="44" spans="1:67" x14ac:dyDescent="0.25">
      <c r="A44" s="25"/>
      <c r="B44" s="26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6"/>
      <c r="AC44" s="6"/>
      <c r="AD44" s="6"/>
    </row>
    <row r="45" spans="1:67" x14ac:dyDescent="0.25">
      <c r="A45" s="25"/>
      <c r="B45" s="26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6"/>
      <c r="AC45" s="6"/>
      <c r="AD45" s="6"/>
    </row>
    <row r="46" spans="1:67" x14ac:dyDescent="0.25">
      <c r="A46" s="25"/>
      <c r="B46" s="26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6"/>
      <c r="AC46" s="6"/>
      <c r="AD46" s="6"/>
    </row>
    <row r="47" spans="1:67" x14ac:dyDescent="0.25">
      <c r="A47" s="25"/>
      <c r="B47" s="26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6"/>
      <c r="AC47" s="6"/>
      <c r="AD47" s="6"/>
    </row>
    <row r="48" spans="1:67" x14ac:dyDescent="0.25">
      <c r="A48" s="25"/>
      <c r="B48" s="26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6"/>
      <c r="AC48" s="6"/>
      <c r="AD48" s="6"/>
    </row>
    <row r="49" spans="1:30" x14ac:dyDescent="0.25">
      <c r="A49" s="25"/>
      <c r="B49" s="26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6"/>
      <c r="AC49" s="6"/>
      <c r="AD49" s="6"/>
    </row>
    <row r="50" spans="1:30" x14ac:dyDescent="0.25">
      <c r="A50" s="25"/>
      <c r="B50" s="26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6"/>
      <c r="AC50" s="6"/>
      <c r="AD50" s="6"/>
    </row>
    <row r="51" spans="1:30" x14ac:dyDescent="0.25">
      <c r="A51" s="25"/>
      <c r="B51" s="26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6"/>
      <c r="AC51" s="6"/>
      <c r="AD51" s="6"/>
    </row>
    <row r="52" spans="1:30" x14ac:dyDescent="0.25">
      <c r="A52" s="25"/>
      <c r="B52" s="26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6"/>
      <c r="AC52" s="6"/>
      <c r="AD52" s="6"/>
    </row>
    <row r="53" spans="1:30" x14ac:dyDescent="0.25">
      <c r="A53" s="25"/>
      <c r="B53" s="26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6"/>
      <c r="AC53" s="6"/>
      <c r="AD53" s="6"/>
    </row>
    <row r="54" spans="1:30" x14ac:dyDescent="0.25">
      <c r="A54" s="25"/>
      <c r="B54" s="26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6"/>
      <c r="AC54" s="6"/>
      <c r="AD54" s="6"/>
    </row>
    <row r="55" spans="1:30" x14ac:dyDescent="0.25">
      <c r="A55" s="25"/>
      <c r="B55" s="26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6"/>
      <c r="AC55" s="6"/>
      <c r="AD55" s="6"/>
    </row>
    <row r="56" spans="1:30" x14ac:dyDescent="0.25">
      <c r="A56" s="25"/>
      <c r="B56" s="26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6"/>
      <c r="AC56" s="6"/>
      <c r="AD56" s="6"/>
    </row>
    <row r="57" spans="1:30" x14ac:dyDescent="0.25">
      <c r="A57" s="25"/>
      <c r="B57" s="26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6"/>
      <c r="AC57" s="6"/>
      <c r="AD57" s="6"/>
    </row>
    <row r="58" spans="1:30" x14ac:dyDescent="0.25">
      <c r="A58" s="25"/>
      <c r="B58" s="26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6"/>
      <c r="AC58" s="6"/>
      <c r="AD58" s="6"/>
    </row>
    <row r="59" spans="1:30" x14ac:dyDescent="0.25">
      <c r="A59" s="25"/>
      <c r="B59" s="26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6"/>
      <c r="AC59" s="6"/>
      <c r="AD59" s="6"/>
    </row>
    <row r="60" spans="1:30" x14ac:dyDescent="0.25">
      <c r="A60" s="25"/>
      <c r="B60" s="26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6"/>
      <c r="AC60" s="6"/>
      <c r="AD60" s="6"/>
    </row>
    <row r="61" spans="1:30" x14ac:dyDescent="0.25">
      <c r="A61" s="25"/>
      <c r="B61" s="26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6"/>
      <c r="AC61" s="6"/>
      <c r="AD61" s="6"/>
    </row>
    <row r="62" spans="1:30" x14ac:dyDescent="0.25">
      <c r="A62" s="25"/>
      <c r="B62" s="26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6"/>
      <c r="AC62" s="6"/>
      <c r="AD62" s="6"/>
    </row>
    <row r="63" spans="1:30" x14ac:dyDescent="0.25">
      <c r="A63" s="25"/>
      <c r="B63" s="26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6"/>
      <c r="AC63" s="6"/>
      <c r="AD63" s="6"/>
    </row>
    <row r="64" spans="1:30" x14ac:dyDescent="0.25">
      <c r="A64" s="25"/>
      <c r="B64" s="26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6"/>
      <c r="AC64" s="6"/>
      <c r="AD64" s="6"/>
    </row>
    <row r="65" spans="1:30" x14ac:dyDescent="0.25">
      <c r="A65" s="25"/>
      <c r="B65" s="26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6"/>
      <c r="AC65" s="6"/>
      <c r="AD65" s="6"/>
    </row>
    <row r="66" spans="1:30" x14ac:dyDescent="0.25">
      <c r="A66" s="25"/>
      <c r="B66" s="26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6"/>
      <c r="AC66" s="6"/>
      <c r="AD66" s="6"/>
    </row>
    <row r="67" spans="1:30" x14ac:dyDescent="0.25">
      <c r="A67" s="25"/>
      <c r="B67" s="26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6"/>
      <c r="AC67" s="6"/>
      <c r="AD67" s="6"/>
    </row>
    <row r="68" spans="1:30" x14ac:dyDescent="0.25">
      <c r="A68" s="25"/>
      <c r="B68" s="26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6"/>
      <c r="AC68" s="6"/>
      <c r="AD68" s="6"/>
    </row>
    <row r="69" spans="1:30" x14ac:dyDescent="0.25">
      <c r="A69" s="25"/>
      <c r="B69" s="26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6"/>
      <c r="AC69" s="6"/>
      <c r="AD69" s="6"/>
    </row>
    <row r="70" spans="1:30" x14ac:dyDescent="0.25">
      <c r="A70" s="25"/>
      <c r="B70" s="26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6"/>
      <c r="AC70" s="6"/>
      <c r="AD70" s="6"/>
    </row>
    <row r="71" spans="1:30" x14ac:dyDescent="0.25">
      <c r="A71" s="25"/>
      <c r="B71" s="26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6"/>
      <c r="AC71" s="6"/>
      <c r="AD71" s="6"/>
    </row>
    <row r="72" spans="1:30" x14ac:dyDescent="0.2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6"/>
      <c r="AC72" s="6"/>
      <c r="AD72" s="6"/>
    </row>
    <row r="73" spans="1:30" x14ac:dyDescent="0.2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6"/>
      <c r="AC73" s="6"/>
      <c r="AD73" s="6"/>
    </row>
    <row r="74" spans="1:30" x14ac:dyDescent="0.2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6"/>
      <c r="AC74" s="6"/>
      <c r="AD74" s="6"/>
    </row>
    <row r="75" spans="1:30" x14ac:dyDescent="0.2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6"/>
      <c r="AC75" s="6"/>
      <c r="AD75" s="6"/>
    </row>
    <row r="76" spans="1:30" x14ac:dyDescent="0.2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6"/>
      <c r="AC76" s="6"/>
      <c r="AD76" s="6"/>
    </row>
    <row r="77" spans="1:30" x14ac:dyDescent="0.2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6"/>
      <c r="AC77" s="6"/>
      <c r="AD77" s="6"/>
    </row>
    <row r="78" spans="1:30" x14ac:dyDescent="0.2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6"/>
      <c r="AC78" s="6"/>
      <c r="AD78" s="6"/>
    </row>
    <row r="79" spans="1:30" x14ac:dyDescent="0.2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6"/>
      <c r="AC79" s="6"/>
      <c r="AD79" s="6"/>
    </row>
    <row r="80" spans="1:30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</row>
    <row r="81" spans="1:30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</row>
    <row r="82" spans="1:30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</row>
    <row r="83" spans="1:30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</row>
    <row r="84" spans="1:30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</row>
    <row r="85" spans="1:30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</row>
    <row r="86" spans="1:30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</row>
    <row r="87" spans="1:30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</row>
    <row r="88" spans="1:30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</row>
    <row r="89" spans="1:30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</row>
    <row r="90" spans="1:30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</row>
  </sheetData>
  <mergeCells count="1">
    <mergeCell ref="A1:AI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workbookViewId="0">
      <selection activeCell="A5" sqref="A5"/>
    </sheetView>
  </sheetViews>
  <sheetFormatPr defaultRowHeight="15" x14ac:dyDescent="0.25"/>
  <cols>
    <col min="1" max="1" width="62.42578125" style="1" bestFit="1" customWidth="1"/>
    <col min="2" max="2" width="12.5703125" style="1" customWidth="1"/>
    <col min="3" max="4" width="13.7109375" style="1" customWidth="1"/>
    <col min="5" max="5" width="10.28515625" style="1" customWidth="1"/>
    <col min="6" max="6" width="12.28515625" style="1" customWidth="1"/>
    <col min="7" max="11" width="5.7109375" style="1" customWidth="1"/>
    <col min="12" max="16384" width="9.140625" style="1"/>
  </cols>
  <sheetData>
    <row r="1" spans="1:11" ht="15.75" x14ac:dyDescent="0.25">
      <c r="A1" s="54" t="s">
        <v>29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ht="15" customHeight="1" x14ac:dyDescent="0.25">
      <c r="A2" s="46" t="s">
        <v>59</v>
      </c>
      <c r="B2" s="46" t="s">
        <v>44</v>
      </c>
      <c r="C2" s="46" t="s">
        <v>45</v>
      </c>
      <c r="D2" s="46" t="s">
        <v>46</v>
      </c>
      <c r="E2" s="46" t="s">
        <v>47</v>
      </c>
      <c r="F2" s="46" t="s">
        <v>48</v>
      </c>
      <c r="G2" s="48" t="s">
        <v>35</v>
      </c>
      <c r="H2" s="49"/>
      <c r="I2" s="49"/>
      <c r="J2" s="49"/>
      <c r="K2" s="50"/>
    </row>
    <row r="3" spans="1:11" x14ac:dyDescent="0.25">
      <c r="A3" s="47"/>
      <c r="B3" s="47"/>
      <c r="C3" s="47"/>
      <c r="D3" s="47"/>
      <c r="E3" s="47"/>
      <c r="F3" s="47"/>
      <c r="G3" s="51"/>
      <c r="H3" s="52"/>
      <c r="I3" s="52"/>
      <c r="J3" s="52"/>
      <c r="K3" s="53"/>
    </row>
    <row r="4" spans="1:11" x14ac:dyDescent="0.25">
      <c r="A4" s="32" t="s">
        <v>49</v>
      </c>
      <c r="B4" s="34">
        <v>171</v>
      </c>
      <c r="C4" s="34">
        <v>20</v>
      </c>
      <c r="D4" s="34">
        <v>30</v>
      </c>
      <c r="E4" s="34">
        <v>1.3</v>
      </c>
      <c r="F4" s="34">
        <v>0.37</v>
      </c>
      <c r="G4" s="34">
        <v>570</v>
      </c>
      <c r="H4" s="37" t="s">
        <v>57</v>
      </c>
      <c r="I4" s="34">
        <v>80</v>
      </c>
      <c r="J4" s="37" t="s">
        <v>57</v>
      </c>
      <c r="K4" s="34">
        <v>80</v>
      </c>
    </row>
    <row r="5" spans="1:11" x14ac:dyDescent="0.25">
      <c r="A5" s="33" t="s">
        <v>65</v>
      </c>
      <c r="B5" s="35">
        <v>175</v>
      </c>
      <c r="C5" s="35">
        <v>20</v>
      </c>
      <c r="D5" s="36">
        <v>30</v>
      </c>
      <c r="E5" s="35">
        <v>1.31</v>
      </c>
      <c r="F5" s="36">
        <v>0.20499999999999999</v>
      </c>
      <c r="G5" s="35">
        <v>585</v>
      </c>
      <c r="H5" s="38" t="s">
        <v>57</v>
      </c>
      <c r="I5" s="35">
        <v>80</v>
      </c>
      <c r="J5" s="38" t="s">
        <v>57</v>
      </c>
      <c r="K5" s="35">
        <v>87</v>
      </c>
    </row>
    <row r="6" spans="1:11" x14ac:dyDescent="0.25">
      <c r="A6" s="33" t="s">
        <v>50</v>
      </c>
      <c r="B6" s="35">
        <v>175</v>
      </c>
      <c r="C6" s="35">
        <v>20</v>
      </c>
      <c r="D6" s="35">
        <v>30</v>
      </c>
      <c r="E6" s="35">
        <v>1.31</v>
      </c>
      <c r="F6" s="35">
        <v>0.37</v>
      </c>
      <c r="G6" s="35">
        <v>580</v>
      </c>
      <c r="H6" s="38" t="s">
        <v>57</v>
      </c>
      <c r="I6" s="35">
        <v>80</v>
      </c>
      <c r="J6" s="38" t="s">
        <v>57</v>
      </c>
      <c r="K6" s="35">
        <v>87</v>
      </c>
    </row>
    <row r="7" spans="1:11" x14ac:dyDescent="0.25">
      <c r="A7" s="33" t="s">
        <v>51</v>
      </c>
      <c r="B7" s="35">
        <v>192</v>
      </c>
      <c r="C7" s="35">
        <v>20</v>
      </c>
      <c r="D7" s="35">
        <v>30</v>
      </c>
      <c r="E7" s="35">
        <v>1.35</v>
      </c>
      <c r="F7" s="35">
        <v>0.37</v>
      </c>
      <c r="G7" s="35">
        <v>585</v>
      </c>
      <c r="H7" s="38" t="s">
        <v>57</v>
      </c>
      <c r="I7" s="35">
        <v>80</v>
      </c>
      <c r="J7" s="38" t="s">
        <v>57</v>
      </c>
      <c r="K7" s="35">
        <v>100</v>
      </c>
    </row>
    <row r="8" spans="1:11" x14ac:dyDescent="0.25">
      <c r="A8" s="33" t="s">
        <v>52</v>
      </c>
      <c r="B8" s="35">
        <v>160</v>
      </c>
      <c r="C8" s="35">
        <v>30</v>
      </c>
      <c r="D8" s="35">
        <v>45</v>
      </c>
      <c r="E8" s="35">
        <v>1.82</v>
      </c>
      <c r="F8" s="35">
        <v>0.20499999999999999</v>
      </c>
      <c r="G8" s="35">
        <v>564</v>
      </c>
      <c r="H8" s="38" t="s">
        <v>57</v>
      </c>
      <c r="I8" s="35">
        <v>80</v>
      </c>
      <c r="J8" s="38" t="s">
        <v>57</v>
      </c>
      <c r="K8" s="35">
        <v>80</v>
      </c>
    </row>
    <row r="9" spans="1:11" x14ac:dyDescent="0.25">
      <c r="A9" s="33" t="s">
        <v>56</v>
      </c>
      <c r="B9" s="35">
        <v>167</v>
      </c>
      <c r="C9" s="35">
        <v>30</v>
      </c>
      <c r="D9" s="36">
        <v>45</v>
      </c>
      <c r="E9" s="35">
        <v>1.65</v>
      </c>
      <c r="F9" s="36">
        <v>0.20499999999999999</v>
      </c>
      <c r="G9" s="35">
        <v>560</v>
      </c>
      <c r="H9" s="38" t="s">
        <v>57</v>
      </c>
      <c r="I9" s="35">
        <v>80</v>
      </c>
      <c r="J9" s="38" t="s">
        <v>57</v>
      </c>
      <c r="K9" s="35">
        <v>87</v>
      </c>
    </row>
    <row r="10" spans="1:11" x14ac:dyDescent="0.25">
      <c r="A10" s="33" t="s">
        <v>53</v>
      </c>
      <c r="B10" s="35">
        <v>171</v>
      </c>
      <c r="C10" s="35">
        <v>30</v>
      </c>
      <c r="D10" s="35">
        <v>45</v>
      </c>
      <c r="E10" s="35">
        <v>1.9</v>
      </c>
      <c r="F10" s="35">
        <v>0.20499999999999999</v>
      </c>
      <c r="G10" s="35">
        <v>574</v>
      </c>
      <c r="H10" s="38" t="s">
        <v>57</v>
      </c>
      <c r="I10" s="35">
        <v>80</v>
      </c>
      <c r="J10" s="38" t="s">
        <v>57</v>
      </c>
      <c r="K10" s="35">
        <v>87</v>
      </c>
    </row>
    <row r="11" spans="1:11" x14ac:dyDescent="0.25">
      <c r="A11" s="33" t="s">
        <v>54</v>
      </c>
      <c r="B11" s="35">
        <v>175</v>
      </c>
      <c r="C11" s="35">
        <v>30</v>
      </c>
      <c r="D11" s="35">
        <v>45</v>
      </c>
      <c r="E11" s="35">
        <v>1.85</v>
      </c>
      <c r="F11" s="35">
        <v>0.20499999999999999</v>
      </c>
      <c r="G11" s="35">
        <v>560</v>
      </c>
      <c r="H11" s="38" t="s">
        <v>57</v>
      </c>
      <c r="I11" s="35">
        <v>80</v>
      </c>
      <c r="J11" s="38" t="s">
        <v>57</v>
      </c>
      <c r="K11" s="35">
        <v>80</v>
      </c>
    </row>
    <row r="12" spans="1:11" x14ac:dyDescent="0.25">
      <c r="A12" s="33" t="s">
        <v>55</v>
      </c>
      <c r="B12" s="35">
        <v>175</v>
      </c>
      <c r="C12" s="35">
        <v>30</v>
      </c>
      <c r="D12" s="35">
        <v>45</v>
      </c>
      <c r="E12" s="35">
        <v>1.89</v>
      </c>
      <c r="F12" s="35">
        <v>0.20499999999999999</v>
      </c>
      <c r="G12" s="35">
        <v>572</v>
      </c>
      <c r="H12" s="38" t="s">
        <v>57</v>
      </c>
      <c r="I12" s="35">
        <v>80</v>
      </c>
      <c r="J12" s="38" t="s">
        <v>57</v>
      </c>
      <c r="K12" s="35">
        <v>100</v>
      </c>
    </row>
    <row r="13" spans="1:11" x14ac:dyDescent="0.25">
      <c r="A13" s="33" t="s">
        <v>58</v>
      </c>
      <c r="B13" s="35">
        <v>189</v>
      </c>
      <c r="C13" s="35">
        <v>30</v>
      </c>
      <c r="D13" s="36">
        <v>45</v>
      </c>
      <c r="E13" s="35">
        <v>2.2000000000000002</v>
      </c>
      <c r="F13" s="36">
        <v>0.21</v>
      </c>
      <c r="G13" s="35">
        <v>591</v>
      </c>
      <c r="H13" s="38" t="s">
        <v>57</v>
      </c>
      <c r="I13" s="35">
        <v>80</v>
      </c>
      <c r="J13" s="38" t="s">
        <v>57</v>
      </c>
      <c r="K13" s="35">
        <v>100</v>
      </c>
    </row>
    <row r="14" spans="1:11" x14ac:dyDescent="0.25">
      <c r="A14" s="33" t="s">
        <v>71</v>
      </c>
      <c r="B14" s="35">
        <v>2150</v>
      </c>
      <c r="C14" s="35">
        <v>30</v>
      </c>
      <c r="D14" s="36">
        <v>45</v>
      </c>
      <c r="E14" s="35">
        <v>39.6</v>
      </c>
      <c r="F14" s="35">
        <v>0</v>
      </c>
      <c r="G14" s="35">
        <v>1440</v>
      </c>
      <c r="H14" s="38" t="s">
        <v>57</v>
      </c>
      <c r="I14" s="35">
        <v>591</v>
      </c>
      <c r="J14" s="38" t="s">
        <v>57</v>
      </c>
      <c r="K14" s="35">
        <v>100</v>
      </c>
    </row>
    <row r="15" spans="1:11" x14ac:dyDescent="0.25">
      <c r="A15" s="33" t="s">
        <v>72</v>
      </c>
      <c r="B15" s="35">
        <v>2600</v>
      </c>
      <c r="C15" s="35">
        <v>30</v>
      </c>
      <c r="D15" s="36">
        <v>45</v>
      </c>
      <c r="E15" s="35">
        <v>48.4</v>
      </c>
      <c r="F15" s="35">
        <v>0</v>
      </c>
      <c r="G15" s="35">
        <v>1760</v>
      </c>
      <c r="H15" s="38" t="s">
        <v>57</v>
      </c>
      <c r="I15" s="35">
        <v>591</v>
      </c>
      <c r="J15" s="38" t="s">
        <v>57</v>
      </c>
      <c r="K15" s="35">
        <v>100</v>
      </c>
    </row>
    <row r="16" spans="1:11" x14ac:dyDescent="0.25">
      <c r="A16" s="33" t="s">
        <v>66</v>
      </c>
      <c r="B16" s="35">
        <v>133.4</v>
      </c>
      <c r="C16" s="35">
        <v>12</v>
      </c>
      <c r="D16" s="35">
        <v>24</v>
      </c>
      <c r="E16" s="35">
        <v>0.81</v>
      </c>
      <c r="F16" s="35">
        <v>0.28000000000000003</v>
      </c>
      <c r="G16" s="35">
        <v>568</v>
      </c>
      <c r="H16" s="38" t="s">
        <v>57</v>
      </c>
      <c r="I16" s="35">
        <v>77</v>
      </c>
      <c r="J16" s="38" t="s">
        <v>57</v>
      </c>
      <c r="K16" s="35">
        <v>78</v>
      </c>
    </row>
    <row r="17" spans="1:14" x14ac:dyDescent="0.25">
      <c r="A17" s="33" t="s">
        <v>67</v>
      </c>
      <c r="B17" s="35">
        <v>146.5</v>
      </c>
      <c r="C17" s="35">
        <v>16</v>
      </c>
      <c r="D17" s="35">
        <v>24</v>
      </c>
      <c r="E17" s="35">
        <v>0.83</v>
      </c>
      <c r="F17" s="35">
        <v>0.3</v>
      </c>
      <c r="G17" s="35">
        <v>576</v>
      </c>
      <c r="H17" s="38" t="s">
        <v>57</v>
      </c>
      <c r="I17" s="35">
        <v>78</v>
      </c>
      <c r="J17" s="38" t="s">
        <v>57</v>
      </c>
      <c r="K17" s="35">
        <v>96</v>
      </c>
      <c r="N17" s="2"/>
    </row>
    <row r="18" spans="1:14" x14ac:dyDescent="0.25">
      <c r="A18" s="33" t="s">
        <v>68</v>
      </c>
      <c r="B18" s="35">
        <v>157</v>
      </c>
      <c r="C18" s="35">
        <v>16</v>
      </c>
      <c r="D18" s="35">
        <v>24</v>
      </c>
      <c r="E18" s="35">
        <v>1</v>
      </c>
      <c r="F18" s="35">
        <v>0.28000000000000003</v>
      </c>
      <c r="G18" s="35">
        <v>576</v>
      </c>
      <c r="H18" s="38" t="s">
        <v>57</v>
      </c>
      <c r="I18" s="35">
        <v>80</v>
      </c>
      <c r="J18" s="38" t="s">
        <v>57</v>
      </c>
      <c r="K18" s="35">
        <v>80</v>
      </c>
      <c r="N18" s="2"/>
    </row>
    <row r="19" spans="1:14" x14ac:dyDescent="0.25">
      <c r="A19" s="33" t="s">
        <v>69</v>
      </c>
      <c r="B19" s="35">
        <v>129.30000000000001</v>
      </c>
      <c r="C19" s="35">
        <v>18</v>
      </c>
      <c r="D19" s="35">
        <v>30</v>
      </c>
      <c r="E19" s="35">
        <v>1.22</v>
      </c>
      <c r="F19" s="35">
        <v>0.18</v>
      </c>
      <c r="G19" s="35">
        <v>560</v>
      </c>
      <c r="H19" s="38" t="s">
        <v>57</v>
      </c>
      <c r="I19" s="35">
        <v>77</v>
      </c>
      <c r="J19" s="38" t="s">
        <v>57</v>
      </c>
      <c r="K19" s="35">
        <v>78</v>
      </c>
      <c r="N19" s="2"/>
    </row>
    <row r="20" spans="1:14" x14ac:dyDescent="0.25">
      <c r="A20" s="33" t="s">
        <v>70</v>
      </c>
      <c r="B20" s="35">
        <v>143.30000000000001</v>
      </c>
      <c r="C20" s="35">
        <v>20</v>
      </c>
      <c r="D20" s="35">
        <v>36</v>
      </c>
      <c r="E20" s="35">
        <v>1.5</v>
      </c>
      <c r="F20" s="35">
        <v>0.18</v>
      </c>
      <c r="G20" s="35">
        <v>567</v>
      </c>
      <c r="H20" s="38" t="s">
        <v>57</v>
      </c>
      <c r="I20" s="35">
        <v>80</v>
      </c>
      <c r="J20" s="38" t="s">
        <v>57</v>
      </c>
      <c r="K20" s="35">
        <v>80</v>
      </c>
      <c r="N20" s="2"/>
    </row>
    <row r="21" spans="1:14" x14ac:dyDescent="0.25">
      <c r="N21" s="2"/>
    </row>
    <row r="22" spans="1:14" x14ac:dyDescent="0.25">
      <c r="N22" s="2"/>
    </row>
    <row r="23" spans="1:14" x14ac:dyDescent="0.25">
      <c r="N23" s="2"/>
    </row>
    <row r="24" spans="1:14" x14ac:dyDescent="0.25">
      <c r="N24" s="2"/>
    </row>
  </sheetData>
  <mergeCells count="8">
    <mergeCell ref="F2:F3"/>
    <mergeCell ref="G2:K3"/>
    <mergeCell ref="A1:K1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Расчет температурного режима</vt:lpstr>
      <vt:lpstr>Поправочный коэффициент</vt:lpstr>
      <vt:lpstr>Радиаторы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2018-10-16T02:04:17Z</dcterms:modified>
</cp:coreProperties>
</file>