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5200" windowHeight="8895"/>
  </bookViews>
  <sheets>
    <sheet name="Лист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 a="1"/>
  <c r="I3" i="5" s="1"/>
  <c r="I5" i="5" s="1" a="1"/>
  <c r="I5" i="5" s="1"/>
  <c r="I7" i="5" s="1" a="1"/>
  <c r="I7" i="5" s="1"/>
  <c r="I9" i="5" s="1" a="1"/>
  <c r="I9" i="5" s="1"/>
  <c r="I11" i="5" s="1" a="1"/>
  <c r="I11" i="5" s="1"/>
  <c r="I13" i="5" s="1" a="1"/>
  <c r="I13" i="5" s="1"/>
  <c r="I4" i="5" a="1"/>
  <c r="I4" i="5" s="1"/>
  <c r="I6" i="5" s="1" a="1"/>
  <c r="I6" i="5" s="1"/>
  <c r="I8" i="5" s="1" a="1"/>
  <c r="I8" i="5" s="1"/>
  <c r="I10" i="5" s="1" a="1"/>
  <c r="I10" i="5" s="1"/>
  <c r="I12" i="5" s="1" a="1"/>
  <c r="I12" i="5" s="1"/>
  <c r="J3" i="5" a="1"/>
  <c r="J3" i="5" s="1"/>
  <c r="J13" i="5" a="1"/>
  <c r="J13" i="5" s="1"/>
  <c r="J12" i="5" a="1"/>
  <c r="J12" i="5" s="1"/>
  <c r="J11" i="5" a="1"/>
  <c r="J11" i="5" s="1"/>
  <c r="J10" i="5" a="1"/>
  <c r="J10" i="5" s="1"/>
  <c r="J9" i="5" a="1"/>
  <c r="J9" i="5" s="1"/>
  <c r="J8" i="5" a="1"/>
  <c r="J8" i="5" s="1"/>
  <c r="J7" i="5" a="1"/>
  <c r="J7" i="5" s="1"/>
  <c r="J6" i="5" a="1"/>
  <c r="J6" i="5" s="1"/>
  <c r="J5" i="5" a="1"/>
  <c r="J5" i="5" s="1"/>
  <c r="J4" i="5" a="1"/>
  <c r="J4" i="5" s="1"/>
  <c r="K3" i="5" l="1" a="1"/>
  <c r="K3" i="5" s="1"/>
  <c r="L4" i="5" a="1"/>
  <c r="L4" i="5" s="1"/>
  <c r="M4" i="5" a="1"/>
  <c r="M4" i="5" s="1"/>
  <c r="L5" i="5" a="1"/>
  <c r="L5" i="5" s="1"/>
  <c r="M5" i="5" a="1"/>
  <c r="M5" i="5" s="1"/>
  <c r="L6" i="5" a="1"/>
  <c r="L6" i="5" s="1"/>
  <c r="M6" i="5" a="1"/>
  <c r="M6" i="5" s="1"/>
  <c r="L7" i="5" a="1"/>
  <c r="L7" i="5" s="1"/>
  <c r="M7" i="5" a="1"/>
  <c r="M7" i="5" s="1"/>
  <c r="L8" i="5" a="1"/>
  <c r="L8" i="5" s="1"/>
  <c r="M8" i="5" a="1"/>
  <c r="M8" i="5" s="1"/>
  <c r="L9" i="5" a="1"/>
  <c r="L9" i="5" s="1"/>
  <c r="M9" i="5" a="1"/>
  <c r="M9" i="5" s="1"/>
  <c r="L10" i="5" a="1"/>
  <c r="L10" i="5" s="1"/>
  <c r="M10" i="5" a="1"/>
  <c r="M10" i="5" s="1"/>
  <c r="L11" i="5" a="1"/>
  <c r="L11" i="5" s="1"/>
  <c r="M11" i="5" a="1"/>
  <c r="M11" i="5" s="1"/>
  <c r="L12" i="5" a="1"/>
  <c r="L12" i="5" s="1"/>
  <c r="M12" i="5" a="1"/>
  <c r="M12" i="5" s="1"/>
  <c r="L13" i="5" a="1"/>
  <c r="L13" i="5" s="1"/>
  <c r="M13" i="5" a="1"/>
  <c r="M13" i="5" s="1"/>
  <c r="M3" i="5" a="1"/>
  <c r="M3" i="5" s="1"/>
  <c r="L3" i="5" a="1"/>
  <c r="L3" i="5" s="1"/>
  <c r="K7" i="5" a="1"/>
  <c r="K7" i="5" s="1"/>
  <c r="K8" i="5" a="1"/>
  <c r="K8" i="5" s="1"/>
  <c r="K9" i="5" a="1"/>
  <c r="K9" i="5" s="1"/>
  <c r="K10" i="5" a="1"/>
  <c r="K10" i="5" s="1"/>
  <c r="K11" i="5" a="1"/>
  <c r="K11" i="5" s="1"/>
  <c r="K12" i="5" a="1"/>
  <c r="K12" i="5" s="1"/>
  <c r="K13" i="5" a="1"/>
  <c r="K13" i="5" s="1"/>
  <c r="K4" i="5" a="1"/>
  <c r="K4" i="5" s="1"/>
  <c r="K5" i="5" a="1"/>
  <c r="K5" i="5" s="1"/>
  <c r="K6" i="5" a="1"/>
  <c r="K6" i="5" s="1"/>
</calcChain>
</file>

<file path=xl/sharedStrings.xml><?xml version="1.0" encoding="utf-8"?>
<sst xmlns="http://schemas.openxmlformats.org/spreadsheetml/2006/main" count="267" uniqueCount="247">
  <si>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</si>
  <si>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</si>
  <si>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</si>
  <si>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</si>
  <si>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</si>
  <si>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</si>
  <si>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</si>
  <si>
    <t>Коэффициенты</t>
  </si>
  <si>
    <t>marathonbet</t>
  </si>
  <si>
    <t>betcity</t>
  </si>
  <si>
    <t>fonbet</t>
  </si>
  <si>
    <t>Анадолу Эфес</t>
  </si>
  <si>
    <t>Даруссафака</t>
  </si>
  <si>
    <t>flagГОЛЛАНДИЯ DBL     </t>
  </si>
  <si>
    <t>Веерт</t>
  </si>
  <si>
    <t>flagДАНИЯ BASKETLIGAEN     </t>
  </si>
  <si>
    <t>Баккен Бирс</t>
  </si>
  <si>
    <t>12 октября 2018</t>
  </si>
  <si>
    <t>flagЕВРОЛИГА ULEB     ТУР 1</t>
  </si>
  <si>
    <t>ЦСКА</t>
  </si>
  <si>
    <t>Барселона</t>
  </si>
  <si>
    <t>95:75 (21:17, 30:12, 18:29, 26:17)</t>
  </si>
  <si>
    <t>Панатинаикос</t>
  </si>
  <si>
    <t>Маккаби Т-А</t>
  </si>
  <si>
    <t>89:84 (26:24, 20:21, 24:22, 19:17)</t>
  </si>
  <si>
    <t>Бавария</t>
  </si>
  <si>
    <t>71:90 (19:18, 18:26, 14:28, 20:18)</t>
  </si>
  <si>
    <t>Реал</t>
  </si>
  <si>
    <t>109:93 (25:18, 28:20, 38:31, 18:24)</t>
  </si>
  <si>
    <t>flagЕВРОЛИГА. ЖЕНЩИНЫ     </t>
  </si>
  <si>
    <t>Надежда</t>
  </si>
  <si>
    <t>Чукурова</t>
  </si>
  <si>
    <t>76:74 (25:29, 17:18, 20:9, 14:18)</t>
  </si>
  <si>
    <t>flagАВСТРАЛИЯ NBL     ТУР 1</t>
  </si>
  <si>
    <t>Иллавара</t>
  </si>
  <si>
    <t>Мельбурн</t>
  </si>
  <si>
    <t>122:123 (23:19, 23:23, 20:27, 22:19, 34:35) OT</t>
  </si>
  <si>
    <t>flagБЕЛЬГИЯ BLB     ТУР 3</t>
  </si>
  <si>
    <t>Льеж</t>
  </si>
  <si>
    <t>Дексия</t>
  </si>
  <si>
    <t>78:92 (17:25, 19:23, 21:24, 21:20)</t>
  </si>
  <si>
    <t>Зволле</t>
  </si>
  <si>
    <t>Роттердам</t>
  </si>
  <si>
    <t>85:48 (22:12, 24:14, 17:13, 22:9)</t>
  </si>
  <si>
    <t>Амстердам</t>
  </si>
  <si>
    <t>91:71 (23:17, 28:23, 18:18, 22:13)</t>
  </si>
  <si>
    <t>Ден Бош</t>
  </si>
  <si>
    <t>Ден Хелдер</t>
  </si>
  <si>
    <t>91:70 (29:19, 20:14, 24:20, 18:17)</t>
  </si>
  <si>
    <t>Рандерс</t>
  </si>
  <si>
    <t>109:74 (23:22, 36:10, 24:15, 26:27)</t>
  </si>
  <si>
    <t>flagУКРАИНА СУПЕРЛИГА     </t>
  </si>
  <si>
    <t>Черкасские Мавпы</t>
  </si>
  <si>
    <t>Николаев</t>
  </si>
  <si>
    <t>Отложен</t>
  </si>
  <si>
    <t>flagФИНЛЯНДИЯ KORISLIIGAN     </t>
  </si>
  <si>
    <t>Вилпас</t>
  </si>
  <si>
    <t>Нокиа</t>
  </si>
  <si>
    <t>75:69 (13:14, 23:11, 18:21, 21:23)</t>
  </si>
  <si>
    <t>flagЯПОНИЯ B.LEAGUE     </t>
  </si>
  <si>
    <t>Точиги</t>
  </si>
  <si>
    <t>Тояма</t>
  </si>
  <si>
    <t>104:84 (25:18, 26:18, 29:22, 24:26)</t>
  </si>
  <si>
    <t>Киото</t>
  </si>
  <si>
    <t>Йокогама</t>
  </si>
  <si>
    <t>84:80 (31:10, 14:26, 21:17, 18:27)</t>
  </si>
  <si>
    <t>Тошиба</t>
  </si>
  <si>
    <t>Сига</t>
  </si>
  <si>
    <t>76:64 (6:21, 25:8, 24:18, 21:17)</t>
  </si>
  <si>
    <t>Осака</t>
  </si>
  <si>
    <t>Райзинг Фукуока</t>
  </si>
  <si>
    <t>73:56 (13:12, 19:16, 18:11, 23:17)</t>
  </si>
  <si>
    <t>Ниигата</t>
  </si>
  <si>
    <t>Акита</t>
  </si>
  <si>
    <t>104:92 (24:18, 28:18, 21:28, 31:28)</t>
  </si>
  <si>
    <t>Окинава</t>
  </si>
  <si>
    <t>Мицубиси</t>
  </si>
  <si>
    <t>88:87 (20:17, 25:24, 20:22, 23:24)</t>
  </si>
  <si>
    <t>16 октября 2018</t>
  </si>
  <si>
    <t>flagФРАНЦИЯ ЛИГА PRO A     ТУР 5</t>
  </si>
  <si>
    <t>По-Ортез</t>
  </si>
  <si>
    <t>Пари Баскет Р.</t>
  </si>
  <si>
    <t>84:69 (21:18, 23:12, 19:18, 21:21)</t>
  </si>
  <si>
    <t>flagБРАЗИЛИЯ NBB     </t>
  </si>
  <si>
    <t>Ботафого</t>
  </si>
  <si>
    <t>Джойнвилль</t>
  </si>
  <si>
    <t>62:64 (19:21, 15:10, 13:19, 15:14)</t>
  </si>
  <si>
    <t>Юницеуб</t>
  </si>
  <si>
    <t>Фламенго</t>
  </si>
  <si>
    <t>69:94 (19:27, 16:22, 22:27, 12:18)</t>
  </si>
  <si>
    <t>Пинейрос</t>
  </si>
  <si>
    <t>Сан Жозе</t>
  </si>
  <si>
    <t>88:86 (14:19, 23:13, 21:25, 30:29)</t>
  </si>
  <si>
    <t>flagГЕРМАНИЯ BBL     ТУР 3</t>
  </si>
  <si>
    <t>Брозе</t>
  </si>
  <si>
    <t>Людвигсбург</t>
  </si>
  <si>
    <t>93:91 (17:25, 24:11, 22:17, 15:25, 15:13) OT</t>
  </si>
  <si>
    <t>flagИЗРАИЛЬ LIGAT     ТУР 2</t>
  </si>
  <si>
    <t>Нахария</t>
  </si>
  <si>
    <t>Бней Герцлия</t>
  </si>
  <si>
    <t>77:93 (18:24, 18:22, 27:24, 14:23)</t>
  </si>
  <si>
    <t>Хапоэль Беер Шева</t>
  </si>
  <si>
    <t>Хапоэль Т-А</t>
  </si>
  <si>
    <t>105:73 (29:20, 23:19, 29:20, 24:14)</t>
  </si>
  <si>
    <t>flagТУРЦИЯ ЖЕНЩИНЫ СУПЕРЛИГА     ТУР 1</t>
  </si>
  <si>
    <t>АГУ Кайсери</t>
  </si>
  <si>
    <t>69:73 (15:17, 19:19, 14:20, 21:17)</t>
  </si>
  <si>
    <t>Фенербахче</t>
  </si>
  <si>
    <t>Орманспор</t>
  </si>
  <si>
    <t>79:62 (30:15, 19:17, 24:16, 6:14)</t>
  </si>
  <si>
    <t>flagХОРВАТИЯ ЛИГА А1     ТУР 2</t>
  </si>
  <si>
    <t>Цибона</t>
  </si>
  <si>
    <t>Шибеник</t>
  </si>
  <si>
    <t>92:87 (24:28, 14:23, 30:14, 24:22)</t>
  </si>
  <si>
    <t>1.064</t>
  </si>
  <si>
    <t>flagЮЖНАЯ KОРЕЯ KBL     </t>
  </si>
  <si>
    <t>Мобис Фоебус</t>
  </si>
  <si>
    <t>Орионс</t>
  </si>
  <si>
    <t>33:28 (29:28, 4:0)2я чт.</t>
  </si>
  <si>
    <t>1.285</t>
  </si>
  <si>
    <t>Элефантс</t>
  </si>
  <si>
    <t>Самсунг Сандерс</t>
  </si>
  <si>
    <t>24:28 (22:28, 2:0)2я чт.</t>
  </si>
  <si>
    <t>11 октября 2018</t>
  </si>
  <si>
    <t>flagЛИГА ВТБ     </t>
  </si>
  <si>
    <t>ВЭФ</t>
  </si>
  <si>
    <t>Парма</t>
  </si>
  <si>
    <t>76:80 (18:28, 20:16, 19:21, 19:15)</t>
  </si>
  <si>
    <t>flagЕВРОКУБОК     ТУР 2</t>
  </si>
  <si>
    <t>УНИКС</t>
  </si>
  <si>
    <t>Летувос Ритас</t>
  </si>
  <si>
    <t>86:73 (19:20, 22:12, 17:20, 28:21)</t>
  </si>
  <si>
    <t>Тофас</t>
  </si>
  <si>
    <t>Проком</t>
  </si>
  <si>
    <t>96:79 (18:14, 26:27, 13:17, 39:21)</t>
  </si>
  <si>
    <t>Локомотив</t>
  </si>
  <si>
    <t>Лимож</t>
  </si>
  <si>
    <t>82:64 (28:18, 18:13, 18:18, 18:15)</t>
  </si>
  <si>
    <t>Тюрк Телеком</t>
  </si>
  <si>
    <t>Валенсия</t>
  </si>
  <si>
    <t>67:72 (17:10, 21:21, 11:24, 18:17)</t>
  </si>
  <si>
    <t>Ульм</t>
  </si>
  <si>
    <t>Галатасарай</t>
  </si>
  <si>
    <t>103:92 (19:25, 27:18, 6:23, 26:12, 25:14) OT</t>
  </si>
  <si>
    <t>Чедевита</t>
  </si>
  <si>
    <t>Альба</t>
  </si>
  <si>
    <t>75:73 (22:21, 16:15, 18:14, 19:23)</t>
  </si>
  <si>
    <t>Монако</t>
  </si>
  <si>
    <t>Црвена Звезда</t>
  </si>
  <si>
    <t>63:66 (6:17, 18:12, 20:8, 19:29)</t>
  </si>
  <si>
    <t>Андорра</t>
  </si>
  <si>
    <t>Брешиа</t>
  </si>
  <si>
    <t>110:91 (23:19, 24:24, 28:24, 35:24)</t>
  </si>
  <si>
    <t>Торино</t>
  </si>
  <si>
    <t>Морнар</t>
  </si>
  <si>
    <t>80:84 (23:23, 17:32, 22:9, 18:20)</t>
  </si>
  <si>
    <t>Секзард</t>
  </si>
  <si>
    <t>Вилльнев Метрополь</t>
  </si>
  <si>
    <t>71:68 (10:23, 24:5, 18:11, 19:29)</t>
  </si>
  <si>
    <t>flagРОССИЯ. ЖЕНЩИНЫ     </t>
  </si>
  <si>
    <t>Спарта энд К</t>
  </si>
  <si>
    <t>МБА</t>
  </si>
  <si>
    <t>82:70 (18:15, 24:11, 23:22, 17:22)</t>
  </si>
  <si>
    <t>Динамо М</t>
  </si>
  <si>
    <t>Динамо Курск</t>
  </si>
  <si>
    <t>40:92 (15:24, 11:22, 6:21, 8:25)</t>
  </si>
  <si>
    <t>Нов. Зеландия Брейкерс</t>
  </si>
  <si>
    <t>Брисбен</t>
  </si>
  <si>
    <t>73:86 (21:14, 17:21, 17:24, 18:27)</t>
  </si>
  <si>
    <t>Аделаида</t>
  </si>
  <si>
    <t>Перт</t>
  </si>
  <si>
    <t>91:99 (23:23, 18:25, 32:26, 18:25)</t>
  </si>
  <si>
    <t>Гронинген</t>
  </si>
  <si>
    <t>Леуварден</t>
  </si>
  <si>
    <t>91:57 (25:17, 22:12, 26:18, 18:10)</t>
  </si>
  <si>
    <t>Свендборг</t>
  </si>
  <si>
    <t>Верлесе</t>
  </si>
  <si>
    <t>85:73 (23:13, 23:26, 21:16, 18:18)</t>
  </si>
  <si>
    <t>flagИСПАНИЯ LEB LEAGUE     ТУР 2</t>
  </si>
  <si>
    <t>Бильбао</t>
  </si>
  <si>
    <t>Кастелло</t>
  </si>
  <si>
    <t>87:78 (20:24, 24:17, 21:21, 22:16)</t>
  </si>
  <si>
    <t>Оренсе</t>
  </si>
  <si>
    <t>Реал Каноэ</t>
  </si>
  <si>
    <t>71:50 (14:17, 24:18, 22:4, 11:11)</t>
  </si>
  <si>
    <t>Пальма Эир</t>
  </si>
  <si>
    <t>Уэска</t>
  </si>
  <si>
    <t>78:58 (22:13, 17:11, 11:22, 28:12)</t>
  </si>
  <si>
    <t>Касерес</t>
  </si>
  <si>
    <t>Овьедо</t>
  </si>
  <si>
    <t>57:70 (14:21, 16:22, 16:18, 11:9)</t>
  </si>
  <si>
    <t>Мелилья</t>
  </si>
  <si>
    <t>Гранада</t>
  </si>
  <si>
    <t>67:53 (16:11, 17:20, 24:8, 10:14)</t>
  </si>
  <si>
    <t>flagЛИГА ЛАТВИЯ-ЭСТОНИЯ     </t>
  </si>
  <si>
    <t>Тарту Рок</t>
  </si>
  <si>
    <t>ТТУ</t>
  </si>
  <si>
    <t>79:68 (13:23, 26:20, 23:18, 17:7)</t>
  </si>
  <si>
    <t>Калев Крамо</t>
  </si>
  <si>
    <t>Латвияс Университате</t>
  </si>
  <si>
    <t>94:69 (21:15, 27:16, 26:22, 20:16)</t>
  </si>
  <si>
    <t>flagЛИГА ЧЕМПИОНОВ ФИБА     ТУР 1</t>
  </si>
  <si>
    <t>Вентспилс</t>
  </si>
  <si>
    <t>Анвил</t>
  </si>
  <si>
    <t>78:99 (14:31, 19:26, 21:18, 24:24)</t>
  </si>
  <si>
    <t>Банвитспор</t>
  </si>
  <si>
    <t>89:76 (8:30, 30:9, 30:22, 21:15)</t>
  </si>
  <si>
    <t>АЕК</t>
  </si>
  <si>
    <t>Хапоэль И.</t>
  </si>
  <si>
    <t>75:79 (21:16, 21:15, 13:27, 20:21)</t>
  </si>
  <si>
    <t>Опава</t>
  </si>
  <si>
    <t>Нантерр</t>
  </si>
  <si>
    <t>74:67 (28:16, 17:16, 12:21, 17:14)</t>
  </si>
  <si>
    <t>Фуэнлабрада</t>
  </si>
  <si>
    <t>88:89 (19:23, 25:21, 15:19, 29:26)</t>
  </si>
  <si>
    <t>Хапоэль Г</t>
  </si>
  <si>
    <t>Фрибург</t>
  </si>
  <si>
    <t>93:69 (16:15, 21:25, 29:12, 27:17)</t>
  </si>
  <si>
    <t>Мурсия</t>
  </si>
  <si>
    <t>Ле Ман</t>
  </si>
  <si>
    <t>74:62 (19:16, 17:16, 19:12, 19:18)</t>
  </si>
  <si>
    <t>Виртус Б.</t>
  </si>
  <si>
    <t>Нептунас</t>
  </si>
  <si>
    <t>83:78 (10:19, 14:14, 19:21, 26:15, 14:9) OT</t>
  </si>
  <si>
    <t>Остенде</t>
  </si>
  <si>
    <t>Прометеус</t>
  </si>
  <si>
    <t>84:93 (19:19, 24:34, 22:15, 19:25)</t>
  </si>
  <si>
    <t>flagПОЛЬША ЭКСТРАЛИГА     ТУР 1</t>
  </si>
  <si>
    <t>Зелена Гора</t>
  </si>
  <si>
    <t>Кошалин</t>
  </si>
  <si>
    <t>97:80 (18:23, 30:18, 25:23, 24:16)</t>
  </si>
  <si>
    <t>flagСЕРБИЯ ЛИГА А1     ТУР 1</t>
  </si>
  <si>
    <t>Златибор</t>
  </si>
  <si>
    <t>Младость</t>
  </si>
  <si>
    <t>79:68 (24:16, 19:17, 23:16, 13:19)</t>
  </si>
  <si>
    <t>Хельсинки Сигаллз</t>
  </si>
  <si>
    <t>Корихаит</t>
  </si>
  <si>
    <t>87:72 (17:12, 23:17, 28:15, 19:28)</t>
  </si>
  <si>
    <t>Катайя</t>
  </si>
  <si>
    <t>Лапуан</t>
  </si>
  <si>
    <t>КТП</t>
  </si>
  <si>
    <t>Коувот</t>
  </si>
  <si>
    <t>82:78 (17:18, 24:15, 16:26, 25:19)</t>
  </si>
  <si>
    <t>Пиринто</t>
  </si>
  <si>
    <t>Ура Баскет</t>
  </si>
  <si>
    <t>110:73 (34:20, 20:20, 25:20, 31:13)</t>
  </si>
  <si>
    <t>84:74 (28:17, 13:16, 24:17, 19:24)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</si>
</sst>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numFmt numFmtId="22" formatCode="mmm/yy"/>
    </dxf>
    <dxf>
      <numFmt numFmtId="22" formatCode="mmm/yy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Данные_черновик" displayName="Данные_черновик" ref="A1:F80" totalsRowShown="0">
  <autoFilter ref="A1:F80"/>
  <tableColumns count="6">
    <tableColumn id="1" name="Столбец1" dataDxfId="2"/>
    <tableColumn id="2" name="Столбец2"/>
    <tableColumn id="3" name="Столбец3"/>
    <tableColumn id="4" name="Столбец4"/>
    <tableColumn id="5" name="Столбец5" dataDxfId="1"/>
    <tableColumn id="6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tabSelected="1" topLeftCell="A4" workbookViewId="0">
      <selection activeCell="A81" sqref="A81:G156"/>
    </sheetView>
  </sheetViews>
  <sheetFormatPr defaultRowHeight="15" x14ac:dyDescent="0.25"/>
  <cols>
    <col min="1" max="1" width="26.7109375" bestFit="1" customWidth="1"/>
    <col min="2" max="2" width="13.28515625" bestFit="1" customWidth="1"/>
    <col min="3" max="3" width="14.5703125" bestFit="1" customWidth="1"/>
    <col min="4" max="4" width="38.140625" bestFit="1" customWidth="1"/>
    <col min="5" max="7" width="11.85546875" customWidth="1"/>
    <col min="9" max="9" width="19.5703125" bestFit="1" customWidth="1"/>
    <col min="10" max="10" width="22.140625" bestFit="1" customWidth="1"/>
    <col min="11" max="11" width="5.5703125" bestFit="1" customWidth="1"/>
    <col min="12" max="12" width="13.28515625" bestFit="1" customWidth="1"/>
    <col min="13" max="13" width="14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9" t="s">
        <v>6</v>
      </c>
    </row>
    <row r="2" spans="1:13" x14ac:dyDescent="0.25">
      <c r="A2" s="8"/>
      <c r="E2" s="3"/>
      <c r="F2" s="3"/>
      <c r="G2" s="3"/>
      <c r="I2" s="10"/>
    </row>
    <row r="3" spans="1:13" x14ac:dyDescent="0.25">
      <c r="A3" s="2" t="s">
        <v>78</v>
      </c>
      <c r="E3" s="3"/>
      <c r="F3" s="3"/>
      <c r="G3" s="3"/>
      <c r="I3" s="7" t="str">
        <f t="array" ref="I3">IFERROR(DATE(RIGHTB(INDEX(Данные_черновик[Столбец1],MATCH("我",A$2:INDEX(Данные_черновик[Столбец1],SMALL(IF(Данные_черновик[Столбец2]&lt;&gt;"",ROW(Данные_черновик[Столбец2])-1),ROW(I1)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1))),1)-1),2)),I1)</f>
        <v>Должно получиться</v>
      </c>
      <c r="J3" s="5" t="str">
        <f t="array" ref="J3">TRIM(LEFTB(SUBSTITUTE(SUBSTITUTE(VLOOKUP("我",A$2:INDEX(Данные_черновик[Столбец1],SMALL(IF(Данные_черновик[Столбец2]&lt;&gt;"",ROW(Данные_черновик[Столбец2])-1),ROW(I1))),1),"flag",),CHAR(160),REPT(" ",99)),99))</f>
        <v>ФРАНЦИЯ ЛИГА PRO A</v>
      </c>
      <c r="K3" s="6">
        <f t="array" ref="K3">INDEX(Данные_черновик[Столбец1],SMALL(IF(Данные_черновик[Столбец2]&lt;&gt;"",ROW(Данные_черновик[Столбец2])-1),ROW(I1)))</f>
        <v>0.19791666666666666</v>
      </c>
      <c r="L3" s="5" t="str">
        <f t="array" ref="L3">INDEX(Данные_черновик[Столбец2],SMALL(IF(Данные_черновик[Столбец2]&lt;&gt;"",ROW(Данные_черновик[Столбец2])-1),ROW(I1)))</f>
        <v>По-Ортез</v>
      </c>
      <c r="M3" s="5" t="str">
        <f t="array" ref="M3">INDEX(Данные_черновик[Столбец3],SMALL(IF(Данные_черновик[Столбец2]&lt;&gt;"",ROW(Данные_черновик[Столбец2])-1),ROW(K1)))</f>
        <v>Пари Баскет Р.</v>
      </c>
    </row>
    <row r="4" spans="1:13" x14ac:dyDescent="0.25">
      <c r="A4" s="2"/>
      <c r="E4" s="3"/>
      <c r="F4" s="3"/>
      <c r="G4" s="3"/>
      <c r="I4" s="7">
        <f t="array" ref="I4">IFERROR(DATE(RIGHTB(INDEX(Данные_черновик[Столбец1],MATCH("我",A$2:INDEX(Данные_черновик[Столбец1],SMALL(IF(Данные_черновик[Столбец2]&lt;&gt;"",ROW(Данные_черновик[Столбец2])-1),ROW(I2)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2)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2))),1)-1),2)),I2)</f>
        <v>0</v>
      </c>
      <c r="J4" s="5" t="str">
        <f t="array" ref="J4">TRIM(LEFTB(SUBSTITUTE(SUBSTITUTE(VLOOKUP("我",A$2:INDEX(Данные_черновик[Столбец1],SMALL(IF(Данные_черновик[Столбец2]&lt;&gt;"",ROW(Данные_черновик[Столбец2])-1),ROW(J2))),1),"flag",),CHAR(160),REPT(" ",99)),99))</f>
        <v>БРАЗИЛИЯ NBB</v>
      </c>
      <c r="K4" s="6">
        <f t="array" ref="K4">INDEX(Данные_черновик[Столбец1],SMALL(IF(Данные_черновик[Столбец2]&lt;&gt;"",ROW(Данные_черновик[Столбец2])-1),ROW(J2)))</f>
        <v>0.375</v>
      </c>
      <c r="L4" s="5" t="str">
        <f t="array" ref="L4">INDEX(Данные_черновик[Столбец2],SMALL(IF(Данные_черновик[Столбец2]&lt;&gt;"",ROW(Данные_черновик[Столбец2])-1),ROW(J2)))</f>
        <v>Ботафого</v>
      </c>
      <c r="M4" s="5" t="str">
        <f t="array" ref="M4">INDEX(Данные_черновик[Столбец3],SMALL(IF(Данные_черновик[Столбец2]&lt;&gt;"",ROW(Данные_черновик[Столбец2])-1),ROW(K2)))</f>
        <v>Джойнвилль</v>
      </c>
    </row>
    <row r="5" spans="1:13" x14ac:dyDescent="0.25">
      <c r="A5" s="2" t="s">
        <v>7</v>
      </c>
      <c r="E5" s="3"/>
      <c r="F5" s="3"/>
      <c r="G5" s="3"/>
      <c r="I5" s="7" t="str">
        <f t="array" ref="I5">IFERROR(DATE(RIGHTB(INDEX(Данные_черновик[Столбец1],MATCH("我",A$2:INDEX(Данные_черновик[Столбец1],SMALL(IF(Данные_черновик[Столбец2]&lt;&gt;"",ROW(Данные_черновик[Столбец2])-1),ROW(I3)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3)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3))),1)-1),2)),I3)</f>
        <v>Должно получиться</v>
      </c>
      <c r="J5" s="5" t="str">
        <f t="array" ref="J5">TRIM(LEFTB(SUBSTITUTE(SUBSTITUTE(VLOOKUP("我",A$2:INDEX(Данные_черновик[Столбец1],SMALL(IF(Данные_черновик[Столбец2]&lt;&gt;"",ROW(Данные_черновик[Столбец2])-1),ROW(J3))),1),"flag",),CHAR(160),REPT(" ",99)),99))</f>
        <v>БРАЗИЛИЯ NBB</v>
      </c>
      <c r="K5" s="6">
        <f t="array" ref="K5">INDEX(Данные_черновик[Столбец1],SMALL(IF(Данные_черновик[Столбец2]&lt;&gt;"",ROW(Данные_черновик[Столбец2])-1),ROW(J3)))</f>
        <v>0.375</v>
      </c>
      <c r="L5" s="5" t="str">
        <f t="array" ref="L5">INDEX(Данные_черновик[Столбец2],SMALL(IF(Данные_черновик[Столбец2]&lt;&gt;"",ROW(Данные_черновик[Столбец2])-1),ROW(J3)))</f>
        <v>Юницеуб</v>
      </c>
      <c r="M5" s="5" t="str">
        <f t="array" ref="M5">INDEX(Данные_черновик[Столбец3],SMALL(IF(Данные_черновик[Столбец2]&lt;&gt;"",ROW(Данные_черновик[Столбец2])-1),ROW(K3)))</f>
        <v>Фламенго</v>
      </c>
    </row>
    <row r="6" spans="1:13" x14ac:dyDescent="0.25">
      <c r="A6" s="2" t="s">
        <v>8</v>
      </c>
      <c r="E6" s="3"/>
      <c r="F6" s="3"/>
      <c r="G6" s="3"/>
      <c r="I6" s="7">
        <f t="array" ref="I6">IFERROR(DATE(RIGHTB(INDEX(Данные_черновик[Столбец1],MATCH("我",A$2:INDEX(Данные_черновик[Столбец1],SMALL(IF(Данные_черновик[Столбец2]&lt;&gt;"",ROW(Данные_черновик[Столбец2])-1),ROW(I4)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4)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4))),1)-1),2)),I4)</f>
        <v>0</v>
      </c>
      <c r="J6" s="5" t="str">
        <f t="array" ref="J6">TRIM(LEFTB(SUBSTITUTE(SUBSTITUTE(VLOOKUP("我",A$2:INDEX(Данные_черновик[Столбец1],SMALL(IF(Данные_черновик[Столбец2]&lt;&gt;"",ROW(Данные_черновик[Столбец2])-1),ROW(J4))),1),"flag",),CHAR(160),REPT(" ",99)),99))</f>
        <v>БРАЗИЛИЯ NBB</v>
      </c>
      <c r="K6" s="6">
        <f t="array" ref="K6">INDEX(Данные_черновик[Столбец1],SMALL(IF(Данные_черновик[Столбец2]&lt;&gt;"",ROW(Данные_черновик[Столбец2])-1),ROW(J4)))</f>
        <v>0.375</v>
      </c>
      <c r="L6" s="5" t="str">
        <f t="array" ref="L6">INDEX(Данные_черновик[Столбец2],SMALL(IF(Данные_черновик[Столбец2]&lt;&gt;"",ROW(Данные_черновик[Столбец2])-1),ROW(J4)))</f>
        <v>Пинейрос</v>
      </c>
      <c r="M6" s="5" t="str">
        <f t="array" ref="M6">INDEX(Данные_черновик[Столбец3],SMALL(IF(Данные_черновик[Столбец2]&lt;&gt;"",ROW(Данные_черновик[Столбец2])-1),ROW(K4)))</f>
        <v>Сан Жозе</v>
      </c>
    </row>
    <row r="7" spans="1:13" x14ac:dyDescent="0.25">
      <c r="A7" s="2"/>
      <c r="E7" s="3"/>
      <c r="F7" s="3"/>
      <c r="G7" s="3"/>
      <c r="I7" s="7" t="str">
        <f t="array" ref="I7">IFERROR(DATE(RIGHTB(INDEX(Данные_черновик[Столбец1],MATCH("我",A$2:INDEX(Данные_черновик[Столбец1],SMALL(IF(Данные_черновик[Столбец2]&lt;&gt;"",ROW(Данные_черновик[Столбец2])-1),ROW(I5)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5)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5))),1)-1),2)),I5)</f>
        <v>Должно получиться</v>
      </c>
      <c r="J7" s="1" t="str">
        <f t="array" ref="J7">TRIM(LEFTB(SUBSTITUTE(SUBSTITUTE(VLOOKUP("我",A$2:INDEX(Данные_черновик[Столбец1],SMALL(IF(Данные_черновик[Столбец2]&lt;&gt;"",ROW(Данные_черновик[Столбец2])-1),ROW(J5))),1),"flag",),CHAR(160),REPT(" ",99)),99))</f>
        <v>ГЕРМАНИЯ BBL</v>
      </c>
      <c r="K7" s="6">
        <f t="array" ref="K7">INDEX(Данные_черновик[Столбец1],SMALL(IF(Данные_черновик[Столбец2]&lt;&gt;"",ROW(Данные_черновик[Столбец2])-1),ROW(J5)))</f>
        <v>0.1875</v>
      </c>
      <c r="L7" s="5" t="str">
        <f t="array" ref="L7">INDEX(Данные_черновик[Столбец2],SMALL(IF(Данные_черновик[Столбец2]&lt;&gt;"",ROW(Данные_черновик[Столбец2])-1),ROW(J5)))</f>
        <v>Брозе</v>
      </c>
      <c r="M7" s="5" t="str">
        <f t="array" ref="M7">INDEX(Данные_черновик[Столбец3],SMALL(IF(Данные_черновик[Столбец2]&lt;&gt;"",ROW(Данные_черновик[Столбец2])-1),ROW(K5)))</f>
        <v>Людвигсбург</v>
      </c>
    </row>
    <row r="8" spans="1:13" x14ac:dyDescent="0.25">
      <c r="A8" s="2" t="s">
        <v>9</v>
      </c>
      <c r="E8" s="3"/>
      <c r="F8" s="3"/>
      <c r="G8" s="3"/>
      <c r="I8" s="7">
        <f t="array" ref="I8">IFERROR(DATE(RIGHTB(INDEX(Данные_черновик[Столбец1],MATCH("我",A$2:INDEX(Данные_черновик[Столбец1],SMALL(IF(Данные_черновик[Столбец2]&lt;&gt;"",ROW(Данные_черновик[Столбец2])-1),ROW(I6)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6)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6))),1)-1),2)),I6)</f>
        <v>0</v>
      </c>
      <c r="J8" s="1" t="str">
        <f t="array" ref="J8">TRIM(LEFTB(SUBSTITUTE(SUBSTITUTE(VLOOKUP("我",A$2:INDEX(Данные_черновик[Столбец1],SMALL(IF(Данные_черновик[Столбец2]&lt;&gt;"",ROW(Данные_черновик[Столбец2])-1),ROW(J6))),1),"flag",),CHAR(160),REPT(" ",99)),99))</f>
        <v>ИЗРАИЛЬ LIGAT</v>
      </c>
      <c r="K8" s="6">
        <f t="array" ref="K8">INDEX(Данные_черновик[Столбец1],SMALL(IF(Данные_черновик[Столбец2]&lt;&gt;"",ROW(Данные_черновик[Столбец2])-1),ROW(J6)))</f>
        <v>0.1076388888888889</v>
      </c>
      <c r="L8" s="5" t="str">
        <f t="array" ref="L8">INDEX(Данные_черновик[Столбец2],SMALL(IF(Данные_черновик[Столбец2]&lt;&gt;"",ROW(Данные_черновик[Столбец2])-1),ROW(J6)))</f>
        <v>Нахария</v>
      </c>
      <c r="M8" s="5" t="str">
        <f t="array" ref="M8">INDEX(Данные_черновик[Столбец3],SMALL(IF(Данные_черновик[Столбец2]&lt;&gt;"",ROW(Данные_черновик[Столбец2])-1),ROW(K6)))</f>
        <v>Бней Герцлия</v>
      </c>
    </row>
    <row r="9" spans="1:13" x14ac:dyDescent="0.25">
      <c r="A9" s="2"/>
      <c r="E9" s="3"/>
      <c r="F9" s="3"/>
      <c r="G9" s="3"/>
      <c r="I9" s="7" t="str">
        <f t="array" ref="I9">IFERROR(DATE(RIGHTB(INDEX(Данные_черновик[Столбец1],MATCH("我",A$2:INDEX(Данные_черновик[Столбец1],SMALL(IF(Данные_черновик[Столбец2]&lt;&gt;"",ROW(Данные_черновик[Столбец2])-1),ROW(I7)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7)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7))),1)-1),2)),I7)</f>
        <v>Должно получиться</v>
      </c>
      <c r="J9" s="1" t="str">
        <f t="array" ref="J9">TRIM(LEFTB(SUBSTITUTE(SUBSTITUTE(VLOOKUP("我",A$2:INDEX(Данные_черновик[Столбец1],SMALL(IF(Данные_черновик[Столбец2]&lt;&gt;"",ROW(Данные_черновик[Столбец2])-1),ROW(J7))),1),"flag",),CHAR(160),REPT(" ",99)),99))</f>
        <v>ИЗРАИЛЬ LIGAT</v>
      </c>
      <c r="K9" s="6">
        <f t="array" ref="K9">INDEX(Данные_черновик[Столбец1],SMALL(IF(Данные_черновик[Столбец2]&lt;&gt;"",ROW(Данные_черновик[Столбец2])-1),ROW(J7)))</f>
        <v>0.1111111111111111</v>
      </c>
      <c r="L9" s="5" t="str">
        <f t="array" ref="L9">INDEX(Данные_черновик[Столбец2],SMALL(IF(Данные_черновик[Столбец2]&lt;&gt;"",ROW(Данные_черновик[Столбец2])-1),ROW(J7)))</f>
        <v>Хапоэль Беер Шева</v>
      </c>
      <c r="M9" s="5" t="str">
        <f t="array" ref="M9">INDEX(Данные_черновик[Столбец3],SMALL(IF(Данные_черновик[Столбец2]&lt;&gt;"",ROW(Данные_черновик[Столбец2])-1),ROW(K7)))</f>
        <v>Хапоэль Т-А</v>
      </c>
    </row>
    <row r="10" spans="1:13" x14ac:dyDescent="0.25">
      <c r="A10" s="2" t="s">
        <v>10</v>
      </c>
      <c r="E10" s="3"/>
      <c r="F10" s="3"/>
      <c r="G10" s="3"/>
      <c r="I10" s="7">
        <f t="array" ref="I10">IFERROR(DATE(RIGHTB(INDEX(Данные_черновик[Столбец1],MATCH("我",A$2:INDEX(Данные_черновик[Столбец1],SMALL(IF(Данные_черновик[Столбец2]&lt;&gt;"",ROW(Данные_черновик[Столбец2])-1),ROW(I8)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8)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8))),1)-1),2)),I8)</f>
        <v>0</v>
      </c>
      <c r="J10" s="1" t="str">
        <f t="array" ref="J10">TRIM(LEFTB(SUBSTITUTE(SUBSTITUTE(VLOOKUP("我",A$2:INDEX(Данные_черновик[Столбец1],SMALL(IF(Данные_черновик[Столбец2]&lt;&gt;"",ROW(Данные_черновик[Столбец2])-1),ROW(J8))),1),"flag",),CHAR(160),REPT(" ",99)),99))</f>
        <v>ТУРЦИЯ ЖЕНЩИНЫ СУПЕРЛИГА</v>
      </c>
      <c r="K10" s="6">
        <f t="array" ref="K10">INDEX(Данные_черновик[Столбец1],SMALL(IF(Данные_черновик[Столбец2]&lt;&gt;"",ROW(Данные_черновик[Столбец2])-1),ROW(J8)))</f>
        <v>4.1666666666666664E-2</v>
      </c>
      <c r="L10" s="5" t="str">
        <f t="array" ref="L10">INDEX(Данные_черновик[Столбец2],SMALL(IF(Данные_черновик[Столбец2]&lt;&gt;"",ROW(Данные_черновик[Столбец2])-1),ROW(J8)))</f>
        <v>АГУ Кайсери</v>
      </c>
      <c r="M10" s="5" t="str">
        <f t="array" ref="M10">INDEX(Данные_черновик[Столбец3],SMALL(IF(Данные_черновик[Столбец2]&lt;&gt;"",ROW(Данные_черновик[Столбец2])-1),ROW(K8)))</f>
        <v>Чукурова</v>
      </c>
    </row>
    <row r="11" spans="1:13" x14ac:dyDescent="0.25">
      <c r="A11" s="2" t="s">
        <v>79</v>
      </c>
      <c r="E11" s="3">
        <v>1</v>
      </c>
      <c r="F11" s="3">
        <v>2</v>
      </c>
      <c r="G11" s="3"/>
      <c r="I11" s="7" t="str">
        <f t="array" ref="I11">IFERROR(DATE(RIGHTB(INDEX(Данные_черновик[Столбец1],MATCH("我",A$2:INDEX(Данные_черновик[Столбец1],SMALL(IF(Данные_черновик[Столбец2]&lt;&gt;"",ROW(Данные_черновик[Столбец2])-1),ROW(I9)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9)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9))),1)-1),2)),I9)</f>
        <v>Должно получиться</v>
      </c>
      <c r="J11" s="1" t="str">
        <f t="array" ref="J11">TRIM(LEFTB(SUBSTITUTE(SUBSTITUTE(VLOOKUP("我",A$2:INDEX(Данные_черновик[Столбец1],SMALL(IF(Данные_черновик[Столбец2]&lt;&gt;"",ROW(Данные_черновик[Столбец2])-1),ROW(J9))),1),"flag",),CHAR(160),REPT(" ",99)),99))</f>
        <v>ТУРЦИЯ ЖЕНЩИНЫ СУПЕРЛИГА</v>
      </c>
      <c r="K11" s="6">
        <f t="array" ref="K11">INDEX(Данные_черновик[Столбец1],SMALL(IF(Данные_черновик[Столбец2]&lt;&gt;"",ROW(Данные_черновик[Столбец2])-1),ROW(J9)))</f>
        <v>0.125</v>
      </c>
      <c r="L11" s="5" t="str">
        <f t="array" ref="L11">INDEX(Данные_черновик[Столбец2],SMALL(IF(Данные_черновик[Столбец2]&lt;&gt;"",ROW(Данные_черновик[Столбец2])-1),ROW(J9)))</f>
        <v>Фенербахче</v>
      </c>
      <c r="M11" s="5" t="str">
        <f t="array" ref="M11">INDEX(Данные_черновик[Столбец3],SMALL(IF(Данные_черновик[Столбец2]&lt;&gt;"",ROW(Данные_черновик[Столбец2])-1),ROW(K9)))</f>
        <v>Орманспор</v>
      </c>
    </row>
    <row r="12" spans="1:13" x14ac:dyDescent="0.25">
      <c r="A12" s="2">
        <v>0.19791666666666666</v>
      </c>
      <c r="B12" t="s">
        <v>80</v>
      </c>
      <c r="C12" t="s">
        <v>81</v>
      </c>
      <c r="D12" t="s">
        <v>82</v>
      </c>
      <c r="E12" s="3">
        <v>26299</v>
      </c>
      <c r="F12" s="4">
        <v>43222</v>
      </c>
      <c r="G12" s="3"/>
      <c r="I12" s="7">
        <f t="array" ref="I12">IFERROR(DATE(RIGHTB(INDEX(Данные_черновик[Столбец1],MATCH("我",A$2:INDEX(Данные_черновик[Столбец1],SMALL(IF(Данные_черновик[Столбец2]&lt;&gt;"",ROW(Данные_черновик[Столбец2])-1),ROW(I10)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10)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10))),1)-1),2)),I10)</f>
        <v>0</v>
      </c>
      <c r="J12" s="1" t="str">
        <f t="array" ref="J12">TRIM(LEFTB(SUBSTITUTE(SUBSTITUTE(VLOOKUP("我",A$2:INDEX(Данные_черновик[Столбец1],SMALL(IF(Данные_черновик[Столбец2]&lt;&gt;"",ROW(Данные_черновик[Столбец2])-1),ROW(J10))),1),"flag",),CHAR(160),REPT(" ",99)),99))</f>
        <v>ХОРВАТИЯ ЛИГА А1</v>
      </c>
      <c r="K12" s="6">
        <f t="array" ref="K12">INDEX(Данные_черновик[Столбец1],SMALL(IF(Данные_черновик[Столбец2]&lt;&gt;"",ROW(Данные_черновик[Столбец2])-1),ROW(J10)))</f>
        <v>0.16666666666666666</v>
      </c>
      <c r="L12" s="5" t="str">
        <f t="array" ref="L12">INDEX(Данные_черновик[Столбец2],SMALL(IF(Данные_черновик[Столбец2]&lt;&gt;"",ROW(Данные_черновик[Столбец2])-1),ROW(J10)))</f>
        <v>Цибона</v>
      </c>
      <c r="M12" s="5" t="str">
        <f t="array" ref="M12">INDEX(Данные_черновик[Столбец3],SMALL(IF(Данные_черновик[Столбец2]&lt;&gt;"",ROW(Данные_черновик[Столбец2])-1),ROW(K10)))</f>
        <v>Шибеник</v>
      </c>
    </row>
    <row r="13" spans="1:13" x14ac:dyDescent="0.25">
      <c r="A13" s="2"/>
      <c r="E13" s="3"/>
      <c r="F13" s="3"/>
      <c r="G13" s="3"/>
      <c r="I13" s="7" t="str">
        <f t="array" ref="I13">IFERROR(DATE(RIGHTB(INDEX(Данные_черновик[Столбец1],MATCH("我",A$2:INDEX(Данные_черновик[Столбец1],SMALL(IF(Данные_черновик[Столбец2]&lt;&gt;"",ROW(Данные_черновик[Столбец2])-1),ROW(I11)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11)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11))),1)-1),2)),I11)</f>
        <v>Должно получиться</v>
      </c>
      <c r="J13" s="1" t="str">
        <f t="array" ref="J13">TRIM(LEFTB(SUBSTITUTE(SUBSTITUTE(VLOOKUP("我",A$2:INDEX(Данные_черновик[Столбец1],SMALL(IF(Данные_черновик[Столбец2]&lt;&gt;"",ROW(Данные_черновик[Столбец2])-1),ROW(J11))),1),"flag",),CHAR(160),REPT(" ",99)),99))</f>
        <v>ЮЖНАЯ KОРЕЯ KBL</v>
      </c>
      <c r="K13" s="6">
        <f t="array" ref="K13">INDEX(Данные_черновик[Столбец1],SMALL(IF(Данные_черновик[Столбец2]&lt;&gt;"",ROW(Данные_черновик[Столбец2])-1),ROW(J11)))</f>
        <v>0.85416666666666663</v>
      </c>
      <c r="L13" s="5" t="str">
        <f t="array" ref="L13">INDEX(Данные_черновик[Столбец2],SMALL(IF(Данные_черновик[Столбец2]&lt;&gt;"",ROW(Данные_черновик[Столбец2])-1),ROW(J11)))</f>
        <v>Мобис Фоебус</v>
      </c>
      <c r="M13" s="5" t="str">
        <f t="array" ref="M13">INDEX(Данные_черновик[Столбец3],SMALL(IF(Данные_черновик[Столбец2]&lt;&gt;"",ROW(Данные_черновик[Столбец2])-1),ROW(K11)))</f>
        <v>Орионс</v>
      </c>
    </row>
    <row r="14" spans="1:13" x14ac:dyDescent="0.25">
      <c r="A14" s="2" t="s">
        <v>83</v>
      </c>
      <c r="E14" s="3">
        <v>1</v>
      </c>
      <c r="F14" s="3">
        <v>2</v>
      </c>
      <c r="G14" s="3"/>
    </row>
    <row r="15" spans="1:13" x14ac:dyDescent="0.25">
      <c r="A15" s="2">
        <v>0.375</v>
      </c>
      <c r="B15" t="s">
        <v>84</v>
      </c>
      <c r="C15" t="s">
        <v>85</v>
      </c>
      <c r="D15" t="s">
        <v>86</v>
      </c>
      <c r="E15" s="3">
        <v>43160</v>
      </c>
      <c r="F15" s="3">
        <v>43135</v>
      </c>
      <c r="G15" s="3"/>
    </row>
    <row r="16" spans="1:13" x14ac:dyDescent="0.25">
      <c r="A16" s="2">
        <v>0.375</v>
      </c>
      <c r="B16" t="s">
        <v>87</v>
      </c>
      <c r="C16" t="s">
        <v>88</v>
      </c>
      <c r="D16" t="s">
        <v>89</v>
      </c>
      <c r="E16" s="3">
        <v>43225</v>
      </c>
      <c r="F16" s="3">
        <v>44927</v>
      </c>
      <c r="G16" s="3"/>
    </row>
    <row r="17" spans="1:7" x14ac:dyDescent="0.25">
      <c r="A17" s="2">
        <v>0.375</v>
      </c>
      <c r="B17" t="s">
        <v>90</v>
      </c>
      <c r="C17" t="s">
        <v>91</v>
      </c>
      <c r="D17" t="s">
        <v>92</v>
      </c>
      <c r="E17" s="3">
        <v>16072</v>
      </c>
      <c r="F17" s="3">
        <v>12844</v>
      </c>
      <c r="G17" s="3"/>
    </row>
    <row r="18" spans="1:7" x14ac:dyDescent="0.25">
      <c r="A18" s="2"/>
      <c r="E18" s="3"/>
      <c r="F18" s="4"/>
      <c r="G18" s="4"/>
    </row>
    <row r="19" spans="1:7" x14ac:dyDescent="0.25">
      <c r="A19" s="2" t="s">
        <v>93</v>
      </c>
      <c r="E19" s="3">
        <v>1</v>
      </c>
      <c r="F19" s="3">
        <v>2</v>
      </c>
    </row>
    <row r="20" spans="1:7" x14ac:dyDescent="0.25">
      <c r="A20" s="2">
        <v>0.1875</v>
      </c>
      <c r="B20" t="s">
        <v>94</v>
      </c>
      <c r="C20" t="s">
        <v>95</v>
      </c>
      <c r="D20" t="s">
        <v>96</v>
      </c>
      <c r="E20" s="3">
        <v>43160</v>
      </c>
      <c r="F20" s="3">
        <v>20180</v>
      </c>
    </row>
    <row r="21" spans="1:7" x14ac:dyDescent="0.25">
      <c r="A21" s="2"/>
      <c r="E21" s="3"/>
      <c r="F21" s="3"/>
    </row>
    <row r="22" spans="1:7" x14ac:dyDescent="0.25">
      <c r="A22" s="2" t="s">
        <v>97</v>
      </c>
      <c r="E22" s="3">
        <v>1</v>
      </c>
      <c r="F22" s="3">
        <v>2</v>
      </c>
    </row>
    <row r="23" spans="1:7" x14ac:dyDescent="0.25">
      <c r="A23" s="2">
        <v>0.1076388888888889</v>
      </c>
      <c r="B23" t="s">
        <v>98</v>
      </c>
      <c r="C23" t="s">
        <v>99</v>
      </c>
      <c r="D23" t="s">
        <v>100</v>
      </c>
      <c r="E23" s="3">
        <v>16803</v>
      </c>
      <c r="F23" s="3">
        <v>43162</v>
      </c>
    </row>
    <row r="24" spans="1:7" x14ac:dyDescent="0.25">
      <c r="A24" s="2">
        <v>0.1111111111111111</v>
      </c>
      <c r="B24" t="s">
        <v>101</v>
      </c>
      <c r="C24" t="s">
        <v>102</v>
      </c>
      <c r="D24" t="s">
        <v>103</v>
      </c>
      <c r="E24" s="3">
        <v>14277</v>
      </c>
      <c r="F24" s="3">
        <v>27030</v>
      </c>
    </row>
    <row r="25" spans="1:7" x14ac:dyDescent="0.25">
      <c r="A25" s="2"/>
      <c r="E25" s="3"/>
      <c r="F25" s="3"/>
    </row>
    <row r="26" spans="1:7" x14ac:dyDescent="0.25">
      <c r="A26" s="2" t="s">
        <v>104</v>
      </c>
      <c r="E26" s="3">
        <v>1</v>
      </c>
      <c r="F26" s="3">
        <v>2</v>
      </c>
    </row>
    <row r="27" spans="1:7" x14ac:dyDescent="0.25">
      <c r="A27" s="2">
        <v>4.1666666666666664E-2</v>
      </c>
      <c r="B27" t="s">
        <v>105</v>
      </c>
      <c r="C27" t="s">
        <v>31</v>
      </c>
      <c r="D27" t="s">
        <v>106</v>
      </c>
      <c r="E27" s="3">
        <v>42095</v>
      </c>
      <c r="F27" s="3">
        <v>13881</v>
      </c>
    </row>
    <row r="28" spans="1:7" x14ac:dyDescent="0.25">
      <c r="A28" s="2">
        <v>0.125</v>
      </c>
      <c r="B28" t="s">
        <v>107</v>
      </c>
      <c r="C28" t="s">
        <v>108</v>
      </c>
      <c r="D28" t="s">
        <v>109</v>
      </c>
      <c r="E28" s="3">
        <v>44197</v>
      </c>
      <c r="F28" s="3">
        <v>43105</v>
      </c>
    </row>
    <row r="29" spans="1:7" x14ac:dyDescent="0.25">
      <c r="A29" s="2"/>
      <c r="E29" s="3"/>
      <c r="F29" s="3"/>
    </row>
    <row r="30" spans="1:7" x14ac:dyDescent="0.25">
      <c r="A30" s="2" t="s">
        <v>110</v>
      </c>
      <c r="E30" s="3">
        <v>1</v>
      </c>
      <c r="F30" s="3">
        <v>2</v>
      </c>
    </row>
    <row r="31" spans="1:7" x14ac:dyDescent="0.25">
      <c r="A31" s="2">
        <v>0.16666666666666666</v>
      </c>
      <c r="B31" t="s">
        <v>111</v>
      </c>
      <c r="C31" t="s">
        <v>112</v>
      </c>
      <c r="D31" t="s">
        <v>113</v>
      </c>
      <c r="E31" s="3" t="s">
        <v>114</v>
      </c>
      <c r="F31" s="3">
        <v>43231</v>
      </c>
    </row>
    <row r="32" spans="1:7" x14ac:dyDescent="0.25">
      <c r="A32" s="2"/>
      <c r="E32" s="3"/>
      <c r="F32" s="3"/>
    </row>
    <row r="33" spans="1:6" x14ac:dyDescent="0.25">
      <c r="A33" s="2" t="s">
        <v>115</v>
      </c>
      <c r="E33" s="3">
        <v>1</v>
      </c>
      <c r="F33" s="3">
        <v>2</v>
      </c>
    </row>
    <row r="34" spans="1:6" x14ac:dyDescent="0.25">
      <c r="A34" s="2">
        <v>0.85416666666666663</v>
      </c>
      <c r="B34" t="s">
        <v>116</v>
      </c>
      <c r="C34" t="s">
        <v>117</v>
      </c>
      <c r="D34" t="s">
        <v>118</v>
      </c>
      <c r="E34" s="3" t="s">
        <v>119</v>
      </c>
      <c r="F34" s="3">
        <v>43224</v>
      </c>
    </row>
    <row r="35" spans="1:6" x14ac:dyDescent="0.25">
      <c r="A35" s="2">
        <v>0.85416666666666663</v>
      </c>
      <c r="B35" t="s">
        <v>120</v>
      </c>
      <c r="C35" t="s">
        <v>121</v>
      </c>
      <c r="D35" t="s">
        <v>122</v>
      </c>
      <c r="E35" s="3">
        <v>16803</v>
      </c>
      <c r="F35" s="3">
        <v>43134</v>
      </c>
    </row>
    <row r="36" spans="1:6" x14ac:dyDescent="0.25">
      <c r="A36" s="2"/>
      <c r="E36" s="3"/>
      <c r="F36" s="3"/>
    </row>
    <row r="37" spans="1:6" x14ac:dyDescent="0.25">
      <c r="A37" s="2" t="s">
        <v>17</v>
      </c>
      <c r="E37" s="3"/>
      <c r="F37" s="3"/>
    </row>
    <row r="38" spans="1:6" x14ac:dyDescent="0.25">
      <c r="A38" s="2"/>
      <c r="E38" s="3"/>
      <c r="F38" s="3"/>
    </row>
    <row r="39" spans="1:6" x14ac:dyDescent="0.25">
      <c r="A39" s="2" t="s">
        <v>7</v>
      </c>
      <c r="E39" s="3"/>
      <c r="F39" s="3"/>
    </row>
    <row r="40" spans="1:6" x14ac:dyDescent="0.25">
      <c r="A40" s="2" t="s">
        <v>8</v>
      </c>
      <c r="E40" s="3"/>
      <c r="F40" s="3"/>
    </row>
    <row r="41" spans="1:6" x14ac:dyDescent="0.25">
      <c r="A41" s="2"/>
      <c r="E41" s="3"/>
      <c r="F41" s="3"/>
    </row>
    <row r="42" spans="1:6" x14ac:dyDescent="0.25">
      <c r="A42" s="2" t="s">
        <v>9</v>
      </c>
      <c r="E42" s="3"/>
      <c r="F42" s="3"/>
    </row>
    <row r="43" spans="1:6" x14ac:dyDescent="0.25">
      <c r="A43" s="2"/>
      <c r="E43" s="3"/>
      <c r="F43" s="3"/>
    </row>
    <row r="44" spans="1:6" x14ac:dyDescent="0.25">
      <c r="A44" s="2" t="s">
        <v>10</v>
      </c>
      <c r="E44" s="3"/>
      <c r="F44" s="3"/>
    </row>
    <row r="45" spans="1:6" x14ac:dyDescent="0.25">
      <c r="A45" s="2" t="s">
        <v>18</v>
      </c>
      <c r="E45" s="3">
        <v>1</v>
      </c>
      <c r="F45" s="3">
        <v>2</v>
      </c>
    </row>
    <row r="46" spans="1:6" x14ac:dyDescent="0.25">
      <c r="A46" s="2">
        <v>0.125</v>
      </c>
      <c r="B46" t="s">
        <v>19</v>
      </c>
      <c r="C46" t="s">
        <v>20</v>
      </c>
      <c r="D46" t="s">
        <v>21</v>
      </c>
      <c r="E46" s="3"/>
      <c r="F46" s="3"/>
    </row>
    <row r="47" spans="1:6" x14ac:dyDescent="0.25">
      <c r="A47" s="2">
        <v>0.16666666666666666</v>
      </c>
      <c r="B47" t="s">
        <v>22</v>
      </c>
      <c r="C47" t="s">
        <v>23</v>
      </c>
      <c r="D47" t="s">
        <v>24</v>
      </c>
      <c r="E47" s="3"/>
      <c r="F47" s="3"/>
    </row>
    <row r="48" spans="1:6" x14ac:dyDescent="0.25">
      <c r="A48" s="2">
        <v>0.1875</v>
      </c>
      <c r="B48" t="s">
        <v>25</v>
      </c>
      <c r="C48" t="s">
        <v>11</v>
      </c>
      <c r="D48" t="s">
        <v>26</v>
      </c>
      <c r="E48" s="3"/>
      <c r="F48" s="3"/>
    </row>
    <row r="49" spans="1:6" x14ac:dyDescent="0.25">
      <c r="A49" s="2">
        <v>0.20833333333333334</v>
      </c>
      <c r="B49" t="s">
        <v>27</v>
      </c>
      <c r="C49" t="s">
        <v>12</v>
      </c>
      <c r="D49" t="s">
        <v>28</v>
      </c>
      <c r="E49" s="3"/>
      <c r="F49" s="3"/>
    </row>
    <row r="50" spans="1:6" x14ac:dyDescent="0.25">
      <c r="A50" s="2"/>
      <c r="E50" s="3"/>
      <c r="F50" s="3"/>
    </row>
    <row r="51" spans="1:6" x14ac:dyDescent="0.25">
      <c r="A51" s="2" t="s">
        <v>29</v>
      </c>
      <c r="E51" s="3">
        <v>1</v>
      </c>
      <c r="F51" s="3">
        <v>2</v>
      </c>
    </row>
    <row r="52" spans="1:6" x14ac:dyDescent="0.25">
      <c r="A52" s="2">
        <v>0</v>
      </c>
      <c r="B52" t="s">
        <v>30</v>
      </c>
      <c r="C52" t="s">
        <v>31</v>
      </c>
      <c r="D52" t="s">
        <v>32</v>
      </c>
      <c r="E52" s="3"/>
      <c r="F52" s="3"/>
    </row>
    <row r="53" spans="1:6" x14ac:dyDescent="0.25">
      <c r="A53" s="2"/>
      <c r="E53" s="3"/>
      <c r="F53" s="3"/>
    </row>
    <row r="54" spans="1:6" x14ac:dyDescent="0.25">
      <c r="A54" s="2" t="s">
        <v>33</v>
      </c>
      <c r="E54" s="3">
        <v>1</v>
      </c>
      <c r="F54" s="3">
        <v>2</v>
      </c>
    </row>
    <row r="55" spans="1:6" x14ac:dyDescent="0.25">
      <c r="A55" s="2">
        <v>0.78472222222222221</v>
      </c>
      <c r="B55" t="s">
        <v>34</v>
      </c>
      <c r="C55" t="s">
        <v>35</v>
      </c>
      <c r="D55" t="s">
        <v>36</v>
      </c>
      <c r="E55" s="3"/>
      <c r="F55" s="3"/>
    </row>
    <row r="56" spans="1:6" x14ac:dyDescent="0.25">
      <c r="A56" s="2"/>
      <c r="E56" s="3"/>
      <c r="F56" s="3"/>
    </row>
    <row r="57" spans="1:6" x14ac:dyDescent="0.25">
      <c r="A57" s="2" t="s">
        <v>37</v>
      </c>
      <c r="E57" s="3">
        <v>1</v>
      </c>
      <c r="F57" s="3">
        <v>2</v>
      </c>
    </row>
    <row r="58" spans="1:6" x14ac:dyDescent="0.25">
      <c r="A58" s="2">
        <v>0.14583333333333334</v>
      </c>
      <c r="B58" t="s">
        <v>38</v>
      </c>
      <c r="C58" t="s">
        <v>39</v>
      </c>
      <c r="D58" t="s">
        <v>40</v>
      </c>
      <c r="E58" s="3"/>
      <c r="F58" s="3"/>
    </row>
    <row r="59" spans="1:6" x14ac:dyDescent="0.25">
      <c r="A59" s="2"/>
      <c r="E59" s="3"/>
      <c r="F59" s="3"/>
    </row>
    <row r="60" spans="1:6" x14ac:dyDescent="0.25">
      <c r="A60" s="2" t="s">
        <v>13</v>
      </c>
      <c r="E60" s="3">
        <v>1</v>
      </c>
      <c r="F60" s="3">
        <v>2</v>
      </c>
    </row>
    <row r="61" spans="1:6" x14ac:dyDescent="0.25">
      <c r="A61" s="2">
        <v>0.14583333333333334</v>
      </c>
      <c r="B61" t="s">
        <v>41</v>
      </c>
      <c r="C61" t="s">
        <v>42</v>
      </c>
      <c r="D61" t="s">
        <v>43</v>
      </c>
      <c r="E61" s="3"/>
      <c r="F61" s="3"/>
    </row>
    <row r="62" spans="1:6" x14ac:dyDescent="0.25">
      <c r="A62" s="2">
        <v>0.16666666666666666</v>
      </c>
      <c r="B62" t="s">
        <v>44</v>
      </c>
      <c r="C62" t="s">
        <v>14</v>
      </c>
      <c r="D62" t="s">
        <v>45</v>
      </c>
      <c r="E62" s="3"/>
      <c r="F62" s="3"/>
    </row>
    <row r="63" spans="1:6" x14ac:dyDescent="0.25">
      <c r="A63" s="2">
        <v>0.16666666666666666</v>
      </c>
      <c r="B63" t="s">
        <v>46</v>
      </c>
      <c r="C63" t="s">
        <v>47</v>
      </c>
      <c r="D63" t="s">
        <v>48</v>
      </c>
      <c r="E63" s="3"/>
      <c r="F63" s="3"/>
    </row>
    <row r="64" spans="1:6" x14ac:dyDescent="0.25">
      <c r="A64" s="2"/>
      <c r="E64" s="3"/>
      <c r="F64" s="3"/>
    </row>
    <row r="65" spans="1:6" x14ac:dyDescent="0.25">
      <c r="A65" s="2" t="s">
        <v>15</v>
      </c>
      <c r="E65" s="3">
        <v>1</v>
      </c>
      <c r="F65" s="3">
        <v>2</v>
      </c>
    </row>
    <row r="66" spans="1:6" x14ac:dyDescent="0.25">
      <c r="A66" s="2">
        <v>0.10416666666666667</v>
      </c>
      <c r="B66" t="s">
        <v>16</v>
      </c>
      <c r="C66" t="s">
        <v>49</v>
      </c>
      <c r="D66" t="s">
        <v>50</v>
      </c>
      <c r="E66" s="3"/>
      <c r="F66" s="3"/>
    </row>
    <row r="67" spans="1:6" x14ac:dyDescent="0.25">
      <c r="A67" s="2"/>
      <c r="E67" s="3"/>
      <c r="F67" s="3"/>
    </row>
    <row r="68" spans="1:6" x14ac:dyDescent="0.25">
      <c r="A68" s="2" t="s">
        <v>51</v>
      </c>
      <c r="E68" s="3">
        <v>1</v>
      </c>
      <c r="F68" s="3">
        <v>2</v>
      </c>
    </row>
    <row r="69" spans="1:6" x14ac:dyDescent="0.25">
      <c r="A69" s="2">
        <v>0.125</v>
      </c>
      <c r="B69" t="s">
        <v>52</v>
      </c>
      <c r="C69" t="s">
        <v>53</v>
      </c>
      <c r="D69" t="s">
        <v>54</v>
      </c>
      <c r="E69" s="3"/>
      <c r="F69" s="3"/>
    </row>
    <row r="70" spans="1:6" x14ac:dyDescent="0.25">
      <c r="A70" s="2"/>
      <c r="E70" s="3"/>
      <c r="F70" s="3"/>
    </row>
    <row r="71" spans="1:6" x14ac:dyDescent="0.25">
      <c r="A71" s="2" t="s">
        <v>55</v>
      </c>
      <c r="E71" s="3">
        <v>1</v>
      </c>
      <c r="F71" s="3">
        <v>2</v>
      </c>
    </row>
    <row r="72" spans="1:6" x14ac:dyDescent="0.25">
      <c r="A72" s="2">
        <v>6.25E-2</v>
      </c>
      <c r="B72" t="s">
        <v>56</v>
      </c>
      <c r="C72" t="s">
        <v>57</v>
      </c>
      <c r="D72" t="s">
        <v>58</v>
      </c>
      <c r="E72" s="3"/>
      <c r="F72" s="3"/>
    </row>
    <row r="73" spans="1:6" x14ac:dyDescent="0.25">
      <c r="A73" s="2"/>
      <c r="E73" s="3"/>
      <c r="F73" s="3"/>
    </row>
    <row r="74" spans="1:6" x14ac:dyDescent="0.25">
      <c r="A74" s="2" t="s">
        <v>59</v>
      </c>
      <c r="E74" s="3">
        <v>1</v>
      </c>
      <c r="F74" s="3">
        <v>2</v>
      </c>
    </row>
    <row r="75" spans="1:6" x14ac:dyDescent="0.25">
      <c r="A75" s="2">
        <v>0.83680555555555547</v>
      </c>
      <c r="B75" t="s">
        <v>60</v>
      </c>
      <c r="C75" t="s">
        <v>61</v>
      </c>
      <c r="D75" t="s">
        <v>62</v>
      </c>
      <c r="E75" s="3"/>
      <c r="F75" s="3"/>
    </row>
    <row r="76" spans="1:6" x14ac:dyDescent="0.25">
      <c r="A76" s="2">
        <v>0.83680555555555547</v>
      </c>
      <c r="B76" t="s">
        <v>63</v>
      </c>
      <c r="C76" t="s">
        <v>64</v>
      </c>
      <c r="D76" t="s">
        <v>65</v>
      </c>
      <c r="E76" s="3"/>
      <c r="F76" s="3"/>
    </row>
    <row r="77" spans="1:6" x14ac:dyDescent="0.25">
      <c r="A77" s="2">
        <v>0.83680555555555547</v>
      </c>
      <c r="B77" t="s">
        <v>66</v>
      </c>
      <c r="C77" t="s">
        <v>67</v>
      </c>
      <c r="D77" t="s">
        <v>68</v>
      </c>
      <c r="E77" s="3"/>
      <c r="F77" s="3"/>
    </row>
    <row r="78" spans="1:6" x14ac:dyDescent="0.25">
      <c r="A78" s="2">
        <v>0.83680555555555547</v>
      </c>
      <c r="B78" t="s">
        <v>69</v>
      </c>
      <c r="C78" t="s">
        <v>70</v>
      </c>
      <c r="D78" t="s">
        <v>71</v>
      </c>
      <c r="E78" s="3"/>
      <c r="F78" s="3"/>
    </row>
    <row r="79" spans="1:6" x14ac:dyDescent="0.25">
      <c r="A79" s="2">
        <v>0.83680555555555547</v>
      </c>
      <c r="B79" t="s">
        <v>72</v>
      </c>
      <c r="C79" t="s">
        <v>73</v>
      </c>
      <c r="D79" t="s">
        <v>74</v>
      </c>
      <c r="E79" s="3"/>
      <c r="F79" s="3"/>
    </row>
    <row r="80" spans="1:6" x14ac:dyDescent="0.25">
      <c r="A80" s="2">
        <v>0.85763888888888884</v>
      </c>
      <c r="B80" t="s">
        <v>75</v>
      </c>
      <c r="C80" t="s">
        <v>76</v>
      </c>
      <c r="D80" t="s">
        <v>77</v>
      </c>
      <c r="E80" s="3"/>
      <c r="F80" s="3"/>
    </row>
    <row r="82" spans="1:6" x14ac:dyDescent="0.25">
      <c r="A82" t="s">
        <v>123</v>
      </c>
    </row>
    <row r="84" spans="1:6" x14ac:dyDescent="0.25">
      <c r="A84" t="s">
        <v>7</v>
      </c>
    </row>
    <row r="85" spans="1:6" x14ac:dyDescent="0.25">
      <c r="A85" t="s">
        <v>8</v>
      </c>
    </row>
    <row r="87" spans="1:6" x14ac:dyDescent="0.25">
      <c r="A87" t="s">
        <v>9</v>
      </c>
    </row>
    <row r="89" spans="1:6" x14ac:dyDescent="0.25">
      <c r="A89" t="s">
        <v>10</v>
      </c>
    </row>
    <row r="90" spans="1:6" x14ac:dyDescent="0.25">
      <c r="A90" t="s">
        <v>124</v>
      </c>
      <c r="E90">
        <v>1</v>
      </c>
      <c r="F90">
        <v>2</v>
      </c>
    </row>
    <row r="91" spans="1:6" x14ac:dyDescent="0.25">
      <c r="A91" s="2">
        <v>0.10416666666666667</v>
      </c>
      <c r="B91" t="s">
        <v>125</v>
      </c>
      <c r="C91" t="s">
        <v>126</v>
      </c>
      <c r="D91" t="s">
        <v>127</v>
      </c>
    </row>
    <row r="93" spans="1:6" x14ac:dyDescent="0.25">
      <c r="A93" t="s">
        <v>128</v>
      </c>
      <c r="E93">
        <v>1</v>
      </c>
      <c r="F93">
        <v>2</v>
      </c>
    </row>
    <row r="94" spans="1:6" x14ac:dyDescent="0.25">
      <c r="A94" s="2">
        <v>0.125</v>
      </c>
      <c r="B94" t="s">
        <v>129</v>
      </c>
      <c r="C94" t="s">
        <v>130</v>
      </c>
      <c r="D94" t="s">
        <v>131</v>
      </c>
    </row>
    <row r="95" spans="1:6" x14ac:dyDescent="0.25">
      <c r="A95" s="2">
        <v>0.125</v>
      </c>
      <c r="B95" t="s">
        <v>132</v>
      </c>
      <c r="C95" t="s">
        <v>133</v>
      </c>
      <c r="D95" t="s">
        <v>134</v>
      </c>
    </row>
    <row r="96" spans="1:6" x14ac:dyDescent="0.25">
      <c r="A96" s="2">
        <v>0.125</v>
      </c>
      <c r="B96" t="s">
        <v>135</v>
      </c>
      <c r="C96" t="s">
        <v>136</v>
      </c>
      <c r="D96" t="s">
        <v>137</v>
      </c>
    </row>
    <row r="97" spans="1:6" x14ac:dyDescent="0.25">
      <c r="A97" s="2">
        <v>0.125</v>
      </c>
      <c r="B97" t="s">
        <v>138</v>
      </c>
      <c r="C97" t="s">
        <v>139</v>
      </c>
      <c r="D97" t="s">
        <v>140</v>
      </c>
    </row>
    <row r="98" spans="1:6" x14ac:dyDescent="0.25">
      <c r="A98" s="2">
        <v>0.14583333333333334</v>
      </c>
      <c r="B98" t="s">
        <v>141</v>
      </c>
      <c r="C98" t="s">
        <v>142</v>
      </c>
      <c r="D98" t="s">
        <v>143</v>
      </c>
    </row>
    <row r="99" spans="1:6" x14ac:dyDescent="0.25">
      <c r="A99" s="2">
        <v>0.14583333333333334</v>
      </c>
      <c r="B99" t="s">
        <v>144</v>
      </c>
      <c r="C99" t="s">
        <v>145</v>
      </c>
      <c r="D99" t="s">
        <v>146</v>
      </c>
    </row>
    <row r="100" spans="1:6" x14ac:dyDescent="0.25">
      <c r="A100" s="2">
        <v>0.15625</v>
      </c>
      <c r="B100" t="s">
        <v>147</v>
      </c>
      <c r="C100" t="s">
        <v>148</v>
      </c>
      <c r="D100" t="s">
        <v>149</v>
      </c>
    </row>
    <row r="101" spans="1:6" x14ac:dyDescent="0.25">
      <c r="A101" s="2">
        <v>0.16666666666666666</v>
      </c>
      <c r="B101" t="s">
        <v>150</v>
      </c>
      <c r="C101" t="s">
        <v>151</v>
      </c>
      <c r="D101" t="s">
        <v>152</v>
      </c>
    </row>
    <row r="102" spans="1:6" x14ac:dyDescent="0.25">
      <c r="A102" s="2">
        <v>0.1875</v>
      </c>
      <c r="B102" t="s">
        <v>153</v>
      </c>
      <c r="C102" t="s">
        <v>154</v>
      </c>
      <c r="D102" t="s">
        <v>155</v>
      </c>
    </row>
    <row r="104" spans="1:6" x14ac:dyDescent="0.25">
      <c r="A104" t="s">
        <v>29</v>
      </c>
      <c r="E104">
        <v>1</v>
      </c>
      <c r="F104">
        <v>2</v>
      </c>
    </row>
    <row r="105" spans="1:6" x14ac:dyDescent="0.25">
      <c r="A105" s="2">
        <v>0.10416666666666667</v>
      </c>
      <c r="B105" t="s">
        <v>156</v>
      </c>
      <c r="C105" t="s">
        <v>157</v>
      </c>
      <c r="D105" t="s">
        <v>158</v>
      </c>
    </row>
    <row r="107" spans="1:6" x14ac:dyDescent="0.25">
      <c r="A107" t="s">
        <v>159</v>
      </c>
      <c r="E107">
        <v>1</v>
      </c>
      <c r="F107">
        <v>2</v>
      </c>
    </row>
    <row r="108" spans="1:6" x14ac:dyDescent="0.25">
      <c r="A108" s="2">
        <v>4.1666666666666664E-2</v>
      </c>
      <c r="B108" t="s">
        <v>160</v>
      </c>
      <c r="C108" t="s">
        <v>161</v>
      </c>
      <c r="D108" t="s">
        <v>162</v>
      </c>
    </row>
    <row r="109" spans="1:6" x14ac:dyDescent="0.25">
      <c r="A109" s="2">
        <v>8.3333333333333329E-2</v>
      </c>
      <c r="B109" t="s">
        <v>163</v>
      </c>
      <c r="C109" t="s">
        <v>164</v>
      </c>
      <c r="D109" t="s">
        <v>165</v>
      </c>
    </row>
    <row r="111" spans="1:6" x14ac:dyDescent="0.25">
      <c r="A111" t="s">
        <v>33</v>
      </c>
      <c r="E111">
        <v>1</v>
      </c>
      <c r="F111">
        <v>2</v>
      </c>
    </row>
    <row r="112" spans="1:6" x14ac:dyDescent="0.25">
      <c r="A112" s="2">
        <v>0.68402777777777779</v>
      </c>
      <c r="B112" t="s">
        <v>166</v>
      </c>
      <c r="C112" t="s">
        <v>167</v>
      </c>
      <c r="D112" t="s">
        <v>168</v>
      </c>
    </row>
    <row r="113" spans="1:6" x14ac:dyDescent="0.25">
      <c r="A113" s="2">
        <v>0.78472222222222221</v>
      </c>
      <c r="B113" t="s">
        <v>169</v>
      </c>
      <c r="C113" t="s">
        <v>170</v>
      </c>
      <c r="D113" t="s">
        <v>171</v>
      </c>
    </row>
    <row r="115" spans="1:6" x14ac:dyDescent="0.25">
      <c r="A115" t="s">
        <v>13</v>
      </c>
      <c r="E115">
        <v>1</v>
      </c>
      <c r="F115">
        <v>2</v>
      </c>
    </row>
    <row r="116" spans="1:6" x14ac:dyDescent="0.25">
      <c r="A116" s="2">
        <v>0.14583333333333334</v>
      </c>
      <c r="B116" t="s">
        <v>172</v>
      </c>
      <c r="C116" t="s">
        <v>173</v>
      </c>
      <c r="D116" t="s">
        <v>174</v>
      </c>
    </row>
    <row r="118" spans="1:6" x14ac:dyDescent="0.25">
      <c r="A118" t="s">
        <v>15</v>
      </c>
      <c r="E118">
        <v>1</v>
      </c>
      <c r="F118">
        <v>2</v>
      </c>
    </row>
    <row r="119" spans="1:6" x14ac:dyDescent="0.25">
      <c r="A119" s="2">
        <v>0.125</v>
      </c>
      <c r="B119" t="s">
        <v>175</v>
      </c>
      <c r="C119" t="s">
        <v>176</v>
      </c>
      <c r="D119" t="s">
        <v>177</v>
      </c>
    </row>
    <row r="121" spans="1:6" x14ac:dyDescent="0.25">
      <c r="A121" t="s">
        <v>178</v>
      </c>
      <c r="E121">
        <v>1</v>
      </c>
      <c r="F121">
        <v>2</v>
      </c>
    </row>
    <row r="122" spans="1:6" x14ac:dyDescent="0.25">
      <c r="A122" s="2">
        <v>0.16666666666666666</v>
      </c>
      <c r="B122" t="s">
        <v>179</v>
      </c>
      <c r="C122" t="s">
        <v>180</v>
      </c>
      <c r="D122" t="s">
        <v>181</v>
      </c>
    </row>
    <row r="123" spans="1:6" x14ac:dyDescent="0.25">
      <c r="A123" s="2">
        <v>0.1875</v>
      </c>
      <c r="B123" t="s">
        <v>182</v>
      </c>
      <c r="C123" t="s">
        <v>183</v>
      </c>
      <c r="D123" t="s">
        <v>184</v>
      </c>
    </row>
    <row r="124" spans="1:6" x14ac:dyDescent="0.25">
      <c r="A124" s="2">
        <v>0.1875</v>
      </c>
      <c r="B124" t="s">
        <v>185</v>
      </c>
      <c r="C124" t="s">
        <v>186</v>
      </c>
      <c r="D124" t="s">
        <v>187</v>
      </c>
    </row>
    <row r="125" spans="1:6" x14ac:dyDescent="0.25">
      <c r="A125" s="2">
        <v>0.19791666666666666</v>
      </c>
      <c r="B125" t="s">
        <v>188</v>
      </c>
      <c r="C125" t="s">
        <v>189</v>
      </c>
      <c r="D125" t="s">
        <v>190</v>
      </c>
    </row>
    <row r="126" spans="1:6" x14ac:dyDescent="0.25">
      <c r="A126" s="2">
        <v>0.20833333333333334</v>
      </c>
      <c r="B126" t="s">
        <v>191</v>
      </c>
      <c r="C126" t="s">
        <v>192</v>
      </c>
      <c r="D126" t="s">
        <v>193</v>
      </c>
    </row>
    <row r="128" spans="1:6" x14ac:dyDescent="0.25">
      <c r="A128" t="s">
        <v>194</v>
      </c>
      <c r="E128">
        <v>1</v>
      </c>
      <c r="F128">
        <v>2</v>
      </c>
    </row>
    <row r="129" spans="1:6" x14ac:dyDescent="0.25">
      <c r="A129" s="2">
        <v>8.3333333333333329E-2</v>
      </c>
      <c r="B129" t="s">
        <v>195</v>
      </c>
      <c r="C129" t="s">
        <v>196</v>
      </c>
      <c r="D129" t="s">
        <v>197</v>
      </c>
    </row>
    <row r="130" spans="1:6" x14ac:dyDescent="0.25">
      <c r="A130" s="2">
        <v>8.3333333333333329E-2</v>
      </c>
      <c r="B130" t="s">
        <v>198</v>
      </c>
      <c r="C130" t="s">
        <v>199</v>
      </c>
      <c r="D130" t="s">
        <v>200</v>
      </c>
    </row>
    <row r="132" spans="1:6" x14ac:dyDescent="0.25">
      <c r="A132" t="s">
        <v>201</v>
      </c>
      <c r="E132">
        <v>1</v>
      </c>
      <c r="F132">
        <v>2</v>
      </c>
    </row>
    <row r="133" spans="1:6" x14ac:dyDescent="0.25">
      <c r="A133" s="2">
        <v>8.3333333333333329E-2</v>
      </c>
      <c r="B133" t="s">
        <v>202</v>
      </c>
      <c r="C133" t="s">
        <v>203</v>
      </c>
      <c r="D133" t="s">
        <v>204</v>
      </c>
    </row>
    <row r="134" spans="1:6" x14ac:dyDescent="0.25">
      <c r="A134" s="2">
        <v>8.3333333333333329E-2</v>
      </c>
      <c r="B134" t="s">
        <v>205</v>
      </c>
      <c r="C134" t="s">
        <v>95</v>
      </c>
      <c r="D134" t="s">
        <v>206</v>
      </c>
    </row>
    <row r="135" spans="1:6" x14ac:dyDescent="0.25">
      <c r="A135" s="2">
        <v>0.10416666666666667</v>
      </c>
      <c r="B135" t="s">
        <v>207</v>
      </c>
      <c r="C135" t="s">
        <v>208</v>
      </c>
      <c r="D135" t="s">
        <v>209</v>
      </c>
    </row>
    <row r="136" spans="1:6" x14ac:dyDescent="0.25">
      <c r="A136" s="2">
        <v>0.10416666666666667</v>
      </c>
      <c r="B136" t="s">
        <v>210</v>
      </c>
      <c r="C136" t="s">
        <v>211</v>
      </c>
      <c r="D136" t="s">
        <v>212</v>
      </c>
    </row>
    <row r="137" spans="1:6" x14ac:dyDescent="0.25">
      <c r="A137" s="2">
        <v>0.16666666666666666</v>
      </c>
      <c r="B137" t="s">
        <v>94</v>
      </c>
      <c r="C137" t="s">
        <v>213</v>
      </c>
      <c r="D137" t="s">
        <v>214</v>
      </c>
    </row>
    <row r="138" spans="1:6" x14ac:dyDescent="0.25">
      <c r="A138" s="2">
        <v>0.16666666666666666</v>
      </c>
      <c r="B138" t="s">
        <v>215</v>
      </c>
      <c r="C138" t="s">
        <v>216</v>
      </c>
      <c r="D138" t="s">
        <v>217</v>
      </c>
    </row>
    <row r="139" spans="1:6" x14ac:dyDescent="0.25">
      <c r="A139" s="2">
        <v>0.1875</v>
      </c>
      <c r="B139" t="s">
        <v>218</v>
      </c>
      <c r="C139" t="s">
        <v>219</v>
      </c>
      <c r="D139" t="s">
        <v>220</v>
      </c>
    </row>
    <row r="140" spans="1:6" x14ac:dyDescent="0.25">
      <c r="A140" s="2">
        <v>0.1875</v>
      </c>
      <c r="B140" t="s">
        <v>221</v>
      </c>
      <c r="C140" t="s">
        <v>222</v>
      </c>
      <c r="D140" t="s">
        <v>223</v>
      </c>
    </row>
    <row r="141" spans="1:6" x14ac:dyDescent="0.25">
      <c r="A141" s="2">
        <v>0.1875</v>
      </c>
      <c r="B141" t="s">
        <v>224</v>
      </c>
      <c r="C141" t="s">
        <v>225</v>
      </c>
      <c r="D141" t="s">
        <v>226</v>
      </c>
    </row>
    <row r="143" spans="1:6" x14ac:dyDescent="0.25">
      <c r="A143" t="s">
        <v>227</v>
      </c>
      <c r="E143">
        <v>1</v>
      </c>
      <c r="F143">
        <v>2</v>
      </c>
    </row>
    <row r="144" spans="1:6" x14ac:dyDescent="0.25">
      <c r="A144" s="2">
        <v>0.125</v>
      </c>
      <c r="B144" t="s">
        <v>228</v>
      </c>
      <c r="C144" t="s">
        <v>229</v>
      </c>
      <c r="D144" t="s">
        <v>230</v>
      </c>
    </row>
    <row r="146" spans="1:6" x14ac:dyDescent="0.25">
      <c r="A146" t="s">
        <v>231</v>
      </c>
      <c r="E146">
        <v>1</v>
      </c>
      <c r="F146">
        <v>2</v>
      </c>
    </row>
    <row r="147" spans="1:6" x14ac:dyDescent="0.25">
      <c r="A147" s="2">
        <v>8.3333333333333329E-2</v>
      </c>
      <c r="B147" t="s">
        <v>232</v>
      </c>
      <c r="C147" t="s">
        <v>233</v>
      </c>
      <c r="D147" t="s">
        <v>234</v>
      </c>
    </row>
    <row r="149" spans="1:6" x14ac:dyDescent="0.25">
      <c r="A149" t="s">
        <v>55</v>
      </c>
      <c r="E149">
        <v>1</v>
      </c>
      <c r="F149">
        <v>2</v>
      </c>
    </row>
    <row r="150" spans="1:6" x14ac:dyDescent="0.25">
      <c r="A150" s="2">
        <v>6.25E-2</v>
      </c>
      <c r="B150" t="s">
        <v>235</v>
      </c>
      <c r="C150" t="s">
        <v>236</v>
      </c>
      <c r="D150" t="s">
        <v>237</v>
      </c>
    </row>
    <row r="151" spans="1:6" x14ac:dyDescent="0.25">
      <c r="A151" s="2">
        <v>6.25E-2</v>
      </c>
      <c r="B151" t="s">
        <v>238</v>
      </c>
      <c r="C151" t="s">
        <v>239</v>
      </c>
      <c r="D151" t="s">
        <v>54</v>
      </c>
    </row>
    <row r="152" spans="1:6" x14ac:dyDescent="0.25">
      <c r="A152" s="2">
        <v>6.25E-2</v>
      </c>
      <c r="B152" t="s">
        <v>240</v>
      </c>
      <c r="C152" t="s">
        <v>241</v>
      </c>
      <c r="D152" t="s">
        <v>242</v>
      </c>
    </row>
    <row r="153" spans="1:6" x14ac:dyDescent="0.25">
      <c r="A153" s="2">
        <v>6.25E-2</v>
      </c>
      <c r="B153" t="s">
        <v>243</v>
      </c>
      <c r="C153" t="s">
        <v>244</v>
      </c>
      <c r="D153" t="s">
        <v>245</v>
      </c>
    </row>
    <row r="155" spans="1:6" x14ac:dyDescent="0.25">
      <c r="A155" t="s">
        <v>59</v>
      </c>
      <c r="E155">
        <v>1</v>
      </c>
      <c r="F155">
        <v>2</v>
      </c>
    </row>
    <row r="156" spans="1:6" x14ac:dyDescent="0.25">
      <c r="A156" s="2">
        <v>0.83680555555555547</v>
      </c>
      <c r="B156" t="s">
        <v>72</v>
      </c>
      <c r="C156" t="s">
        <v>73</v>
      </c>
      <c r="D156" t="s">
        <v>246</v>
      </c>
    </row>
  </sheetData>
  <mergeCells count="1">
    <mergeCell ref="I1:I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2018-10-16T11:00:45Z</dcterms:modified>
</cp:coreProperties>
</file>