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105" windowWidth="27795" windowHeight="12330"/>
  </bookViews>
  <sheets>
    <sheet name="Лист1" sheetId="1" r:id="rId1"/>
    <sheet name="Лист2" sheetId="4" r:id="rId2"/>
  </sheets>
  <definedNames>
    <definedName name="_xlnm._FilterDatabase" localSheetId="0" hidden="1">Лист1!$A$7:$S$65</definedName>
    <definedName name="ExternalData_1" localSheetId="0" hidden="1">Лист1!$U$8:$AA$77</definedName>
    <definedName name="_xlnm.Criteria" localSheetId="0">Лист1!#REF!</definedName>
  </definedNames>
  <calcPr calcId="145621"/>
</workbook>
</file>

<file path=xl/calcChain.xml><?xml version="1.0" encoding="utf-8"?>
<calcChain xmlns="http://schemas.openxmlformats.org/spreadsheetml/2006/main">
  <c r="M2" i="1" l="1"/>
  <c r="O2" i="1" s="1"/>
  <c r="G64" i="1"/>
  <c r="F64" i="1" s="1"/>
  <c r="G23" i="1"/>
  <c r="F23" i="1" s="1"/>
  <c r="G24" i="1"/>
  <c r="H24" i="1" s="1"/>
  <c r="G25" i="1"/>
  <c r="H25" i="1" s="1"/>
  <c r="G26" i="1"/>
  <c r="F26" i="1" s="1"/>
  <c r="G27" i="1"/>
  <c r="F27" i="1" s="1"/>
  <c r="G28" i="1"/>
  <c r="H28" i="1" s="1"/>
  <c r="G29" i="1"/>
  <c r="H29" i="1" s="1"/>
  <c r="G30" i="1"/>
  <c r="F30" i="1" s="1"/>
  <c r="G31" i="1"/>
  <c r="F31" i="1" s="1"/>
  <c r="G32" i="1"/>
  <c r="H32" i="1" s="1"/>
  <c r="G33" i="1"/>
  <c r="H33" i="1" s="1"/>
  <c r="G34" i="1"/>
  <c r="F34" i="1" s="1"/>
  <c r="G35" i="1"/>
  <c r="F35" i="1" s="1"/>
  <c r="G36" i="1"/>
  <c r="H36" i="1" s="1"/>
  <c r="G37" i="1"/>
  <c r="H37" i="1" s="1"/>
  <c r="G38" i="1"/>
  <c r="F38" i="1" s="1"/>
  <c r="G39" i="1"/>
  <c r="F39" i="1" s="1"/>
  <c r="G40" i="1"/>
  <c r="H40" i="1" s="1"/>
  <c r="G41" i="1"/>
  <c r="H41" i="1" s="1"/>
  <c r="G42" i="1"/>
  <c r="H42" i="1" s="1"/>
  <c r="G43" i="1"/>
  <c r="F43" i="1" s="1"/>
  <c r="G44" i="1"/>
  <c r="H44" i="1" s="1"/>
  <c r="G45" i="1"/>
  <c r="H45" i="1" s="1"/>
  <c r="G46" i="1"/>
  <c r="H46" i="1" s="1"/>
  <c r="G47" i="1"/>
  <c r="F47" i="1" s="1"/>
  <c r="G48" i="1"/>
  <c r="H48" i="1" s="1"/>
  <c r="G49" i="1"/>
  <c r="H49" i="1" s="1"/>
  <c r="G50" i="1"/>
  <c r="F50" i="1" s="1"/>
  <c r="G51" i="1"/>
  <c r="F51" i="1" s="1"/>
  <c r="G52" i="1"/>
  <c r="H52" i="1" s="1"/>
  <c r="G53" i="1"/>
  <c r="H53" i="1" s="1"/>
  <c r="G54" i="1"/>
  <c r="H54" i="1" s="1"/>
  <c r="G55" i="1"/>
  <c r="F55" i="1" s="1"/>
  <c r="G56" i="1"/>
  <c r="H56" i="1" s="1"/>
  <c r="G57" i="1"/>
  <c r="H57" i="1" s="1"/>
  <c r="G58" i="1"/>
  <c r="H58" i="1" s="1"/>
  <c r="G59" i="1"/>
  <c r="F59" i="1" s="1"/>
  <c r="G60" i="1"/>
  <c r="H60" i="1" s="1"/>
  <c r="G61" i="1"/>
  <c r="H61" i="1" s="1"/>
  <c r="G62" i="1"/>
  <c r="F62" i="1" s="1"/>
  <c r="G63" i="1"/>
  <c r="H63" i="1" s="1"/>
  <c r="G65" i="1"/>
  <c r="F65" i="1" s="1"/>
  <c r="G10" i="1"/>
  <c r="H10" i="1" s="1"/>
  <c r="G11" i="1"/>
  <c r="J11" i="1" s="1"/>
  <c r="I11" i="1" s="1"/>
  <c r="G12" i="1"/>
  <c r="G13" i="1"/>
  <c r="G14" i="1"/>
  <c r="J14" i="1" s="1"/>
  <c r="I14" i="1" s="1"/>
  <c r="G15" i="1"/>
  <c r="H15" i="1" s="1"/>
  <c r="G16" i="1"/>
  <c r="H16" i="1" s="1"/>
  <c r="G17" i="1"/>
  <c r="H17" i="1" s="1"/>
  <c r="G18" i="1"/>
  <c r="F18" i="1" s="1"/>
  <c r="G19" i="1"/>
  <c r="H19" i="1" s="1"/>
  <c r="G20" i="1"/>
  <c r="F20" i="1" s="1"/>
  <c r="G21" i="1"/>
  <c r="H21" i="1" s="1"/>
  <c r="G22" i="1"/>
  <c r="H22" i="1" s="1"/>
  <c r="G9" i="1"/>
  <c r="H9" i="1" s="1"/>
  <c r="J12" i="1"/>
  <c r="I12" i="1" s="1"/>
  <c r="F13" i="1"/>
  <c r="H18" i="1"/>
  <c r="F22" i="1" l="1"/>
  <c r="J22" i="1"/>
  <c r="I22" i="1" s="1"/>
  <c r="J18" i="1"/>
  <c r="I18" i="1" s="1"/>
  <c r="J10" i="1"/>
  <c r="I10" i="1" s="1"/>
  <c r="M3" i="1"/>
  <c r="O3" i="1" s="1"/>
  <c r="M5" i="1"/>
  <c r="O5" i="1" s="1"/>
  <c r="J15" i="1"/>
  <c r="F21" i="1"/>
  <c r="J16" i="1"/>
  <c r="I16" i="1" s="1"/>
  <c r="F19" i="1"/>
  <c r="H64" i="1"/>
  <c r="J64" i="1"/>
  <c r="I64" i="1" s="1"/>
  <c r="H20" i="1"/>
  <c r="H11" i="1"/>
  <c r="J48" i="1"/>
  <c r="F45" i="1"/>
  <c r="J37" i="1"/>
  <c r="F37" i="1"/>
  <c r="H65" i="1"/>
  <c r="F57" i="1"/>
  <c r="J49" i="1"/>
  <c r="F32" i="1"/>
  <c r="F49" i="1"/>
  <c r="J46" i="1"/>
  <c r="J40" i="1"/>
  <c r="J38" i="1"/>
  <c r="J32" i="1"/>
  <c r="J30" i="1"/>
  <c r="F29" i="1"/>
  <c r="F61" i="1"/>
  <c r="F56" i="1"/>
  <c r="F48" i="1"/>
  <c r="F46" i="1"/>
  <c r="H38" i="1"/>
  <c r="H30" i="1"/>
  <c r="F25" i="1"/>
  <c r="J60" i="1"/>
  <c r="F40" i="1"/>
  <c r="J65" i="1"/>
  <c r="J61" i="1"/>
  <c r="J58" i="1"/>
  <c r="F58" i="1"/>
  <c r="F52" i="1"/>
  <c r="H50" i="1"/>
  <c r="J45" i="1"/>
  <c r="J44" i="1"/>
  <c r="J42" i="1"/>
  <c r="F42" i="1"/>
  <c r="F41" i="1"/>
  <c r="F36" i="1"/>
  <c r="H34" i="1"/>
  <c r="J29" i="1"/>
  <c r="J28" i="1"/>
  <c r="J26" i="1"/>
  <c r="J25" i="1"/>
  <c r="J24" i="1"/>
  <c r="F63" i="1"/>
  <c r="J57" i="1"/>
  <c r="J56" i="1"/>
  <c r="J54" i="1"/>
  <c r="F54" i="1"/>
  <c r="F53" i="1"/>
  <c r="J41" i="1"/>
  <c r="F60" i="1"/>
  <c r="J53" i="1"/>
  <c r="J52" i="1"/>
  <c r="J50" i="1"/>
  <c r="F44" i="1"/>
  <c r="J36" i="1"/>
  <c r="J34" i="1"/>
  <c r="F33" i="1"/>
  <c r="F28" i="1"/>
  <c r="H26" i="1"/>
  <c r="F24" i="1"/>
  <c r="J63" i="1"/>
  <c r="J33" i="1"/>
  <c r="H62" i="1"/>
  <c r="H59" i="1"/>
  <c r="H55" i="1"/>
  <c r="H51" i="1"/>
  <c r="H47" i="1"/>
  <c r="H43" i="1"/>
  <c r="H39" i="1"/>
  <c r="H35" i="1"/>
  <c r="H31" i="1"/>
  <c r="H27" i="1"/>
  <c r="H23" i="1"/>
  <c r="J62" i="1"/>
  <c r="J59" i="1"/>
  <c r="J55" i="1"/>
  <c r="J51" i="1"/>
  <c r="J47" i="1"/>
  <c r="J43" i="1"/>
  <c r="J39" i="1"/>
  <c r="J35" i="1"/>
  <c r="J31" i="1"/>
  <c r="J27" i="1"/>
  <c r="J23" i="1"/>
  <c r="J20" i="1"/>
  <c r="I20" i="1" s="1"/>
  <c r="F17" i="1"/>
  <c r="I15" i="1"/>
  <c r="H14" i="1"/>
  <c r="H13" i="1"/>
  <c r="H12" i="1"/>
  <c r="J21" i="1"/>
  <c r="J19" i="1"/>
  <c r="F16" i="1"/>
  <c r="F12" i="1"/>
  <c r="J9" i="1"/>
  <c r="J13" i="1"/>
  <c r="I13" i="1" s="1"/>
  <c r="F15" i="1"/>
  <c r="F11" i="1"/>
  <c r="F14" i="1"/>
  <c r="F10" i="1"/>
  <c r="F9" i="1"/>
  <c r="J17" i="1"/>
  <c r="I17" i="1" s="1"/>
  <c r="M4" i="1" l="1"/>
  <c r="O4" i="1" s="1"/>
  <c r="I48" i="1"/>
  <c r="I37" i="1"/>
  <c r="I49" i="1"/>
  <c r="I46" i="1"/>
  <c r="I40" i="1"/>
  <c r="I61" i="1"/>
  <c r="I30" i="1"/>
  <c r="I65" i="1"/>
  <c r="I32" i="1"/>
  <c r="I60" i="1"/>
  <c r="I38" i="1"/>
  <c r="I54" i="1"/>
  <c r="I24" i="1"/>
  <c r="I29" i="1"/>
  <c r="I33" i="1"/>
  <c r="I50" i="1"/>
  <c r="I41" i="1"/>
  <c r="I56" i="1"/>
  <c r="I25" i="1"/>
  <c r="I42" i="1"/>
  <c r="I63" i="1"/>
  <c r="I34" i="1"/>
  <c r="I52" i="1"/>
  <c r="I57" i="1"/>
  <c r="I26" i="1"/>
  <c r="I44" i="1"/>
  <c r="I36" i="1"/>
  <c r="I53" i="1"/>
  <c r="I28" i="1"/>
  <c r="I45" i="1"/>
  <c r="I58" i="1"/>
  <c r="I55" i="1"/>
  <c r="I43" i="1"/>
  <c r="I39" i="1"/>
  <c r="I59" i="1"/>
  <c r="I47" i="1"/>
  <c r="I62" i="1"/>
  <c r="I23" i="1"/>
  <c r="I27" i="1"/>
  <c r="I31" i="1"/>
  <c r="I35" i="1"/>
  <c r="I51" i="1"/>
  <c r="I19" i="1"/>
  <c r="I21" i="1"/>
  <c r="I9" i="1"/>
</calcChain>
</file>

<file path=xl/connections.xml><?xml version="1.0" encoding="utf-8"?>
<connections xmlns="http://schemas.openxmlformats.org/spreadsheetml/2006/main">
  <connection id="1" keepAlive="1" name="Запрос — Лист1!_FilterDatabase" description="Соединение с запросом &quot;Лист1!_FilterDatabase&quot; в книге." type="5" refreshedVersion="4" background="1" saveData="1">
    <dbPr connection="provider=Microsoft.Mashup.OleDb.1;data source=$EmbeddedMashup(61a1df3a-dddf-4d94-811f-1a86aae78980)$;location=Лист1!_FilterDatabase;extended properties=&quot;UEsDBBQAAgAIAFl/UE1ghRrSFAEAAPoAAAASABwAQ29uZmlnL1BhY2thZ2UueG1sIKIYACigFAAAAAAAAAAAAAAAAAAAAAAAAAAAAOy9B2AcSZYlJi9tynt/SvVK1+B0oQiAYBMk2JBAEOzBiM3mkuwdaUcjKasqgcplVmVdZhZAzO2dvPfee++999577733ujudTif33/8/XGZkAWz2zkrayZ4hgKrIHz9+fB8/Iv7Hv/cffPx7vFuU6WVeN0W1/Oyj3fHOR2m+nFazYnnx2Ufr9nz74KPf4+jxy2z6NrvIU2q8bB69a4rPPpq37erR3btXV1fjq3vjqr64u7ezs3v39/7i+evpPF9k28WyabPlNP/IvjW7+a2Pjh7/pCBztDfep/99urtLP3cf3zUfP/6iWJrfd8f3x/f2Hn463nl81/v48cm6bNd1flSvt1999fiu+fPxXR3H0f8TAAD//1BLAwQUAAIACABZf1BND8rpqw0BAADpAAAAEwAcAFtDb250ZW50X1R5cGVzXS54bWwgohgAKKAUAAAAAAAAAAAAAAAAAAAAAAAAAAAA7L0HYBxJliUmL23Ke39K9UrX4HShCIBgEyTYkEAQ7MGIzeaS7B1pRyMpqyqBymVWZV1mFkDM7Z28995777333nvvvfe6O51OJ/ff/z9cZmQBbPbOStrJniGAqsgfP358Hz8i/se/9x98/Hu8W5TpZV43RbX87KPd8c5Hab6cVrNiefHZR+v2fPvgo9/j6PGb61XepNR02Xz20bxtV4/u3m2m83yRNeNqlS/pm/OqXmQt/Vlf3F1l07fZRX53b2fn07vTatnmy3a7BYyPjh4/zc+zddmmp+/oY+mWXv8oPZF26Oqzj9r8XXuXP74bfWPRaZ+tVmUxzVr68u677UWzveA37zLiR/9PAAAA//9QSwMEFAACAAgAWX9QTQeFko3MBAAAcw8AABMAHABGb3JtdWxhcy9TZWN0aW9uMS5tIKIYACigFAAAAAAAAAAAAAAAAAAAAAAAAAAAAOy9B2AcSZYlJi9tynt/SvVK1+B0oQiAYBMk2JBAEOzBiM3mkuwdaUcjKasqgcplVmVdZhZAzO2dvPfee++999577733ujudTif33/8/XGZkAWz2zkrayZ4hgKrIHz9+fB8/Ipp82hbVMn0tP3cPf+PkN06aeVbns/THP/qX/tx/6e/6l//gf/kP2f1df/9nRdnm9dOszSZZk3+UfpaWefsbJyk9/9KfhTb/0j/wL/+R/9Lf/y/9Xf/S30Pfnb6b5uX4ZF3X+bL9blW/nVTV2607v/h7L7JF/tkGuN//Jd87qZYtvfX9kUAnLP6sf+nv/Jf+vn/pbyfo+P/f/y//sf/S351Sh3/Xv/QPAo832aTMx2/qbNmcV/XipCrXi+Wb61XebHUxG/3iX/yRfL/70ShtqU3a5u/aXzJKzed75vNsee19fC/+8X784/vxjz+Nf/wg/vFB/OOH8Y93dwY+twPtfG4H2iHA7sBQd+1Yuy8MjHbXDrf7gh1w9ws75O4XdtD8xS+541jjL/2X/rZ/6W/6l/5eyxh/e/ov/S3/0t/+L/9B//IfzjP+t6dggH/5D/qX/oF/6e/5l/4uxy2v3xarrc2cNdr1uvkLCcDf8i//sf/yH+V39HdSz38rffH34ssQ/su6WlRt/u08m+V1s/XeiG4cofA0ffQ3/8t/xL/8x7pOX+WL6jIXknGft8R69Is/+pf+NPr776JGf1MKLP7lP5Rg/7GjlGjz9xHpP/qX/nyC8LfQC3/nv/S3jFOSpz/kX/7Dx6P0d0+3CP4fTp//bfTp35JCqP+lf3B8h1/5i+iVv9MD8Wfxd/QS//UX8CD+Jh7I3zPwIb/qT/ZfQFj9MQT2b2NUhwiy6yhyUi0mxdKSZIOmuA2hiSFDSv3B1PZvFf4B3nawHqvSsOr19quvaEbp3b/YfyH98V0e9Y0Af8lIx1GbAb0h2E+un+ZlsShIe2599ONbpD9B959YE9u9bq9pnC+qZX5nhE7/FqYZxvUP+Jx1O3LufU1y3g767i2p+vuHCnszXfduRVcC+U1Sdrz7/rS9N0jbW4PYY/HtEODe7Qiw980SYO/9CbD/4QS4FyPA/u0IcO+bJcA9nwCkMqlX1vHU5x9KKnOT7v5quSouq/bLdp7X700CjJZo8GeS+oKS/tt48H+KKOZ/6e8f/yd/2J+Rki34i/+lP4e/4GbjlD7lP/9itkJ/iPvgz6fX/j58mBLmfxON4e+BWfqX/8SPIHT/0p/EVurvoo5pSAqPKEweFrAjQ/Y+tsvTLT3jdSv6YepDjHx78Rc7i0ovpv/SP8jtQnv/96X/8h9GH/69//Ifp43/Ps9LyEtyi19VV7eyD9A6eTadp1vf69Lk++njo9Qw0h0Pw7+IIP6dzD/EqYTAH+fBpJH/EYTzv/QP8Dz4zfDzX/4TPDxXZdEK6ba+/rBH/akcMWSSAuniVqJx0lyyTu7AGoux6366F0zYX8iz/bdbbOGh/E0D5PZZZ0lRhcc6H0RVxAgDyAdK5iN2UCMDuo3m+ShwYnXY5HURXiSMfyIh9Q8ozJuGXtWzQGO8Fwl7mvN2yG/UElbFfJgm8ukz7KXv3hAAfh3iMgPcggbsjSzXi0le02z+xkmxvBXCh/9PAAAA//9QSwECLQAUAAIACABZf1BNYIUa0hQBAAD6AAAAEgAAAAAAAAAAAAAAAAAAAAAAQ29uZmlnL1BhY2thZ2UueG1sUEsBAi0AFAACAAgAWX9QTQ/K6asNAQAA6QAAABMAAAAAAAAAAAAAAAAAYAEAAFtDb250ZW50X1R5cGVzXS54bWxQSwECLQAUAAIACABZf1BNB4WSjcwEAABzDwAAEwAAAAAAAAAAAAAAAAC6AgAARm9ybXVsYXMvU2VjdGlvbjEubVBLBQYAAAAAAwADAMIAAADTBwAAAAA=&quot;" command="SELECT * FROM [Лист1!_FilterDatabase]"/>
  </connection>
</connections>
</file>

<file path=xl/sharedStrings.xml><?xml version="1.0" encoding="utf-8"?>
<sst xmlns="http://schemas.openxmlformats.org/spreadsheetml/2006/main" count="195" uniqueCount="97">
  <si>
    <t>Завод</t>
  </si>
  <si>
    <t>Номер раскроя</t>
  </si>
  <si>
    <t>Зав. №</t>
  </si>
  <si>
    <t>Серт. №</t>
  </si>
  <si>
    <t>Длина трубы, мм</t>
  </si>
  <si>
    <t>Исп., %</t>
  </si>
  <si>
    <t>Остаток, %</t>
  </si>
  <si>
    <t>Остаток, мм</t>
  </si>
  <si>
    <t>Длина сегмента, мм</t>
  </si>
  <si>
    <t>Рез, мм</t>
  </si>
  <si>
    <t>Невозв. отх., % (вход. в исп.)</t>
  </si>
  <si>
    <t>СД2.ВС: С-17.1-1</t>
  </si>
  <si>
    <t>СД2.ВС: С-17.1-2</t>
  </si>
  <si>
    <t>СД2.ВС: С-17.1-3</t>
  </si>
  <si>
    <t>СД2.ВС: С-1.1-1</t>
  </si>
  <si>
    <t>СД2.ВС: С-1.1-2</t>
  </si>
  <si>
    <t>СД2.ВС: С-1.1-3</t>
  </si>
  <si>
    <t>СД2.ВС: С-1.2-1</t>
  </si>
  <si>
    <t>СД2.ВС: С-1.2-2</t>
  </si>
  <si>
    <t>СД2.ВС: С-1.2-3</t>
  </si>
  <si>
    <t>СД2.ВС: С-1.3-1</t>
  </si>
  <si>
    <t>СД2.ВС: С-1.3-2</t>
  </si>
  <si>
    <t>СД2.ВС: С-1.3-3</t>
  </si>
  <si>
    <t>СД2.ВС: С-1.4-2</t>
  </si>
  <si>
    <t>СД2.ВС: С-1.4-3</t>
  </si>
  <si>
    <t>СД2.ВС: С-1.4-1</t>
  </si>
  <si>
    <t>Входной контроль</t>
  </si>
  <si>
    <t>Вычисляемые параметры</t>
  </si>
  <si>
    <t>Раскрой</t>
  </si>
  <si>
    <t>Сегмент #1</t>
  </si>
  <si>
    <t>Сегмент #2</t>
  </si>
  <si>
    <t>Сегмент #3</t>
  </si>
  <si>
    <t>Сегмент #4</t>
  </si>
  <si>
    <t>Отход.</t>
  </si>
  <si>
    <t>Невозвр. отх.</t>
  </si>
  <si>
    <t>Расход труб, шт.</t>
  </si>
  <si>
    <t>Входн.№ ПСК</t>
  </si>
  <si>
    <t>СД2.ВС: С-1.5-1</t>
  </si>
  <si>
    <t>СД2.ВС: С-1.5-2</t>
  </si>
  <si>
    <t>СД2.ВС: С-1.5-3</t>
  </si>
  <si>
    <t>СД2.ВС: С-1.6-1</t>
  </si>
  <si>
    <t>СД2.ВС: С-1.6-2</t>
  </si>
  <si>
    <t>СД2.ВС: С-1.6-3</t>
  </si>
  <si>
    <t>СД2.ВС: С-1.7-1</t>
  </si>
  <si>
    <t>СД2.ВС: С-1.7-2</t>
  </si>
  <si>
    <t>СД2.ВС: С-1.7-3</t>
  </si>
  <si>
    <t>СД2.ВС: С-1.8-1</t>
  </si>
  <si>
    <t>СД2.ВС: С-1.8-2</t>
  </si>
  <si>
    <t>СД2.ВС: С-1.8-3</t>
  </si>
  <si>
    <t>СД2.ВС: С-1.10-1</t>
  </si>
  <si>
    <t>СД2.ВС: С-1.10-2</t>
  </si>
  <si>
    <t>СД2.ВС: С-1.10-3</t>
  </si>
  <si>
    <t>СД2.ВС: С-1.9-1</t>
  </si>
  <si>
    <t>СД2.ВС: С-1.9-2</t>
  </si>
  <si>
    <t>СД2.ВС: С-1.9-3</t>
  </si>
  <si>
    <t>СД2.ВС: С-1.11-1</t>
  </si>
  <si>
    <t>СД2.ВС: С-1.11-2</t>
  </si>
  <si>
    <t>СД2.ВС: С-1.11-3</t>
  </si>
  <si>
    <t>СД2.ВС: С-1.12-1</t>
  </si>
  <si>
    <t>СД2.ВС: С-1.12-2</t>
  </si>
  <si>
    <t>СД2.ВС: С-1.12-3</t>
  </si>
  <si>
    <t>СД2.ВС: С-1.14-1</t>
  </si>
  <si>
    <t>СД2.ВС: С-1.14-2</t>
  </si>
  <si>
    <t>СД2.ВС: С-1.14-3</t>
  </si>
  <si>
    <t>СД2.ВС: С-1.13-1</t>
  </si>
  <si>
    <t>СД2.ВС: С-1.13-2</t>
  </si>
  <si>
    <t>СД2.ВС: С-1.13-3</t>
  </si>
  <si>
    <t>СД2.ВС: С-1.15-1</t>
  </si>
  <si>
    <t>СД2.ВС: С-1.15-2</t>
  </si>
  <si>
    <t>СД2.ВС: С-1.15-3</t>
  </si>
  <si>
    <t>СД2.ВС: С-1.16-1</t>
  </si>
  <si>
    <t>СД2.ВС: С-1.16-2</t>
  </si>
  <si>
    <t>СД2.ВС: С-1.16-3</t>
  </si>
  <si>
    <t>СД2.ВС: С-1.18-1</t>
  </si>
  <si>
    <t>СД2.ВС: С-1.18-2</t>
  </si>
  <si>
    <t>СД2.ВС: С-1.18-3</t>
  </si>
  <si>
    <t>СД2.ВС: С-1.17-1</t>
  </si>
  <si>
    <t>СД2.ВС: С-1.17-2</t>
  </si>
  <si>
    <t>СД2.ВС: С-1.17-3</t>
  </si>
  <si>
    <t>СД2.ВС: С-1.19-1</t>
  </si>
  <si>
    <t>СД2.ВС: С-1.19-2</t>
  </si>
  <si>
    <t>СД2.ВС: С-1.19-3</t>
  </si>
  <si>
    <t>СД2.ВС: С-1.20-1</t>
  </si>
  <si>
    <t>СД2.ВС: С-1.20-2</t>
  </si>
  <si>
    <t>СД2.ВС: С-1.20-3</t>
  </si>
  <si>
    <t>СД2.ВС: С-1.21-1</t>
  </si>
  <si>
    <t>СД2.ВС: С-1.21-2</t>
  </si>
  <si>
    <t>СД2.ВС: С-1.21-3</t>
  </si>
  <si>
    <t>СД2.ВС: С-2.1-1</t>
  </si>
  <si>
    <t>СД2.ВС: С-2.1-2</t>
  </si>
  <si>
    <t>СД2.ВС: С-2.2-1</t>
  </si>
  <si>
    <t>в пересчете на кг</t>
  </si>
  <si>
    <t>Формулы до 999 стороки</t>
  </si>
  <si>
    <t>Использ.</t>
  </si>
  <si>
    <t xml:space="preserve">Сегмент </t>
  </si>
  <si>
    <t>ЗМЗ</t>
  </si>
  <si>
    <t>Сегмент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</si>
</sst>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3" borderId="1" xfId="0" applyNumberFormat="1" applyFill="1" applyBorder="1" applyAlignment="1">
      <alignment wrapText="1"/>
    </xf>
    <xf numFmtId="3" fontId="0" fillId="3" borderId="1" xfId="0" applyNumberFormat="1" applyFill="1" applyBorder="1" applyAlignment="1">
      <alignment horizontal="center" wrapText="1"/>
    </xf>
    <xf numFmtId="3" fontId="0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10" fontId="0" fillId="0" borderId="0" xfId="1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left" wrapText="1"/>
    </xf>
    <xf numFmtId="10" fontId="0" fillId="0" borderId="1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3" fontId="0" fillId="0" borderId="0" xfId="0" applyNumberFormat="1" applyFill="1" applyBorder="1" applyAlignment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quotePrefix="1" applyNumberFormat="1" applyAlignment="1"/>
    <xf numFmtId="0" fontId="0" fillId="0" borderId="0" xfId="0" applyNumberFormat="1" applyAlignment="1"/>
    <xf numFmtId="0" fontId="3" fillId="4" borderId="1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15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4"/>
      <tableStyleElement type="headerRow" dxfId="13"/>
      <tableStyleElement type="firstRowStripe" dxfId="12"/>
    </tableStyle>
    <tableStyle name="TableStyleQueryResult" pivot="0" count="3">
      <tableStyleElement type="wholeTable" dxfId="11"/>
      <tableStyleElement type="headerRow" dxfId="10"/>
      <tableStyleElement type="firstRowStripe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8">
    <queryTableFields count="7">
      <queryTableField id="1" name="Сегмент" tableColumnId="8"/>
      <queryTableField id="2" name="Длина сегмента, мм" tableColumnId="9"/>
      <queryTableField id="3" name="Номер раскроя" tableColumnId="10"/>
      <queryTableField id="4" name="Завод" tableColumnId="11"/>
      <queryTableField id="5" name="Входн.№ ПСК" tableColumnId="12"/>
      <queryTableField id="6" name="Зав. №" tableColumnId="13"/>
      <queryTableField id="7" name="Серт. №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Лист1__FilterDatabase" displayName="Лист1__FilterDatabase" ref="U8:AA77" tableType="queryTable" totalsRowShown="0" headerRowDxfId="8" dataDxfId="7">
  <autoFilter ref="U8:AA77"/>
  <tableColumns count="7">
    <tableColumn id="8" uniqueName="8" name="Сегмент" queryTableFieldId="1" dataDxfId="6"/>
    <tableColumn id="9" uniqueName="9" name="Длина сегмента, мм" queryTableFieldId="2" dataDxfId="5"/>
    <tableColumn id="10" uniqueName="10" name="Номер раскроя" queryTableFieldId="3" dataDxfId="4"/>
    <tableColumn id="11" uniqueName="11" name="Завод" queryTableFieldId="4" dataDxfId="3"/>
    <tableColumn id="12" uniqueName="12" name="Входн.№ ПСК" queryTableFieldId="5" dataDxfId="2"/>
    <tableColumn id="13" uniqueName="13" name="Зав. №" queryTableFieldId="6" dataDxfId="1"/>
    <tableColumn id="14" uniqueName="14" name="Серт. №" queryTableFieldId="7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101"/>
  <sheetViews>
    <sheetView tabSelected="1" topLeftCell="K1" zoomScaleNormal="100" workbookViewId="0">
      <pane ySplit="8" topLeftCell="A9" activePane="bottomLeft" state="frozen"/>
      <selection pane="bottomLeft" activeCell="V10" sqref="V10"/>
    </sheetView>
  </sheetViews>
  <sheetFormatPr defaultColWidth="29.42578125" defaultRowHeight="15" outlineLevelRow="1" x14ac:dyDescent="0.25"/>
  <cols>
    <col min="1" max="1" width="8.42578125" style="7" customWidth="1"/>
    <col min="2" max="2" width="9.140625" style="7" customWidth="1"/>
    <col min="3" max="3" width="8.7109375" style="7" bestFit="1" customWidth="1"/>
    <col min="4" max="4" width="8.5703125" style="7" bestFit="1" customWidth="1"/>
    <col min="5" max="5" width="16.42578125" style="10" hidden="1" customWidth="1"/>
    <col min="6" max="6" width="15.5703125" style="7" hidden="1" customWidth="1"/>
    <col min="7" max="7" width="11.28515625" style="9" hidden="1" customWidth="1"/>
    <col min="8" max="8" width="9.85546875" style="7" hidden="1" customWidth="1"/>
    <col min="9" max="9" width="8.7109375" style="7" hidden="1" customWidth="1"/>
    <col min="10" max="10" width="11.7109375" style="7" hidden="1" customWidth="1"/>
    <col min="11" max="11" width="10" style="7" customWidth="1"/>
    <col min="12" max="12" width="17.42578125" style="7" customWidth="1"/>
    <col min="13" max="13" width="15.42578125" style="10" customWidth="1"/>
    <col min="14" max="14" width="16.85546875" style="7" customWidth="1"/>
    <col min="15" max="15" width="17.42578125" style="10" customWidth="1"/>
    <col min="16" max="16" width="22" style="7" customWidth="1"/>
    <col min="17" max="17" width="13.85546875" style="10" customWidth="1"/>
    <col min="18" max="18" width="21.140625" style="7" customWidth="1"/>
    <col min="19" max="19" width="15.140625" style="10" customWidth="1"/>
    <col min="20" max="20" width="15.28515625" style="4" customWidth="1"/>
    <col min="21" max="21" width="15.7109375" style="4" customWidth="1"/>
    <col min="22" max="22" width="22.42578125" style="4" customWidth="1"/>
    <col min="23" max="23" width="17.42578125" style="4" customWidth="1"/>
    <col min="24" max="24" width="8.7109375" style="4" customWidth="1"/>
    <col min="25" max="25" width="16" style="4" customWidth="1"/>
    <col min="26" max="26" width="9.5703125" style="4" customWidth="1"/>
    <col min="27" max="27" width="10.85546875" style="4" customWidth="1"/>
    <col min="28" max="28" width="22.42578125" style="4" customWidth="1"/>
    <col min="29" max="29" width="17.42578125" style="4" customWidth="1"/>
    <col min="30" max="30" width="8.7109375" style="4" customWidth="1"/>
    <col min="31" max="31" width="16" style="4" customWidth="1"/>
    <col min="32" max="32" width="9.5703125" style="4" customWidth="1"/>
    <col min="33" max="33" width="10.85546875" style="4" customWidth="1"/>
    <col min="34" max="16384" width="29.42578125" style="4"/>
  </cols>
  <sheetData>
    <row r="1" spans="1:33" s="13" customFormat="1" x14ac:dyDescent="0.25">
      <c r="A1" s="8"/>
      <c r="B1" s="8"/>
      <c r="C1" s="8"/>
      <c r="D1" s="8"/>
      <c r="E1" s="14"/>
      <c r="F1" s="8"/>
      <c r="G1" s="15"/>
      <c r="H1" s="8"/>
      <c r="I1" s="8"/>
      <c r="J1" s="8"/>
      <c r="K1" s="8"/>
      <c r="L1" s="8"/>
      <c r="M1" s="14"/>
      <c r="N1" s="8"/>
      <c r="O1" s="14"/>
      <c r="P1" s="8"/>
      <c r="Q1" s="14"/>
      <c r="R1" s="8"/>
      <c r="S1" s="14"/>
    </row>
    <row r="2" spans="1:33" s="13" customFormat="1" outlineLevel="1" x14ac:dyDescent="0.25">
      <c r="A2" s="8"/>
      <c r="B2" s="8"/>
      <c r="C2" s="8"/>
      <c r="D2" s="8"/>
      <c r="E2" s="19"/>
      <c r="F2" s="17"/>
      <c r="G2" s="16"/>
      <c r="H2" s="16"/>
      <c r="I2" s="8"/>
      <c r="J2" s="8"/>
      <c r="K2" s="8"/>
      <c r="L2" s="22" t="s">
        <v>35</v>
      </c>
      <c r="M2" s="23">
        <f>SUBTOTAL(9,E9:E830)/12050</f>
        <v>57.008298755186722</v>
      </c>
      <c r="N2" s="8">
        <v>12050</v>
      </c>
      <c r="O2" s="14">
        <f>N2*N3*M2</f>
        <v>274780</v>
      </c>
      <c r="P2" s="8" t="s">
        <v>91</v>
      </c>
      <c r="Q2" s="14"/>
      <c r="R2" s="8"/>
      <c r="S2" s="14"/>
    </row>
    <row r="3" spans="1:33" s="13" customFormat="1" outlineLevel="1" x14ac:dyDescent="0.25">
      <c r="A3" s="8"/>
      <c r="B3" s="8"/>
      <c r="C3" s="8"/>
      <c r="D3" s="8"/>
      <c r="E3" s="20"/>
      <c r="F3" s="18"/>
      <c r="G3" s="27"/>
      <c r="H3" s="8"/>
      <c r="I3" s="27" t="s">
        <v>92</v>
      </c>
      <c r="J3" s="27"/>
      <c r="K3" s="8"/>
      <c r="L3" s="24" t="s">
        <v>93</v>
      </c>
      <c r="M3" s="25">
        <f>((SUBTOTAL(9,M9:M830)+SUBTOTAL(9,O9:O830)+SUBTOTAL(9,Q9:Q830)+SUBTOTAL(9,S9:S830)+SUBTOTAL(9,G9:G830)))/(SUBTOTAL(9,E9:E830))</f>
        <v>0.94837033262974013</v>
      </c>
      <c r="N3" s="13">
        <v>0.4</v>
      </c>
      <c r="O3" s="14">
        <f>O2*M3</f>
        <v>260593.19999999998</v>
      </c>
      <c r="P3" s="8"/>
      <c r="Q3" s="14"/>
      <c r="R3" s="8"/>
      <c r="S3" s="14"/>
    </row>
    <row r="4" spans="1:33" s="13" customFormat="1" outlineLevel="1" x14ac:dyDescent="0.25">
      <c r="A4" s="8"/>
      <c r="B4" s="8"/>
      <c r="C4" s="8"/>
      <c r="D4" s="8"/>
      <c r="E4" s="20"/>
      <c r="F4" s="18"/>
      <c r="G4" s="15"/>
      <c r="H4" s="8"/>
      <c r="I4" s="8"/>
      <c r="J4" s="8"/>
      <c r="K4" s="8"/>
      <c r="L4" s="24" t="s">
        <v>33</v>
      </c>
      <c r="M4" s="25">
        <f>((SUBTOTAL(9,J9:J830))/(SUBTOTAL(9,E9:E830)))</f>
        <v>5.1629667370259848E-2</v>
      </c>
      <c r="N4" s="8"/>
      <c r="O4" s="14">
        <f>O2*M4</f>
        <v>14186.800000000001</v>
      </c>
      <c r="P4" s="8"/>
      <c r="Q4" s="14"/>
      <c r="R4" s="8"/>
      <c r="S4" s="14"/>
    </row>
    <row r="5" spans="1:33" s="13" customFormat="1" outlineLevel="1" x14ac:dyDescent="0.25">
      <c r="A5" s="8"/>
      <c r="B5" s="8"/>
      <c r="C5" s="8"/>
      <c r="D5" s="8"/>
      <c r="E5" s="21"/>
      <c r="F5" s="18"/>
      <c r="G5" s="8"/>
      <c r="H5" s="8"/>
      <c r="I5" s="8"/>
      <c r="J5" s="8"/>
      <c r="K5" s="8"/>
      <c r="L5" s="26" t="s">
        <v>34</v>
      </c>
      <c r="M5" s="25">
        <f>((SUBTOTAL(9,G9:G830))/(SUBTOTAL(9,E9:E830)))</f>
        <v>7.0310794089817308E-4</v>
      </c>
      <c r="N5" s="8"/>
      <c r="O5" s="14">
        <f>O2*M5</f>
        <v>193.2</v>
      </c>
      <c r="P5" s="8"/>
      <c r="Q5" s="14"/>
      <c r="R5" s="8"/>
      <c r="S5" s="14"/>
    </row>
    <row r="6" spans="1:33" s="13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  <c r="N6" s="8"/>
      <c r="O6" s="14"/>
      <c r="P6" s="8"/>
      <c r="Q6" s="14"/>
      <c r="R6" s="8"/>
      <c r="S6" s="14"/>
    </row>
    <row r="7" spans="1:33" s="12" customFormat="1" ht="15.75" customHeight="1" x14ac:dyDescent="0.3">
      <c r="A7" s="32" t="s">
        <v>26</v>
      </c>
      <c r="B7" s="32"/>
      <c r="C7" s="32"/>
      <c r="D7" s="32"/>
      <c r="E7" s="32"/>
      <c r="F7" s="32" t="s">
        <v>27</v>
      </c>
      <c r="G7" s="32"/>
      <c r="H7" s="32"/>
      <c r="I7" s="32"/>
      <c r="J7" s="32"/>
      <c r="K7" s="32" t="s">
        <v>28</v>
      </c>
      <c r="L7" s="32"/>
      <c r="M7" s="32"/>
      <c r="N7" s="32"/>
      <c r="O7" s="32"/>
      <c r="P7" s="32"/>
      <c r="Q7" s="32"/>
      <c r="R7" s="32"/>
      <c r="S7" s="32"/>
    </row>
    <row r="8" spans="1:33" ht="30" x14ac:dyDescent="0.25">
      <c r="A8" s="5" t="s">
        <v>0</v>
      </c>
      <c r="B8" s="5" t="s">
        <v>36</v>
      </c>
      <c r="C8" s="5" t="s">
        <v>2</v>
      </c>
      <c r="D8" s="5" t="s">
        <v>3</v>
      </c>
      <c r="E8" s="6" t="s">
        <v>4</v>
      </c>
      <c r="F8" s="5" t="s">
        <v>10</v>
      </c>
      <c r="G8" s="6" t="s">
        <v>9</v>
      </c>
      <c r="H8" s="5" t="s">
        <v>5</v>
      </c>
      <c r="I8" s="5" t="s">
        <v>6</v>
      </c>
      <c r="J8" s="5" t="s">
        <v>7</v>
      </c>
      <c r="K8" s="5" t="s">
        <v>1</v>
      </c>
      <c r="L8" s="5" t="s">
        <v>29</v>
      </c>
      <c r="M8" s="6" t="s">
        <v>8</v>
      </c>
      <c r="N8" s="5" t="s">
        <v>30</v>
      </c>
      <c r="O8" s="6" t="s">
        <v>8</v>
      </c>
      <c r="P8" s="5" t="s">
        <v>31</v>
      </c>
      <c r="Q8" s="6" t="s">
        <v>8</v>
      </c>
      <c r="R8" s="5" t="s">
        <v>32</v>
      </c>
      <c r="S8" s="6" t="s">
        <v>8</v>
      </c>
      <c r="U8" s="31" t="s">
        <v>96</v>
      </c>
      <c r="V8" s="31" t="s">
        <v>8</v>
      </c>
      <c r="W8" s="31" t="s">
        <v>1</v>
      </c>
      <c r="X8" s="31" t="s">
        <v>0</v>
      </c>
      <c r="Y8" s="31" t="s">
        <v>36</v>
      </c>
      <c r="Z8" s="31" t="s">
        <v>2</v>
      </c>
      <c r="AA8" s="30" t="s">
        <v>3</v>
      </c>
      <c r="AB8"/>
      <c r="AC8"/>
      <c r="AD8"/>
      <c r="AE8"/>
      <c r="AF8"/>
      <c r="AG8"/>
    </row>
    <row r="9" spans="1:33" x14ac:dyDescent="0.25">
      <c r="A9" s="1" t="s">
        <v>95</v>
      </c>
      <c r="B9" s="1">
        <v>501</v>
      </c>
      <c r="C9" s="1">
        <v>435</v>
      </c>
      <c r="D9" s="1">
        <v>601</v>
      </c>
      <c r="E9" s="2">
        <v>12150</v>
      </c>
      <c r="F9" s="3">
        <f t="shared" ref="F9:F65" si="0">G9/E9</f>
        <v>1.1522633744855968E-3</v>
      </c>
      <c r="G9" s="11">
        <f t="shared" ref="G9:G65" si="1">(COUNTA(L9,N9,P9,R9)*7)</f>
        <v>14</v>
      </c>
      <c r="H9" s="3">
        <f t="shared" ref="H9:H65" si="2">(M9+G9+O9+Q9+S9)/E9</f>
        <v>0.98880658436213997</v>
      </c>
      <c r="I9" s="3">
        <f t="shared" ref="I9:I65" si="3">J9/E9</f>
        <v>1.1193415637860082E-2</v>
      </c>
      <c r="J9" s="2">
        <f t="shared" ref="J9:J65" si="4">(E9-G9)-M9-O9-Q9-S9</f>
        <v>136</v>
      </c>
      <c r="K9" s="1">
        <v>1</v>
      </c>
      <c r="L9" s="1" t="s">
        <v>11</v>
      </c>
      <c r="M9" s="2">
        <v>7500</v>
      </c>
      <c r="N9" s="1" t="s">
        <v>85</v>
      </c>
      <c r="O9" s="2">
        <v>4500</v>
      </c>
      <c r="P9" s="1"/>
      <c r="Q9" s="2"/>
      <c r="R9" s="1"/>
      <c r="S9" s="2"/>
      <c r="U9" s="31" t="s">
        <v>11</v>
      </c>
      <c r="V9" s="31">
        <v>7500</v>
      </c>
      <c r="W9" s="31">
        <v>1</v>
      </c>
      <c r="X9" s="31" t="s">
        <v>95</v>
      </c>
      <c r="Y9" s="31">
        <v>501</v>
      </c>
      <c r="Z9" s="31">
        <v>435</v>
      </c>
      <c r="AA9" s="30">
        <v>601</v>
      </c>
      <c r="AB9"/>
      <c r="AC9"/>
      <c r="AD9"/>
      <c r="AE9"/>
      <c r="AF9"/>
      <c r="AG9"/>
    </row>
    <row r="10" spans="1:33" x14ac:dyDescent="0.25">
      <c r="A10" s="1" t="s">
        <v>95</v>
      </c>
      <c r="B10" s="1">
        <v>502</v>
      </c>
      <c r="C10" s="1">
        <v>436</v>
      </c>
      <c r="D10" s="1">
        <v>602</v>
      </c>
      <c r="E10" s="2">
        <v>12050</v>
      </c>
      <c r="F10" s="3">
        <f t="shared" si="0"/>
        <v>5.8091286307053946E-4</v>
      </c>
      <c r="G10" s="11">
        <f t="shared" si="1"/>
        <v>7</v>
      </c>
      <c r="H10" s="3">
        <f t="shared" si="2"/>
        <v>0.99643153526970951</v>
      </c>
      <c r="I10" s="3">
        <f t="shared" si="3"/>
        <v>3.5684647302904565E-3</v>
      </c>
      <c r="J10" s="2">
        <f t="shared" si="4"/>
        <v>43</v>
      </c>
      <c r="K10" s="1">
        <v>2</v>
      </c>
      <c r="L10" s="1" t="s">
        <v>12</v>
      </c>
      <c r="M10" s="2">
        <v>12000</v>
      </c>
      <c r="N10" s="1"/>
      <c r="O10" s="2"/>
      <c r="P10" s="1"/>
      <c r="Q10" s="2"/>
      <c r="R10" s="1"/>
      <c r="S10" s="2"/>
      <c r="U10" s="31" t="s">
        <v>85</v>
      </c>
      <c r="V10" s="31">
        <v>4500</v>
      </c>
      <c r="W10" s="31">
        <v>1</v>
      </c>
      <c r="X10" s="31" t="s">
        <v>95</v>
      </c>
      <c r="Y10" s="31">
        <v>501</v>
      </c>
      <c r="Z10" s="31">
        <v>435</v>
      </c>
      <c r="AA10" s="30">
        <v>601</v>
      </c>
      <c r="AB10"/>
      <c r="AC10"/>
      <c r="AD10"/>
      <c r="AE10"/>
      <c r="AF10"/>
      <c r="AG10"/>
    </row>
    <row r="11" spans="1:33" x14ac:dyDescent="0.25">
      <c r="A11" s="1" t="s">
        <v>95</v>
      </c>
      <c r="B11" s="1">
        <v>503</v>
      </c>
      <c r="C11" s="1">
        <v>437</v>
      </c>
      <c r="D11" s="1">
        <v>603</v>
      </c>
      <c r="E11" s="2">
        <v>12050</v>
      </c>
      <c r="F11" s="3">
        <f t="shared" si="0"/>
        <v>5.8091286307053946E-4</v>
      </c>
      <c r="G11" s="11">
        <f t="shared" si="1"/>
        <v>7</v>
      </c>
      <c r="H11" s="3">
        <f t="shared" si="2"/>
        <v>0.74746887966804976</v>
      </c>
      <c r="I11" s="3">
        <f t="shared" si="3"/>
        <v>0.25253112033195019</v>
      </c>
      <c r="J11" s="2">
        <f t="shared" si="4"/>
        <v>3043</v>
      </c>
      <c r="K11" s="1">
        <v>3</v>
      </c>
      <c r="L11" s="1" t="s">
        <v>13</v>
      </c>
      <c r="M11" s="2">
        <v>9000</v>
      </c>
      <c r="N11" s="1"/>
      <c r="O11" s="2"/>
      <c r="P11" s="1"/>
      <c r="Q11" s="2"/>
      <c r="R11" s="1"/>
      <c r="S11" s="2"/>
      <c r="U11" s="31" t="s">
        <v>12</v>
      </c>
      <c r="V11" s="31">
        <v>12000</v>
      </c>
      <c r="W11" s="31">
        <v>2</v>
      </c>
      <c r="X11" s="31" t="s">
        <v>95</v>
      </c>
      <c r="Y11" s="31">
        <v>502</v>
      </c>
      <c r="Z11" s="31">
        <v>436</v>
      </c>
      <c r="AA11" s="30">
        <v>602</v>
      </c>
      <c r="AB11"/>
      <c r="AC11"/>
      <c r="AD11"/>
      <c r="AE11"/>
      <c r="AF11"/>
      <c r="AG11"/>
    </row>
    <row r="12" spans="1:33" x14ac:dyDescent="0.25">
      <c r="A12" s="1"/>
      <c r="B12" s="1"/>
      <c r="C12" s="1"/>
      <c r="D12" s="1"/>
      <c r="E12" s="2">
        <v>12050</v>
      </c>
      <c r="F12" s="3">
        <f t="shared" si="0"/>
        <v>1.1618257261410789E-3</v>
      </c>
      <c r="G12" s="11">
        <f t="shared" si="1"/>
        <v>14</v>
      </c>
      <c r="H12" s="3">
        <f t="shared" si="2"/>
        <v>0.99701244813278012</v>
      </c>
      <c r="I12" s="3">
        <f t="shared" si="3"/>
        <v>2.9875518672199172E-3</v>
      </c>
      <c r="J12" s="2">
        <f t="shared" si="4"/>
        <v>36</v>
      </c>
      <c r="K12" s="1">
        <v>4</v>
      </c>
      <c r="L12" s="1" t="s">
        <v>14</v>
      </c>
      <c r="M12" s="2">
        <v>4500</v>
      </c>
      <c r="N12" s="1" t="s">
        <v>17</v>
      </c>
      <c r="O12" s="2">
        <v>7500</v>
      </c>
      <c r="P12" s="1"/>
      <c r="Q12" s="2"/>
      <c r="R12" s="1"/>
      <c r="S12" s="2"/>
      <c r="U12" s="31" t="s">
        <v>13</v>
      </c>
      <c r="V12" s="31">
        <v>9000</v>
      </c>
      <c r="W12" s="31">
        <v>3</v>
      </c>
      <c r="X12" s="31" t="s">
        <v>95</v>
      </c>
      <c r="Y12" s="31">
        <v>503</v>
      </c>
      <c r="Z12" s="31">
        <v>437</v>
      </c>
      <c r="AA12" s="30">
        <v>603</v>
      </c>
      <c r="AB12"/>
      <c r="AC12"/>
      <c r="AD12"/>
      <c r="AE12"/>
      <c r="AF12"/>
      <c r="AG12"/>
    </row>
    <row r="13" spans="1:33" x14ac:dyDescent="0.25">
      <c r="A13" s="1"/>
      <c r="B13" s="1"/>
      <c r="C13" s="1"/>
      <c r="D13" s="1"/>
      <c r="E13" s="2">
        <v>12050</v>
      </c>
      <c r="F13" s="3">
        <f t="shared" si="0"/>
        <v>5.8091286307053946E-4</v>
      </c>
      <c r="G13" s="11">
        <f t="shared" si="1"/>
        <v>7</v>
      </c>
      <c r="H13" s="3">
        <f t="shared" si="2"/>
        <v>0.99643153526970951</v>
      </c>
      <c r="I13" s="3">
        <f t="shared" si="3"/>
        <v>3.5684647302904565E-3</v>
      </c>
      <c r="J13" s="2">
        <f t="shared" si="4"/>
        <v>43</v>
      </c>
      <c r="K13" s="1">
        <v>5</v>
      </c>
      <c r="L13" s="1" t="s">
        <v>15</v>
      </c>
      <c r="M13" s="2">
        <v>12000</v>
      </c>
      <c r="N13" s="1"/>
      <c r="O13" s="2"/>
      <c r="P13" s="1"/>
      <c r="Q13" s="2"/>
      <c r="R13" s="1"/>
      <c r="S13" s="2"/>
      <c r="U13" s="31" t="s">
        <v>14</v>
      </c>
      <c r="V13" s="31">
        <v>4500</v>
      </c>
      <c r="W13" s="31">
        <v>4</v>
      </c>
      <c r="X13" s="31"/>
      <c r="Y13" s="31"/>
      <c r="Z13" s="31"/>
      <c r="AA13" s="30"/>
      <c r="AB13"/>
      <c r="AC13"/>
      <c r="AD13"/>
      <c r="AE13"/>
      <c r="AF13"/>
      <c r="AG13"/>
    </row>
    <row r="14" spans="1:33" x14ac:dyDescent="0.25">
      <c r="A14" s="1"/>
      <c r="B14" s="1"/>
      <c r="C14" s="1"/>
      <c r="D14" s="1"/>
      <c r="E14" s="2">
        <v>12050</v>
      </c>
      <c r="F14" s="3">
        <f t="shared" si="0"/>
        <v>5.8091286307053946E-4</v>
      </c>
      <c r="G14" s="11">
        <f t="shared" si="1"/>
        <v>7</v>
      </c>
      <c r="H14" s="3">
        <f t="shared" si="2"/>
        <v>0.99643153526970951</v>
      </c>
      <c r="I14" s="3">
        <f t="shared" si="3"/>
        <v>3.5684647302904565E-3</v>
      </c>
      <c r="J14" s="2">
        <f t="shared" si="4"/>
        <v>43</v>
      </c>
      <c r="K14" s="1">
        <v>6</v>
      </c>
      <c r="L14" s="1" t="s">
        <v>16</v>
      </c>
      <c r="M14" s="2">
        <v>12000</v>
      </c>
      <c r="N14" s="1"/>
      <c r="O14" s="2"/>
      <c r="P14" s="1"/>
      <c r="Q14" s="2"/>
      <c r="R14" s="1"/>
      <c r="S14" s="2"/>
      <c r="U14" s="31" t="s">
        <v>17</v>
      </c>
      <c r="V14" s="31">
        <v>7500</v>
      </c>
      <c r="W14" s="31">
        <v>4</v>
      </c>
      <c r="X14" s="31"/>
      <c r="Y14" s="31"/>
      <c r="Z14" s="31"/>
      <c r="AA14" s="30"/>
      <c r="AB14"/>
      <c r="AC14"/>
      <c r="AD14"/>
      <c r="AE14"/>
      <c r="AF14"/>
      <c r="AG14"/>
    </row>
    <row r="15" spans="1:33" x14ac:dyDescent="0.25">
      <c r="A15" s="1"/>
      <c r="B15" s="1"/>
      <c r="C15" s="1"/>
      <c r="D15" s="1"/>
      <c r="E15" s="2">
        <v>12050</v>
      </c>
      <c r="F15" s="3">
        <f t="shared" si="0"/>
        <v>5.8091286307053946E-4</v>
      </c>
      <c r="G15" s="11">
        <f t="shared" si="1"/>
        <v>7</v>
      </c>
      <c r="H15" s="3">
        <f t="shared" si="2"/>
        <v>0.99643153526970951</v>
      </c>
      <c r="I15" s="3">
        <f t="shared" si="3"/>
        <v>3.5684647302904565E-3</v>
      </c>
      <c r="J15" s="2">
        <f t="shared" si="4"/>
        <v>43</v>
      </c>
      <c r="K15" s="1">
        <v>7</v>
      </c>
      <c r="L15" s="1" t="s">
        <v>18</v>
      </c>
      <c r="M15" s="2">
        <v>12000</v>
      </c>
      <c r="N15" s="1"/>
      <c r="O15" s="2"/>
      <c r="P15" s="1"/>
      <c r="Q15" s="2"/>
      <c r="R15" s="1"/>
      <c r="S15" s="2"/>
      <c r="U15" s="31" t="s">
        <v>15</v>
      </c>
      <c r="V15" s="31">
        <v>12000</v>
      </c>
      <c r="W15" s="31">
        <v>5</v>
      </c>
      <c r="X15" s="31"/>
      <c r="Y15" s="31"/>
      <c r="Z15" s="31"/>
      <c r="AA15" s="30"/>
      <c r="AB15"/>
      <c r="AC15"/>
      <c r="AD15"/>
      <c r="AE15"/>
      <c r="AF15"/>
      <c r="AG15"/>
    </row>
    <row r="16" spans="1:33" x14ac:dyDescent="0.25">
      <c r="A16" s="1"/>
      <c r="B16" s="1"/>
      <c r="C16" s="1"/>
      <c r="D16" s="1"/>
      <c r="E16" s="2">
        <v>12050</v>
      </c>
      <c r="F16" s="3">
        <f t="shared" si="0"/>
        <v>5.8091286307053946E-4</v>
      </c>
      <c r="G16" s="11">
        <f t="shared" si="1"/>
        <v>7</v>
      </c>
      <c r="H16" s="3">
        <f t="shared" si="2"/>
        <v>0.74746887966804976</v>
      </c>
      <c r="I16" s="3">
        <f t="shared" si="3"/>
        <v>0.25253112033195019</v>
      </c>
      <c r="J16" s="2">
        <f t="shared" si="4"/>
        <v>3043</v>
      </c>
      <c r="K16" s="1">
        <v>8</v>
      </c>
      <c r="L16" s="1" t="s">
        <v>19</v>
      </c>
      <c r="M16" s="2">
        <v>9000</v>
      </c>
      <c r="N16" s="1"/>
      <c r="O16" s="2"/>
      <c r="P16" s="1"/>
      <c r="Q16" s="2"/>
      <c r="R16" s="1"/>
      <c r="S16" s="2"/>
      <c r="U16" s="31" t="s">
        <v>16</v>
      </c>
      <c r="V16" s="31">
        <v>12000</v>
      </c>
      <c r="W16" s="31">
        <v>6</v>
      </c>
      <c r="X16" s="31"/>
      <c r="Y16" s="31"/>
      <c r="Z16" s="31"/>
      <c r="AA16" s="30"/>
      <c r="AB16"/>
      <c r="AC16"/>
      <c r="AD16"/>
      <c r="AE16"/>
      <c r="AF16"/>
      <c r="AG16"/>
    </row>
    <row r="17" spans="5:33" x14ac:dyDescent="0.25">
      <c r="E17" s="2">
        <v>12050</v>
      </c>
      <c r="F17" s="3">
        <f t="shared" si="0"/>
        <v>1.1618257261410789E-3</v>
      </c>
      <c r="G17" s="11">
        <f t="shared" si="1"/>
        <v>14</v>
      </c>
      <c r="H17" s="3">
        <f t="shared" si="2"/>
        <v>0.99701244813278012</v>
      </c>
      <c r="I17" s="3">
        <f t="shared" si="3"/>
        <v>2.9875518672199172E-3</v>
      </c>
      <c r="J17" s="2">
        <f t="shared" si="4"/>
        <v>36</v>
      </c>
      <c r="K17" s="1">
        <v>9</v>
      </c>
      <c r="L17" s="1" t="s">
        <v>20</v>
      </c>
      <c r="M17" s="2">
        <v>4500</v>
      </c>
      <c r="N17" s="1" t="s">
        <v>25</v>
      </c>
      <c r="O17" s="2">
        <v>7500</v>
      </c>
      <c r="P17" s="1"/>
      <c r="Q17" s="2"/>
      <c r="U17" s="31" t="s">
        <v>18</v>
      </c>
      <c r="V17" s="31">
        <v>12000</v>
      </c>
      <c r="W17" s="31">
        <v>7</v>
      </c>
      <c r="X17" s="31"/>
      <c r="Y17" s="31"/>
      <c r="Z17" s="31"/>
      <c r="AA17" s="30"/>
      <c r="AB17"/>
      <c r="AC17"/>
      <c r="AD17"/>
      <c r="AE17"/>
      <c r="AF17"/>
      <c r="AG17"/>
    </row>
    <row r="18" spans="5:33" x14ac:dyDescent="0.25">
      <c r="E18" s="2">
        <v>12050</v>
      </c>
      <c r="F18" s="3">
        <f t="shared" si="0"/>
        <v>5.8091286307053946E-4</v>
      </c>
      <c r="G18" s="11">
        <f t="shared" si="1"/>
        <v>7</v>
      </c>
      <c r="H18" s="3">
        <f t="shared" si="2"/>
        <v>0.99643153526970951</v>
      </c>
      <c r="I18" s="3">
        <f t="shared" si="3"/>
        <v>3.5684647302904565E-3</v>
      </c>
      <c r="J18" s="2">
        <f t="shared" si="4"/>
        <v>43</v>
      </c>
      <c r="K18" s="1">
        <v>10</v>
      </c>
      <c r="L18" s="1" t="s">
        <v>21</v>
      </c>
      <c r="M18" s="2">
        <v>12000</v>
      </c>
      <c r="N18" s="1"/>
      <c r="O18" s="2"/>
      <c r="U18" s="31" t="s">
        <v>19</v>
      </c>
      <c r="V18" s="31">
        <v>9000</v>
      </c>
      <c r="W18" s="31">
        <v>8</v>
      </c>
      <c r="X18" s="31"/>
      <c r="Y18" s="31"/>
      <c r="Z18" s="31"/>
      <c r="AA18" s="30"/>
      <c r="AB18"/>
      <c r="AC18"/>
      <c r="AD18"/>
      <c r="AE18"/>
      <c r="AF18"/>
      <c r="AG18"/>
    </row>
    <row r="19" spans="5:33" x14ac:dyDescent="0.25">
      <c r="E19" s="2">
        <v>12050</v>
      </c>
      <c r="F19" s="3">
        <f t="shared" si="0"/>
        <v>5.8091286307053946E-4</v>
      </c>
      <c r="G19" s="11">
        <f t="shared" si="1"/>
        <v>7</v>
      </c>
      <c r="H19" s="3">
        <f t="shared" si="2"/>
        <v>0.99643153526970951</v>
      </c>
      <c r="I19" s="3">
        <f t="shared" si="3"/>
        <v>3.5684647302904565E-3</v>
      </c>
      <c r="J19" s="2">
        <f t="shared" si="4"/>
        <v>43</v>
      </c>
      <c r="K19" s="1">
        <v>11</v>
      </c>
      <c r="L19" s="1" t="s">
        <v>22</v>
      </c>
      <c r="M19" s="2">
        <v>12000</v>
      </c>
      <c r="N19" s="1"/>
      <c r="O19" s="2"/>
      <c r="U19" s="31" t="s">
        <v>20</v>
      </c>
      <c r="V19" s="31">
        <v>4500</v>
      </c>
      <c r="W19" s="31">
        <v>9</v>
      </c>
      <c r="X19" s="31"/>
      <c r="Y19" s="31"/>
      <c r="Z19" s="31"/>
      <c r="AA19" s="30"/>
      <c r="AB19"/>
      <c r="AC19"/>
      <c r="AD19"/>
      <c r="AE19"/>
      <c r="AF19"/>
      <c r="AG19"/>
    </row>
    <row r="20" spans="5:33" x14ac:dyDescent="0.25">
      <c r="E20" s="2">
        <v>12050</v>
      </c>
      <c r="F20" s="3">
        <f t="shared" si="0"/>
        <v>5.8091286307053946E-4</v>
      </c>
      <c r="G20" s="11">
        <f t="shared" si="1"/>
        <v>7</v>
      </c>
      <c r="H20" s="3">
        <f t="shared" si="2"/>
        <v>0.99643153526970951</v>
      </c>
      <c r="I20" s="3">
        <f t="shared" si="3"/>
        <v>3.5684647302904565E-3</v>
      </c>
      <c r="J20" s="2">
        <f t="shared" si="4"/>
        <v>43</v>
      </c>
      <c r="K20" s="1">
        <v>12</v>
      </c>
      <c r="L20" s="1" t="s">
        <v>23</v>
      </c>
      <c r="M20" s="2">
        <v>12000</v>
      </c>
      <c r="N20" s="1"/>
      <c r="O20" s="2"/>
      <c r="U20" s="31" t="s">
        <v>25</v>
      </c>
      <c r="V20" s="31">
        <v>7500</v>
      </c>
      <c r="W20" s="31">
        <v>9</v>
      </c>
      <c r="X20" s="31"/>
      <c r="Y20" s="31"/>
      <c r="Z20" s="31"/>
      <c r="AA20" s="30"/>
      <c r="AB20"/>
      <c r="AC20"/>
      <c r="AD20"/>
      <c r="AE20"/>
      <c r="AF20"/>
      <c r="AG20"/>
    </row>
    <row r="21" spans="5:33" x14ac:dyDescent="0.25">
      <c r="E21" s="2">
        <v>12050</v>
      </c>
      <c r="F21" s="3">
        <f t="shared" si="0"/>
        <v>5.8091286307053946E-4</v>
      </c>
      <c r="G21" s="11">
        <f t="shared" si="1"/>
        <v>7</v>
      </c>
      <c r="H21" s="3">
        <f t="shared" si="2"/>
        <v>0.74746887966804976</v>
      </c>
      <c r="I21" s="3">
        <f t="shared" si="3"/>
        <v>0.25253112033195019</v>
      </c>
      <c r="J21" s="2">
        <f t="shared" si="4"/>
        <v>3043</v>
      </c>
      <c r="K21" s="1">
        <v>13</v>
      </c>
      <c r="L21" s="1" t="s">
        <v>24</v>
      </c>
      <c r="M21" s="2">
        <v>9000</v>
      </c>
      <c r="N21" s="1"/>
      <c r="O21" s="2"/>
      <c r="U21" s="31" t="s">
        <v>21</v>
      </c>
      <c r="V21" s="31">
        <v>12000</v>
      </c>
      <c r="W21" s="31">
        <v>10</v>
      </c>
      <c r="X21" s="31"/>
      <c r="Y21" s="31"/>
      <c r="Z21" s="31"/>
      <c r="AA21" s="30"/>
      <c r="AB21"/>
      <c r="AC21"/>
      <c r="AD21"/>
      <c r="AE21"/>
      <c r="AF21"/>
      <c r="AG21"/>
    </row>
    <row r="22" spans="5:33" x14ac:dyDescent="0.25">
      <c r="E22" s="2">
        <v>12050</v>
      </c>
      <c r="F22" s="3">
        <f t="shared" si="0"/>
        <v>1.1618257261410789E-3</v>
      </c>
      <c r="G22" s="11">
        <f t="shared" si="1"/>
        <v>14</v>
      </c>
      <c r="H22" s="3">
        <f t="shared" si="2"/>
        <v>0.99701244813278012</v>
      </c>
      <c r="I22" s="3">
        <f t="shared" si="3"/>
        <v>2.9875518672199172E-3</v>
      </c>
      <c r="J22" s="2">
        <f t="shared" si="4"/>
        <v>36</v>
      </c>
      <c r="K22" s="1">
        <v>14</v>
      </c>
      <c r="L22" s="1" t="s">
        <v>37</v>
      </c>
      <c r="M22" s="2">
        <v>4500</v>
      </c>
      <c r="N22" s="1" t="s">
        <v>40</v>
      </c>
      <c r="O22" s="2">
        <v>7500</v>
      </c>
      <c r="U22" s="31" t="s">
        <v>22</v>
      </c>
      <c r="V22" s="31">
        <v>12000</v>
      </c>
      <c r="W22" s="31">
        <v>11</v>
      </c>
      <c r="X22" s="31"/>
      <c r="Y22" s="31"/>
      <c r="Z22" s="31"/>
      <c r="AA22" s="30"/>
      <c r="AB22"/>
      <c r="AC22"/>
      <c r="AD22"/>
      <c r="AE22"/>
      <c r="AF22"/>
      <c r="AG22"/>
    </row>
    <row r="23" spans="5:33" x14ac:dyDescent="0.25">
      <c r="E23" s="2">
        <v>12050</v>
      </c>
      <c r="F23" s="3">
        <f t="shared" si="0"/>
        <v>5.8091286307053946E-4</v>
      </c>
      <c r="G23" s="11">
        <f t="shared" si="1"/>
        <v>7</v>
      </c>
      <c r="H23" s="3">
        <f t="shared" si="2"/>
        <v>0.99643153526970951</v>
      </c>
      <c r="I23" s="3">
        <f t="shared" si="3"/>
        <v>3.5684647302904565E-3</v>
      </c>
      <c r="J23" s="2">
        <f t="shared" si="4"/>
        <v>43</v>
      </c>
      <c r="K23" s="1">
        <v>15</v>
      </c>
      <c r="L23" s="1" t="s">
        <v>38</v>
      </c>
      <c r="M23" s="2">
        <v>12000</v>
      </c>
      <c r="N23" s="1"/>
      <c r="O23" s="2"/>
      <c r="U23" s="31" t="s">
        <v>23</v>
      </c>
      <c r="V23" s="31">
        <v>12000</v>
      </c>
      <c r="W23" s="31">
        <v>12</v>
      </c>
      <c r="X23" s="31"/>
      <c r="Y23" s="31"/>
      <c r="Z23" s="31"/>
      <c r="AA23" s="30"/>
      <c r="AB23"/>
      <c r="AC23"/>
      <c r="AD23"/>
      <c r="AE23"/>
      <c r="AF23"/>
      <c r="AG23"/>
    </row>
    <row r="24" spans="5:33" x14ac:dyDescent="0.25">
      <c r="E24" s="2">
        <v>12050</v>
      </c>
      <c r="F24" s="3">
        <f t="shared" si="0"/>
        <v>5.8091286307053946E-4</v>
      </c>
      <c r="G24" s="11">
        <f t="shared" si="1"/>
        <v>7</v>
      </c>
      <c r="H24" s="3">
        <f t="shared" si="2"/>
        <v>0.99643153526970951</v>
      </c>
      <c r="I24" s="3">
        <f t="shared" si="3"/>
        <v>3.5684647302904565E-3</v>
      </c>
      <c r="J24" s="2">
        <f t="shared" si="4"/>
        <v>43</v>
      </c>
      <c r="K24" s="1">
        <v>16</v>
      </c>
      <c r="L24" s="1" t="s">
        <v>39</v>
      </c>
      <c r="M24" s="2">
        <v>12000</v>
      </c>
      <c r="N24" s="1"/>
      <c r="O24" s="2"/>
      <c r="U24" s="31" t="s">
        <v>24</v>
      </c>
      <c r="V24" s="31">
        <v>9000</v>
      </c>
      <c r="W24" s="31">
        <v>13</v>
      </c>
      <c r="X24" s="31"/>
      <c r="Y24" s="31"/>
      <c r="Z24" s="31"/>
      <c r="AA24" s="30"/>
      <c r="AB24"/>
      <c r="AC24"/>
      <c r="AD24"/>
      <c r="AE24"/>
      <c r="AF24"/>
      <c r="AG24"/>
    </row>
    <row r="25" spans="5:33" x14ac:dyDescent="0.25">
      <c r="E25" s="2">
        <v>12050</v>
      </c>
      <c r="F25" s="3">
        <f t="shared" si="0"/>
        <v>5.8091286307053946E-4</v>
      </c>
      <c r="G25" s="11">
        <f t="shared" si="1"/>
        <v>7</v>
      </c>
      <c r="H25" s="3">
        <f t="shared" si="2"/>
        <v>0.99643153526970951</v>
      </c>
      <c r="I25" s="3">
        <f t="shared" si="3"/>
        <v>3.5684647302904565E-3</v>
      </c>
      <c r="J25" s="2">
        <f t="shared" si="4"/>
        <v>43</v>
      </c>
      <c r="K25" s="1">
        <v>17</v>
      </c>
      <c r="L25" s="1" t="s">
        <v>41</v>
      </c>
      <c r="M25" s="2">
        <v>12000</v>
      </c>
      <c r="N25" s="1"/>
      <c r="O25" s="2"/>
      <c r="U25" s="31" t="s">
        <v>37</v>
      </c>
      <c r="V25" s="31">
        <v>4500</v>
      </c>
      <c r="W25" s="31">
        <v>14</v>
      </c>
      <c r="X25" s="31"/>
      <c r="Y25" s="31"/>
      <c r="Z25" s="31"/>
      <c r="AA25" s="30"/>
      <c r="AB25"/>
      <c r="AC25"/>
      <c r="AD25"/>
      <c r="AE25"/>
      <c r="AF25"/>
      <c r="AG25"/>
    </row>
    <row r="26" spans="5:33" x14ac:dyDescent="0.25">
      <c r="E26" s="2">
        <v>12050</v>
      </c>
      <c r="F26" s="3">
        <f t="shared" si="0"/>
        <v>5.8091286307053946E-4</v>
      </c>
      <c r="G26" s="11">
        <f t="shared" si="1"/>
        <v>7</v>
      </c>
      <c r="H26" s="3">
        <f t="shared" si="2"/>
        <v>0.74746887966804976</v>
      </c>
      <c r="I26" s="3">
        <f t="shared" si="3"/>
        <v>0.25253112033195019</v>
      </c>
      <c r="J26" s="2">
        <f t="shared" si="4"/>
        <v>3043</v>
      </c>
      <c r="K26" s="1">
        <v>18</v>
      </c>
      <c r="L26" s="1" t="s">
        <v>42</v>
      </c>
      <c r="M26" s="2">
        <v>9000</v>
      </c>
      <c r="N26" s="1"/>
      <c r="O26" s="2"/>
      <c r="U26" s="31" t="s">
        <v>40</v>
      </c>
      <c r="V26" s="31">
        <v>7500</v>
      </c>
      <c r="W26" s="31">
        <v>14</v>
      </c>
      <c r="X26" s="31"/>
      <c r="Y26" s="31"/>
      <c r="Z26" s="31"/>
      <c r="AA26" s="30"/>
      <c r="AB26"/>
      <c r="AC26"/>
      <c r="AD26"/>
      <c r="AE26"/>
      <c r="AF26"/>
      <c r="AG26"/>
    </row>
    <row r="27" spans="5:33" x14ac:dyDescent="0.25">
      <c r="E27" s="2">
        <v>12050</v>
      </c>
      <c r="F27" s="3">
        <f t="shared" si="0"/>
        <v>1.1618257261410789E-3</v>
      </c>
      <c r="G27" s="11">
        <f t="shared" si="1"/>
        <v>14</v>
      </c>
      <c r="H27" s="3">
        <f t="shared" si="2"/>
        <v>0.99701244813278012</v>
      </c>
      <c r="I27" s="3">
        <f t="shared" si="3"/>
        <v>2.9875518672199172E-3</v>
      </c>
      <c r="J27" s="2">
        <f t="shared" si="4"/>
        <v>36</v>
      </c>
      <c r="K27" s="1">
        <v>19</v>
      </c>
      <c r="L27" s="1" t="s">
        <v>43</v>
      </c>
      <c r="M27" s="2">
        <v>4500</v>
      </c>
      <c r="N27" s="1" t="s">
        <v>46</v>
      </c>
      <c r="O27" s="2">
        <v>7500</v>
      </c>
      <c r="U27" s="31" t="s">
        <v>38</v>
      </c>
      <c r="V27" s="31">
        <v>12000</v>
      </c>
      <c r="W27" s="31">
        <v>15</v>
      </c>
      <c r="X27" s="31"/>
      <c r="Y27" s="31"/>
      <c r="Z27" s="31"/>
      <c r="AA27" s="30"/>
      <c r="AB27"/>
      <c r="AC27"/>
      <c r="AD27"/>
      <c r="AE27"/>
      <c r="AF27"/>
      <c r="AG27"/>
    </row>
    <row r="28" spans="5:33" x14ac:dyDescent="0.25">
      <c r="E28" s="2">
        <v>12050</v>
      </c>
      <c r="F28" s="3">
        <f t="shared" si="0"/>
        <v>5.8091286307053946E-4</v>
      </c>
      <c r="G28" s="11">
        <f t="shared" si="1"/>
        <v>7</v>
      </c>
      <c r="H28" s="3">
        <f t="shared" si="2"/>
        <v>0.99643153526970951</v>
      </c>
      <c r="I28" s="3">
        <f t="shared" si="3"/>
        <v>3.5684647302904565E-3</v>
      </c>
      <c r="J28" s="2">
        <f t="shared" si="4"/>
        <v>43</v>
      </c>
      <c r="K28" s="1">
        <v>20</v>
      </c>
      <c r="L28" s="1" t="s">
        <v>44</v>
      </c>
      <c r="M28" s="2">
        <v>12000</v>
      </c>
      <c r="N28" s="1"/>
      <c r="O28" s="2"/>
      <c r="U28" s="31" t="s">
        <v>39</v>
      </c>
      <c r="V28" s="31">
        <v>12000</v>
      </c>
      <c r="W28" s="31">
        <v>16</v>
      </c>
      <c r="X28" s="31"/>
      <c r="Y28" s="31"/>
      <c r="Z28" s="31"/>
      <c r="AA28" s="30"/>
      <c r="AB28"/>
      <c r="AC28"/>
      <c r="AD28"/>
      <c r="AE28"/>
      <c r="AF28"/>
      <c r="AG28"/>
    </row>
    <row r="29" spans="5:33" x14ac:dyDescent="0.25">
      <c r="E29" s="2">
        <v>12050</v>
      </c>
      <c r="F29" s="3">
        <f t="shared" si="0"/>
        <v>5.8091286307053946E-4</v>
      </c>
      <c r="G29" s="11">
        <f t="shared" si="1"/>
        <v>7</v>
      </c>
      <c r="H29" s="3">
        <f t="shared" si="2"/>
        <v>0.99643153526970951</v>
      </c>
      <c r="I29" s="3">
        <f t="shared" si="3"/>
        <v>3.5684647302904565E-3</v>
      </c>
      <c r="J29" s="2">
        <f t="shared" si="4"/>
        <v>43</v>
      </c>
      <c r="K29" s="1">
        <v>21</v>
      </c>
      <c r="L29" s="1" t="s">
        <v>45</v>
      </c>
      <c r="M29" s="2">
        <v>12000</v>
      </c>
      <c r="N29" s="1"/>
      <c r="O29" s="2"/>
      <c r="U29" s="31" t="s">
        <v>41</v>
      </c>
      <c r="V29" s="31">
        <v>12000</v>
      </c>
      <c r="W29" s="31">
        <v>17</v>
      </c>
      <c r="X29" s="31"/>
      <c r="Y29" s="31"/>
      <c r="Z29" s="31"/>
      <c r="AA29" s="30"/>
      <c r="AB29"/>
      <c r="AC29"/>
      <c r="AD29"/>
      <c r="AE29"/>
      <c r="AF29"/>
      <c r="AG29"/>
    </row>
    <row r="30" spans="5:33" x14ac:dyDescent="0.25">
      <c r="E30" s="2">
        <v>12050</v>
      </c>
      <c r="F30" s="3">
        <f t="shared" si="0"/>
        <v>5.8091286307053946E-4</v>
      </c>
      <c r="G30" s="11">
        <f t="shared" si="1"/>
        <v>7</v>
      </c>
      <c r="H30" s="3">
        <f t="shared" si="2"/>
        <v>0.99643153526970951</v>
      </c>
      <c r="I30" s="3">
        <f t="shared" si="3"/>
        <v>3.5684647302904565E-3</v>
      </c>
      <c r="J30" s="2">
        <f t="shared" si="4"/>
        <v>43</v>
      </c>
      <c r="K30" s="1">
        <v>22</v>
      </c>
      <c r="L30" s="1" t="s">
        <v>47</v>
      </c>
      <c r="M30" s="2">
        <v>12000</v>
      </c>
      <c r="N30" s="1"/>
      <c r="O30" s="2"/>
      <c r="U30" s="31" t="s">
        <v>42</v>
      </c>
      <c r="V30" s="31">
        <v>9000</v>
      </c>
      <c r="W30" s="31">
        <v>18</v>
      </c>
      <c r="X30" s="31"/>
      <c r="Y30" s="31"/>
      <c r="Z30" s="31"/>
      <c r="AA30" s="30"/>
      <c r="AB30"/>
      <c r="AC30"/>
      <c r="AD30"/>
      <c r="AE30"/>
      <c r="AF30"/>
      <c r="AG30"/>
    </row>
    <row r="31" spans="5:33" x14ac:dyDescent="0.25">
      <c r="E31" s="2">
        <v>12050</v>
      </c>
      <c r="F31" s="3">
        <f t="shared" si="0"/>
        <v>5.8091286307053946E-4</v>
      </c>
      <c r="G31" s="11">
        <f t="shared" si="1"/>
        <v>7</v>
      </c>
      <c r="H31" s="3">
        <f t="shared" si="2"/>
        <v>0.74746887966804976</v>
      </c>
      <c r="I31" s="3">
        <f t="shared" si="3"/>
        <v>0.25253112033195019</v>
      </c>
      <c r="J31" s="2">
        <f t="shared" si="4"/>
        <v>3043</v>
      </c>
      <c r="K31" s="1">
        <v>23</v>
      </c>
      <c r="L31" s="1" t="s">
        <v>48</v>
      </c>
      <c r="M31" s="2">
        <v>9000</v>
      </c>
      <c r="N31" s="1"/>
      <c r="O31" s="2"/>
      <c r="U31" s="31" t="s">
        <v>43</v>
      </c>
      <c r="V31" s="31">
        <v>4500</v>
      </c>
      <c r="W31" s="31">
        <v>19</v>
      </c>
      <c r="X31" s="31"/>
      <c r="Y31" s="31"/>
      <c r="Z31" s="31"/>
      <c r="AA31" s="30"/>
      <c r="AB31"/>
      <c r="AC31"/>
      <c r="AD31"/>
      <c r="AE31"/>
      <c r="AF31"/>
      <c r="AG31"/>
    </row>
    <row r="32" spans="5:33" x14ac:dyDescent="0.25">
      <c r="E32" s="2">
        <v>12050</v>
      </c>
      <c r="F32" s="3">
        <f t="shared" si="0"/>
        <v>1.1618257261410789E-3</v>
      </c>
      <c r="G32" s="11">
        <f t="shared" si="1"/>
        <v>14</v>
      </c>
      <c r="H32" s="3">
        <f t="shared" si="2"/>
        <v>0.99701244813278012</v>
      </c>
      <c r="I32" s="3">
        <f t="shared" si="3"/>
        <v>2.9875518672199172E-3</v>
      </c>
      <c r="J32" s="2">
        <f t="shared" si="4"/>
        <v>36</v>
      </c>
      <c r="K32" s="1">
        <v>24</v>
      </c>
      <c r="L32" s="1" t="s">
        <v>52</v>
      </c>
      <c r="M32" s="2">
        <v>4500</v>
      </c>
      <c r="N32" s="1" t="s">
        <v>49</v>
      </c>
      <c r="O32" s="2">
        <v>7500</v>
      </c>
      <c r="U32" s="31" t="s">
        <v>46</v>
      </c>
      <c r="V32" s="31">
        <v>7500</v>
      </c>
      <c r="W32" s="31">
        <v>19</v>
      </c>
      <c r="X32" s="31"/>
      <c r="Y32" s="31"/>
      <c r="Z32" s="31"/>
      <c r="AA32" s="30"/>
      <c r="AB32"/>
      <c r="AC32"/>
      <c r="AD32"/>
      <c r="AE32"/>
      <c r="AF32"/>
      <c r="AG32"/>
    </row>
    <row r="33" spans="5:33" x14ac:dyDescent="0.25">
      <c r="E33" s="2">
        <v>12050</v>
      </c>
      <c r="F33" s="3">
        <f t="shared" si="0"/>
        <v>5.8091286307053946E-4</v>
      </c>
      <c r="G33" s="11">
        <f t="shared" si="1"/>
        <v>7</v>
      </c>
      <c r="H33" s="3">
        <f t="shared" si="2"/>
        <v>0.99643153526970951</v>
      </c>
      <c r="I33" s="3">
        <f t="shared" si="3"/>
        <v>3.5684647302904565E-3</v>
      </c>
      <c r="J33" s="2">
        <f t="shared" si="4"/>
        <v>43</v>
      </c>
      <c r="K33" s="1">
        <v>25</v>
      </c>
      <c r="L33" s="1" t="s">
        <v>53</v>
      </c>
      <c r="M33" s="2">
        <v>12000</v>
      </c>
      <c r="N33" s="1"/>
      <c r="O33" s="2"/>
      <c r="U33" s="31" t="s">
        <v>44</v>
      </c>
      <c r="V33" s="31">
        <v>12000</v>
      </c>
      <c r="W33" s="31">
        <v>20</v>
      </c>
      <c r="X33" s="31"/>
      <c r="Y33" s="31"/>
      <c r="Z33" s="31"/>
      <c r="AA33" s="30"/>
      <c r="AB33"/>
      <c r="AC33"/>
      <c r="AD33"/>
      <c r="AE33"/>
      <c r="AF33"/>
      <c r="AG33"/>
    </row>
    <row r="34" spans="5:33" x14ac:dyDescent="0.25">
      <c r="E34" s="2">
        <v>12050</v>
      </c>
      <c r="F34" s="3">
        <f t="shared" si="0"/>
        <v>5.8091286307053946E-4</v>
      </c>
      <c r="G34" s="11">
        <f t="shared" si="1"/>
        <v>7</v>
      </c>
      <c r="H34" s="3">
        <f t="shared" si="2"/>
        <v>0.99643153526970951</v>
      </c>
      <c r="I34" s="3">
        <f t="shared" si="3"/>
        <v>3.5684647302904565E-3</v>
      </c>
      <c r="J34" s="2">
        <f t="shared" si="4"/>
        <v>43</v>
      </c>
      <c r="K34" s="1">
        <v>26</v>
      </c>
      <c r="L34" s="1" t="s">
        <v>54</v>
      </c>
      <c r="M34" s="2">
        <v>12000</v>
      </c>
      <c r="N34" s="1"/>
      <c r="O34" s="2"/>
      <c r="U34" s="31" t="s">
        <v>45</v>
      </c>
      <c r="V34" s="31">
        <v>12000</v>
      </c>
      <c r="W34" s="31">
        <v>21</v>
      </c>
      <c r="X34" s="31"/>
      <c r="Y34" s="31"/>
      <c r="Z34" s="31"/>
      <c r="AA34" s="30"/>
      <c r="AB34"/>
      <c r="AC34"/>
      <c r="AD34"/>
      <c r="AE34"/>
      <c r="AF34"/>
      <c r="AG34"/>
    </row>
    <row r="35" spans="5:33" x14ac:dyDescent="0.25">
      <c r="E35" s="2">
        <v>12050</v>
      </c>
      <c r="F35" s="3">
        <f t="shared" si="0"/>
        <v>5.8091286307053946E-4</v>
      </c>
      <c r="G35" s="11">
        <f t="shared" si="1"/>
        <v>7</v>
      </c>
      <c r="H35" s="3">
        <f t="shared" si="2"/>
        <v>0.99643153526970951</v>
      </c>
      <c r="I35" s="3">
        <f t="shared" si="3"/>
        <v>3.5684647302904565E-3</v>
      </c>
      <c r="J35" s="2">
        <f t="shared" si="4"/>
        <v>43</v>
      </c>
      <c r="K35" s="1">
        <v>27</v>
      </c>
      <c r="L35" s="1" t="s">
        <v>50</v>
      </c>
      <c r="M35" s="2">
        <v>12000</v>
      </c>
      <c r="N35" s="1"/>
      <c r="O35" s="2"/>
      <c r="U35" s="31" t="s">
        <v>47</v>
      </c>
      <c r="V35" s="31">
        <v>12000</v>
      </c>
      <c r="W35" s="31">
        <v>22</v>
      </c>
      <c r="X35" s="31"/>
      <c r="Y35" s="31"/>
      <c r="Z35" s="31"/>
      <c r="AA35" s="30"/>
      <c r="AB35"/>
      <c r="AC35"/>
      <c r="AD35"/>
      <c r="AE35"/>
      <c r="AF35"/>
      <c r="AG35"/>
    </row>
    <row r="36" spans="5:33" x14ac:dyDescent="0.25">
      <c r="E36" s="2">
        <v>12050</v>
      </c>
      <c r="F36" s="3">
        <f t="shared" si="0"/>
        <v>5.8091286307053946E-4</v>
      </c>
      <c r="G36" s="11">
        <f t="shared" si="1"/>
        <v>7</v>
      </c>
      <c r="H36" s="3">
        <f t="shared" si="2"/>
        <v>0.74746887966804976</v>
      </c>
      <c r="I36" s="3">
        <f t="shared" si="3"/>
        <v>0.25253112033195019</v>
      </c>
      <c r="J36" s="2">
        <f t="shared" si="4"/>
        <v>3043</v>
      </c>
      <c r="K36" s="1">
        <v>28</v>
      </c>
      <c r="L36" s="1" t="s">
        <v>51</v>
      </c>
      <c r="M36" s="2">
        <v>9000</v>
      </c>
      <c r="N36" s="1"/>
      <c r="O36" s="2"/>
      <c r="U36" s="31" t="s">
        <v>48</v>
      </c>
      <c r="V36" s="31">
        <v>9000</v>
      </c>
      <c r="W36" s="31">
        <v>23</v>
      </c>
      <c r="X36" s="31"/>
      <c r="Y36" s="31"/>
      <c r="Z36" s="31"/>
      <c r="AA36" s="30"/>
      <c r="AB36"/>
      <c r="AC36"/>
      <c r="AD36"/>
      <c r="AE36"/>
      <c r="AF36"/>
      <c r="AG36"/>
    </row>
    <row r="37" spans="5:33" x14ac:dyDescent="0.25">
      <c r="E37" s="2">
        <v>12050</v>
      </c>
      <c r="F37" s="3">
        <f t="shared" si="0"/>
        <v>1.1618257261410789E-3</v>
      </c>
      <c r="G37" s="11">
        <f t="shared" si="1"/>
        <v>14</v>
      </c>
      <c r="H37" s="3">
        <f t="shared" si="2"/>
        <v>0.99701244813278012</v>
      </c>
      <c r="I37" s="3">
        <f t="shared" si="3"/>
        <v>2.9875518672199172E-3</v>
      </c>
      <c r="J37" s="2">
        <f t="shared" si="4"/>
        <v>36</v>
      </c>
      <c r="K37" s="1">
        <v>29</v>
      </c>
      <c r="L37" s="1" t="s">
        <v>55</v>
      </c>
      <c r="M37" s="2">
        <v>4500</v>
      </c>
      <c r="N37" s="1" t="s">
        <v>58</v>
      </c>
      <c r="O37" s="2">
        <v>7500</v>
      </c>
      <c r="U37" s="31" t="s">
        <v>52</v>
      </c>
      <c r="V37" s="31">
        <v>4500</v>
      </c>
      <c r="W37" s="31">
        <v>24</v>
      </c>
      <c r="X37" s="31"/>
      <c r="Y37" s="31"/>
      <c r="Z37" s="31"/>
      <c r="AA37" s="30"/>
      <c r="AB37"/>
      <c r="AC37"/>
      <c r="AD37"/>
      <c r="AE37"/>
      <c r="AF37"/>
      <c r="AG37"/>
    </row>
    <row r="38" spans="5:33" x14ac:dyDescent="0.25">
      <c r="E38" s="2">
        <v>12050</v>
      </c>
      <c r="F38" s="3">
        <f t="shared" si="0"/>
        <v>5.8091286307053946E-4</v>
      </c>
      <c r="G38" s="11">
        <f t="shared" si="1"/>
        <v>7</v>
      </c>
      <c r="H38" s="3">
        <f t="shared" si="2"/>
        <v>0.99643153526970951</v>
      </c>
      <c r="I38" s="3">
        <f t="shared" si="3"/>
        <v>3.5684647302904565E-3</v>
      </c>
      <c r="J38" s="2">
        <f t="shared" si="4"/>
        <v>43</v>
      </c>
      <c r="K38" s="1">
        <v>30</v>
      </c>
      <c r="L38" s="1" t="s">
        <v>56</v>
      </c>
      <c r="M38" s="2">
        <v>12000</v>
      </c>
      <c r="N38" s="1"/>
      <c r="O38" s="2"/>
      <c r="U38" s="31" t="s">
        <v>49</v>
      </c>
      <c r="V38" s="31">
        <v>7500</v>
      </c>
      <c r="W38" s="31">
        <v>24</v>
      </c>
      <c r="X38" s="31"/>
      <c r="Y38" s="31"/>
      <c r="Z38" s="31"/>
      <c r="AA38" s="30"/>
      <c r="AB38"/>
      <c r="AC38"/>
      <c r="AD38"/>
      <c r="AE38"/>
      <c r="AF38"/>
      <c r="AG38"/>
    </row>
    <row r="39" spans="5:33" x14ac:dyDescent="0.25">
      <c r="E39" s="2">
        <v>12050</v>
      </c>
      <c r="F39" s="3">
        <f t="shared" si="0"/>
        <v>5.8091286307053946E-4</v>
      </c>
      <c r="G39" s="11">
        <f t="shared" si="1"/>
        <v>7</v>
      </c>
      <c r="H39" s="3">
        <f t="shared" si="2"/>
        <v>0.99643153526970951</v>
      </c>
      <c r="I39" s="3">
        <f t="shared" si="3"/>
        <v>3.5684647302904565E-3</v>
      </c>
      <c r="J39" s="2">
        <f t="shared" si="4"/>
        <v>43</v>
      </c>
      <c r="K39" s="1">
        <v>31</v>
      </c>
      <c r="L39" s="1" t="s">
        <v>57</v>
      </c>
      <c r="M39" s="2">
        <v>12000</v>
      </c>
      <c r="N39" s="1"/>
      <c r="O39" s="2"/>
      <c r="U39" s="31" t="s">
        <v>53</v>
      </c>
      <c r="V39" s="31">
        <v>12000</v>
      </c>
      <c r="W39" s="31">
        <v>25</v>
      </c>
      <c r="X39" s="31"/>
      <c r="Y39" s="31"/>
      <c r="Z39" s="31"/>
      <c r="AA39" s="30"/>
      <c r="AB39"/>
      <c r="AC39"/>
      <c r="AD39"/>
      <c r="AE39"/>
      <c r="AF39"/>
      <c r="AG39"/>
    </row>
    <row r="40" spans="5:33" x14ac:dyDescent="0.25">
      <c r="E40" s="2">
        <v>12050</v>
      </c>
      <c r="F40" s="3">
        <f t="shared" si="0"/>
        <v>5.8091286307053946E-4</v>
      </c>
      <c r="G40" s="11">
        <f t="shared" si="1"/>
        <v>7</v>
      </c>
      <c r="H40" s="3">
        <f t="shared" si="2"/>
        <v>0.99643153526970951</v>
      </c>
      <c r="I40" s="3">
        <f t="shared" si="3"/>
        <v>3.5684647302904565E-3</v>
      </c>
      <c r="J40" s="2">
        <f t="shared" si="4"/>
        <v>43</v>
      </c>
      <c r="K40" s="1">
        <v>32</v>
      </c>
      <c r="L40" s="1" t="s">
        <v>59</v>
      </c>
      <c r="M40" s="2">
        <v>12000</v>
      </c>
      <c r="N40" s="1"/>
      <c r="O40" s="2"/>
      <c r="U40" s="31" t="s">
        <v>54</v>
      </c>
      <c r="V40" s="31">
        <v>12000</v>
      </c>
      <c r="W40" s="31">
        <v>26</v>
      </c>
      <c r="X40" s="31"/>
      <c r="Y40" s="31"/>
      <c r="Z40" s="31"/>
      <c r="AA40" s="30"/>
      <c r="AB40"/>
      <c r="AC40"/>
      <c r="AD40"/>
      <c r="AE40"/>
      <c r="AF40"/>
      <c r="AG40"/>
    </row>
    <row r="41" spans="5:33" x14ac:dyDescent="0.25">
      <c r="E41" s="2">
        <v>12050</v>
      </c>
      <c r="F41" s="3">
        <f t="shared" si="0"/>
        <v>5.8091286307053946E-4</v>
      </c>
      <c r="G41" s="11">
        <f t="shared" si="1"/>
        <v>7</v>
      </c>
      <c r="H41" s="3">
        <f t="shared" si="2"/>
        <v>0.74746887966804976</v>
      </c>
      <c r="I41" s="3">
        <f t="shared" si="3"/>
        <v>0.25253112033195019</v>
      </c>
      <c r="J41" s="2">
        <f t="shared" si="4"/>
        <v>3043</v>
      </c>
      <c r="K41" s="1">
        <v>33</v>
      </c>
      <c r="L41" s="1" t="s">
        <v>60</v>
      </c>
      <c r="M41" s="2">
        <v>9000</v>
      </c>
      <c r="N41" s="1"/>
      <c r="O41" s="2"/>
      <c r="U41" s="31" t="s">
        <v>50</v>
      </c>
      <c r="V41" s="31">
        <v>12000</v>
      </c>
      <c r="W41" s="31">
        <v>27</v>
      </c>
      <c r="X41" s="31"/>
      <c r="Y41" s="31"/>
      <c r="Z41" s="31"/>
      <c r="AA41" s="30"/>
      <c r="AB41"/>
      <c r="AC41"/>
      <c r="AD41"/>
      <c r="AE41"/>
      <c r="AF41"/>
      <c r="AG41"/>
    </row>
    <row r="42" spans="5:33" x14ac:dyDescent="0.25">
      <c r="E42" s="2">
        <v>12050</v>
      </c>
      <c r="F42" s="3">
        <f t="shared" si="0"/>
        <v>1.1618257261410789E-3</v>
      </c>
      <c r="G42" s="11">
        <f t="shared" si="1"/>
        <v>14</v>
      </c>
      <c r="H42" s="3">
        <f t="shared" si="2"/>
        <v>0.99701244813278012</v>
      </c>
      <c r="I42" s="3">
        <f t="shared" si="3"/>
        <v>2.9875518672199172E-3</v>
      </c>
      <c r="J42" s="2">
        <f t="shared" si="4"/>
        <v>36</v>
      </c>
      <c r="K42" s="1">
        <v>34</v>
      </c>
      <c r="L42" s="1" t="s">
        <v>64</v>
      </c>
      <c r="M42" s="2">
        <v>4500</v>
      </c>
      <c r="N42" s="1" t="s">
        <v>61</v>
      </c>
      <c r="O42" s="2">
        <v>7500</v>
      </c>
      <c r="U42" s="31" t="s">
        <v>51</v>
      </c>
      <c r="V42" s="31">
        <v>9000</v>
      </c>
      <c r="W42" s="31">
        <v>28</v>
      </c>
      <c r="X42" s="31"/>
      <c r="Y42" s="31"/>
      <c r="Z42" s="31"/>
      <c r="AA42" s="30"/>
      <c r="AB42"/>
      <c r="AC42"/>
      <c r="AD42"/>
      <c r="AE42"/>
      <c r="AF42"/>
      <c r="AG42"/>
    </row>
    <row r="43" spans="5:33" x14ac:dyDescent="0.25">
      <c r="E43" s="2">
        <v>12050</v>
      </c>
      <c r="F43" s="3">
        <f t="shared" si="0"/>
        <v>5.8091286307053946E-4</v>
      </c>
      <c r="G43" s="11">
        <f t="shared" si="1"/>
        <v>7</v>
      </c>
      <c r="H43" s="3">
        <f t="shared" si="2"/>
        <v>0.99643153526970951</v>
      </c>
      <c r="I43" s="3">
        <f t="shared" si="3"/>
        <v>3.5684647302904565E-3</v>
      </c>
      <c r="J43" s="2">
        <f t="shared" si="4"/>
        <v>43</v>
      </c>
      <c r="K43" s="1">
        <v>35</v>
      </c>
      <c r="L43" s="1" t="s">
        <v>65</v>
      </c>
      <c r="M43" s="2">
        <v>12000</v>
      </c>
      <c r="N43" s="1"/>
      <c r="O43" s="2"/>
      <c r="U43" s="31" t="s">
        <v>55</v>
      </c>
      <c r="V43" s="31">
        <v>4500</v>
      </c>
      <c r="W43" s="31">
        <v>29</v>
      </c>
      <c r="X43" s="31"/>
      <c r="Y43" s="31"/>
      <c r="Z43" s="31"/>
      <c r="AA43" s="30"/>
      <c r="AB43"/>
      <c r="AC43"/>
      <c r="AD43"/>
      <c r="AE43"/>
      <c r="AF43"/>
      <c r="AG43"/>
    </row>
    <row r="44" spans="5:33" x14ac:dyDescent="0.25">
      <c r="E44" s="2">
        <v>12050</v>
      </c>
      <c r="F44" s="3">
        <f t="shared" si="0"/>
        <v>5.8091286307053946E-4</v>
      </c>
      <c r="G44" s="11">
        <f t="shared" si="1"/>
        <v>7</v>
      </c>
      <c r="H44" s="3">
        <f t="shared" si="2"/>
        <v>0.99643153526970951</v>
      </c>
      <c r="I44" s="3">
        <f t="shared" si="3"/>
        <v>3.5684647302904565E-3</v>
      </c>
      <c r="J44" s="2">
        <f t="shared" si="4"/>
        <v>43</v>
      </c>
      <c r="K44" s="1">
        <v>36</v>
      </c>
      <c r="L44" s="1" t="s">
        <v>66</v>
      </c>
      <c r="M44" s="2">
        <v>12000</v>
      </c>
      <c r="N44" s="1"/>
      <c r="O44" s="2"/>
      <c r="U44" s="31" t="s">
        <v>58</v>
      </c>
      <c r="V44" s="31">
        <v>7500</v>
      </c>
      <c r="W44" s="31">
        <v>29</v>
      </c>
      <c r="X44" s="31"/>
      <c r="Y44" s="31"/>
      <c r="Z44" s="31"/>
      <c r="AA44" s="30"/>
      <c r="AB44"/>
      <c r="AC44"/>
      <c r="AD44"/>
      <c r="AE44"/>
      <c r="AF44"/>
      <c r="AG44"/>
    </row>
    <row r="45" spans="5:33" x14ac:dyDescent="0.25">
      <c r="E45" s="2">
        <v>12050</v>
      </c>
      <c r="F45" s="3">
        <f t="shared" si="0"/>
        <v>5.8091286307053946E-4</v>
      </c>
      <c r="G45" s="11">
        <f t="shared" si="1"/>
        <v>7</v>
      </c>
      <c r="H45" s="3">
        <f t="shared" si="2"/>
        <v>0.99643153526970951</v>
      </c>
      <c r="I45" s="3">
        <f t="shared" si="3"/>
        <v>3.5684647302904565E-3</v>
      </c>
      <c r="J45" s="2">
        <f t="shared" si="4"/>
        <v>43</v>
      </c>
      <c r="K45" s="1">
        <v>37</v>
      </c>
      <c r="L45" s="1" t="s">
        <v>62</v>
      </c>
      <c r="M45" s="2">
        <v>12000</v>
      </c>
      <c r="N45" s="1"/>
      <c r="O45" s="2"/>
      <c r="U45" s="31" t="s">
        <v>56</v>
      </c>
      <c r="V45" s="31">
        <v>12000</v>
      </c>
      <c r="W45" s="31">
        <v>30</v>
      </c>
      <c r="X45" s="31"/>
      <c r="Y45" s="31"/>
      <c r="Z45" s="31"/>
      <c r="AA45" s="30"/>
      <c r="AB45"/>
      <c r="AC45"/>
      <c r="AD45"/>
      <c r="AE45"/>
      <c r="AF45"/>
      <c r="AG45"/>
    </row>
    <row r="46" spans="5:33" x14ac:dyDescent="0.25">
      <c r="E46" s="2">
        <v>12050</v>
      </c>
      <c r="F46" s="3">
        <f t="shared" si="0"/>
        <v>5.8091286307053946E-4</v>
      </c>
      <c r="G46" s="11">
        <f t="shared" si="1"/>
        <v>7</v>
      </c>
      <c r="H46" s="3">
        <f t="shared" si="2"/>
        <v>0.74746887966804976</v>
      </c>
      <c r="I46" s="3">
        <f t="shared" si="3"/>
        <v>0.25253112033195019</v>
      </c>
      <c r="J46" s="2">
        <f t="shared" si="4"/>
        <v>3043</v>
      </c>
      <c r="K46" s="1">
        <v>38</v>
      </c>
      <c r="L46" s="1" t="s">
        <v>63</v>
      </c>
      <c r="M46" s="2">
        <v>9000</v>
      </c>
      <c r="N46" s="1"/>
      <c r="O46" s="2"/>
      <c r="U46" s="31" t="s">
        <v>57</v>
      </c>
      <c r="V46" s="31">
        <v>12000</v>
      </c>
      <c r="W46" s="31">
        <v>31</v>
      </c>
      <c r="X46" s="31"/>
      <c r="Y46" s="31"/>
      <c r="Z46" s="31"/>
      <c r="AA46" s="30"/>
      <c r="AB46"/>
      <c r="AC46"/>
      <c r="AD46"/>
      <c r="AE46"/>
      <c r="AF46"/>
      <c r="AG46"/>
    </row>
    <row r="47" spans="5:33" x14ac:dyDescent="0.25">
      <c r="E47" s="2">
        <v>12050</v>
      </c>
      <c r="F47" s="3">
        <f t="shared" si="0"/>
        <v>1.1618257261410789E-3</v>
      </c>
      <c r="G47" s="11">
        <f t="shared" si="1"/>
        <v>14</v>
      </c>
      <c r="H47" s="3">
        <f t="shared" si="2"/>
        <v>0.99701244813278012</v>
      </c>
      <c r="I47" s="3">
        <f t="shared" si="3"/>
        <v>2.9875518672199172E-3</v>
      </c>
      <c r="J47" s="2">
        <f t="shared" si="4"/>
        <v>36</v>
      </c>
      <c r="K47" s="1">
        <v>39</v>
      </c>
      <c r="L47" s="1" t="s">
        <v>67</v>
      </c>
      <c r="M47" s="2">
        <v>4500</v>
      </c>
      <c r="N47" s="1" t="s">
        <v>70</v>
      </c>
      <c r="O47" s="2">
        <v>7500</v>
      </c>
      <c r="U47" s="31" t="s">
        <v>59</v>
      </c>
      <c r="V47" s="31">
        <v>12000</v>
      </c>
      <c r="W47" s="31">
        <v>32</v>
      </c>
      <c r="X47" s="31"/>
      <c r="Y47" s="31"/>
      <c r="Z47" s="31"/>
      <c r="AA47" s="30"/>
      <c r="AB47"/>
      <c r="AC47"/>
      <c r="AD47"/>
      <c r="AE47"/>
      <c r="AF47"/>
      <c r="AG47"/>
    </row>
    <row r="48" spans="5:33" x14ac:dyDescent="0.25">
      <c r="E48" s="2">
        <v>12050</v>
      </c>
      <c r="F48" s="3">
        <f t="shared" si="0"/>
        <v>5.8091286307053946E-4</v>
      </c>
      <c r="G48" s="11">
        <f t="shared" si="1"/>
        <v>7</v>
      </c>
      <c r="H48" s="3">
        <f t="shared" si="2"/>
        <v>0.99643153526970951</v>
      </c>
      <c r="I48" s="3">
        <f t="shared" si="3"/>
        <v>3.5684647302904565E-3</v>
      </c>
      <c r="J48" s="2">
        <f t="shared" si="4"/>
        <v>43</v>
      </c>
      <c r="K48" s="1">
        <v>40</v>
      </c>
      <c r="L48" s="1" t="s">
        <v>68</v>
      </c>
      <c r="M48" s="2">
        <v>12000</v>
      </c>
      <c r="N48" s="1"/>
      <c r="O48" s="2"/>
      <c r="U48" s="31" t="s">
        <v>60</v>
      </c>
      <c r="V48" s="31">
        <v>9000</v>
      </c>
      <c r="W48" s="31">
        <v>33</v>
      </c>
      <c r="X48" s="31"/>
      <c r="Y48" s="31"/>
      <c r="Z48" s="31"/>
      <c r="AA48" s="30"/>
      <c r="AB48"/>
      <c r="AC48"/>
      <c r="AD48"/>
      <c r="AE48"/>
      <c r="AF48"/>
      <c r="AG48"/>
    </row>
    <row r="49" spans="5:33" x14ac:dyDescent="0.25">
      <c r="E49" s="2">
        <v>12050</v>
      </c>
      <c r="F49" s="3">
        <f t="shared" si="0"/>
        <v>5.8091286307053946E-4</v>
      </c>
      <c r="G49" s="11">
        <f t="shared" si="1"/>
        <v>7</v>
      </c>
      <c r="H49" s="3">
        <f t="shared" si="2"/>
        <v>0.99643153526970951</v>
      </c>
      <c r="I49" s="3">
        <f t="shared" si="3"/>
        <v>3.5684647302904565E-3</v>
      </c>
      <c r="J49" s="2">
        <f t="shared" si="4"/>
        <v>43</v>
      </c>
      <c r="K49" s="1">
        <v>41</v>
      </c>
      <c r="L49" s="1" t="s">
        <v>69</v>
      </c>
      <c r="M49" s="2">
        <v>12000</v>
      </c>
      <c r="N49" s="1"/>
      <c r="O49" s="2"/>
      <c r="U49" s="31" t="s">
        <v>64</v>
      </c>
      <c r="V49" s="31">
        <v>4500</v>
      </c>
      <c r="W49" s="31">
        <v>34</v>
      </c>
      <c r="X49" s="31"/>
      <c r="Y49" s="31"/>
      <c r="Z49" s="31"/>
      <c r="AA49" s="30"/>
      <c r="AB49"/>
      <c r="AC49"/>
      <c r="AD49"/>
      <c r="AE49"/>
      <c r="AF49"/>
      <c r="AG49"/>
    </row>
    <row r="50" spans="5:33" x14ac:dyDescent="0.25">
      <c r="E50" s="2">
        <v>12050</v>
      </c>
      <c r="F50" s="3">
        <f t="shared" si="0"/>
        <v>5.8091286307053946E-4</v>
      </c>
      <c r="G50" s="11">
        <f t="shared" si="1"/>
        <v>7</v>
      </c>
      <c r="H50" s="3">
        <f t="shared" si="2"/>
        <v>0.99643153526970951</v>
      </c>
      <c r="I50" s="3">
        <f t="shared" si="3"/>
        <v>3.5684647302904565E-3</v>
      </c>
      <c r="J50" s="2">
        <f t="shared" si="4"/>
        <v>43</v>
      </c>
      <c r="K50" s="1">
        <v>42</v>
      </c>
      <c r="L50" s="1" t="s">
        <v>71</v>
      </c>
      <c r="M50" s="2">
        <v>12000</v>
      </c>
      <c r="N50" s="1"/>
      <c r="O50" s="2"/>
      <c r="U50" s="31" t="s">
        <v>61</v>
      </c>
      <c r="V50" s="31">
        <v>7500</v>
      </c>
      <c r="W50" s="31">
        <v>34</v>
      </c>
      <c r="X50" s="31"/>
      <c r="Y50" s="31"/>
      <c r="Z50" s="31"/>
      <c r="AA50" s="30"/>
      <c r="AB50"/>
      <c r="AC50"/>
      <c r="AD50"/>
      <c r="AE50"/>
      <c r="AF50"/>
      <c r="AG50"/>
    </row>
    <row r="51" spans="5:33" x14ac:dyDescent="0.25">
      <c r="E51" s="2">
        <v>12050</v>
      </c>
      <c r="F51" s="3">
        <f t="shared" si="0"/>
        <v>5.8091286307053946E-4</v>
      </c>
      <c r="G51" s="11">
        <f t="shared" si="1"/>
        <v>7</v>
      </c>
      <c r="H51" s="3">
        <f t="shared" si="2"/>
        <v>0.74746887966804976</v>
      </c>
      <c r="I51" s="3">
        <f t="shared" si="3"/>
        <v>0.25253112033195019</v>
      </c>
      <c r="J51" s="2">
        <f t="shared" si="4"/>
        <v>3043</v>
      </c>
      <c r="K51" s="1">
        <v>43</v>
      </c>
      <c r="L51" s="1" t="s">
        <v>72</v>
      </c>
      <c r="M51" s="2">
        <v>9000</v>
      </c>
      <c r="N51" s="1"/>
      <c r="O51" s="2"/>
      <c r="U51" s="31" t="s">
        <v>65</v>
      </c>
      <c r="V51" s="31">
        <v>12000</v>
      </c>
      <c r="W51" s="31">
        <v>35</v>
      </c>
      <c r="X51" s="31"/>
      <c r="Y51" s="31"/>
      <c r="Z51" s="31"/>
      <c r="AA51" s="30"/>
      <c r="AB51"/>
      <c r="AC51"/>
      <c r="AD51"/>
      <c r="AE51"/>
      <c r="AF51"/>
      <c r="AG51"/>
    </row>
    <row r="52" spans="5:33" x14ac:dyDescent="0.25">
      <c r="E52" s="2">
        <v>12050</v>
      </c>
      <c r="F52" s="3">
        <f t="shared" si="0"/>
        <v>1.1618257261410789E-3</v>
      </c>
      <c r="G52" s="11">
        <f t="shared" si="1"/>
        <v>14</v>
      </c>
      <c r="H52" s="3">
        <f t="shared" si="2"/>
        <v>0.99701244813278012</v>
      </c>
      <c r="I52" s="3">
        <f t="shared" si="3"/>
        <v>2.9875518672199172E-3</v>
      </c>
      <c r="J52" s="2">
        <f t="shared" si="4"/>
        <v>36</v>
      </c>
      <c r="K52" s="1">
        <v>44</v>
      </c>
      <c r="L52" s="1" t="s">
        <v>76</v>
      </c>
      <c r="M52" s="2">
        <v>4500</v>
      </c>
      <c r="N52" s="1" t="s">
        <v>73</v>
      </c>
      <c r="O52" s="2">
        <v>7500</v>
      </c>
      <c r="U52" s="31" t="s">
        <v>66</v>
      </c>
      <c r="V52" s="31">
        <v>12000</v>
      </c>
      <c r="W52" s="31">
        <v>36</v>
      </c>
      <c r="X52" s="31"/>
      <c r="Y52" s="31"/>
      <c r="Z52" s="31"/>
      <c r="AA52" s="30"/>
      <c r="AB52"/>
      <c r="AC52"/>
      <c r="AD52"/>
      <c r="AE52"/>
      <c r="AF52"/>
      <c r="AG52"/>
    </row>
    <row r="53" spans="5:33" x14ac:dyDescent="0.25">
      <c r="E53" s="2">
        <v>12050</v>
      </c>
      <c r="F53" s="3">
        <f t="shared" si="0"/>
        <v>5.8091286307053946E-4</v>
      </c>
      <c r="G53" s="11">
        <f t="shared" si="1"/>
        <v>7</v>
      </c>
      <c r="H53" s="3">
        <f t="shared" si="2"/>
        <v>0.99643153526970951</v>
      </c>
      <c r="I53" s="3">
        <f t="shared" si="3"/>
        <v>3.5684647302904565E-3</v>
      </c>
      <c r="J53" s="2">
        <f t="shared" si="4"/>
        <v>43</v>
      </c>
      <c r="K53" s="1">
        <v>45</v>
      </c>
      <c r="L53" s="1" t="s">
        <v>77</v>
      </c>
      <c r="M53" s="2">
        <v>12000</v>
      </c>
      <c r="N53" s="1"/>
      <c r="O53" s="2"/>
      <c r="U53" s="31" t="s">
        <v>62</v>
      </c>
      <c r="V53" s="31">
        <v>12000</v>
      </c>
      <c r="W53" s="31">
        <v>37</v>
      </c>
      <c r="X53" s="31"/>
      <c r="Y53" s="31"/>
      <c r="Z53" s="31"/>
      <c r="AA53" s="30"/>
      <c r="AB53"/>
      <c r="AC53"/>
      <c r="AD53"/>
      <c r="AE53"/>
      <c r="AF53"/>
      <c r="AG53"/>
    </row>
    <row r="54" spans="5:33" x14ac:dyDescent="0.25">
      <c r="E54" s="2">
        <v>12050</v>
      </c>
      <c r="F54" s="3">
        <f t="shared" si="0"/>
        <v>5.8091286307053946E-4</v>
      </c>
      <c r="G54" s="11">
        <f t="shared" si="1"/>
        <v>7</v>
      </c>
      <c r="H54" s="3">
        <f t="shared" si="2"/>
        <v>0.99643153526970951</v>
      </c>
      <c r="I54" s="3">
        <f t="shared" si="3"/>
        <v>3.5684647302904565E-3</v>
      </c>
      <c r="J54" s="2">
        <f t="shared" si="4"/>
        <v>43</v>
      </c>
      <c r="K54" s="1">
        <v>46</v>
      </c>
      <c r="L54" s="1" t="s">
        <v>78</v>
      </c>
      <c r="M54" s="2">
        <v>12000</v>
      </c>
      <c r="N54" s="1"/>
      <c r="O54" s="2"/>
      <c r="U54" s="31" t="s">
        <v>63</v>
      </c>
      <c r="V54" s="31">
        <v>9000</v>
      </c>
      <c r="W54" s="31">
        <v>38</v>
      </c>
      <c r="X54" s="31"/>
      <c r="Y54" s="31"/>
      <c r="Z54" s="31"/>
      <c r="AA54" s="30"/>
      <c r="AB54"/>
      <c r="AC54"/>
      <c r="AD54"/>
      <c r="AE54"/>
      <c r="AF54"/>
      <c r="AG54"/>
    </row>
    <row r="55" spans="5:33" x14ac:dyDescent="0.25">
      <c r="E55" s="2">
        <v>12050</v>
      </c>
      <c r="F55" s="3">
        <f t="shared" si="0"/>
        <v>5.8091286307053946E-4</v>
      </c>
      <c r="G55" s="11">
        <f t="shared" si="1"/>
        <v>7</v>
      </c>
      <c r="H55" s="3">
        <f t="shared" si="2"/>
        <v>0.99643153526970951</v>
      </c>
      <c r="I55" s="3">
        <f t="shared" si="3"/>
        <v>3.5684647302904565E-3</v>
      </c>
      <c r="J55" s="2">
        <f t="shared" si="4"/>
        <v>43</v>
      </c>
      <c r="K55" s="1">
        <v>47</v>
      </c>
      <c r="L55" s="1" t="s">
        <v>74</v>
      </c>
      <c r="M55" s="2">
        <v>12000</v>
      </c>
      <c r="N55" s="1"/>
      <c r="O55" s="2"/>
      <c r="U55" s="31" t="s">
        <v>67</v>
      </c>
      <c r="V55" s="31">
        <v>4500</v>
      </c>
      <c r="W55" s="31">
        <v>39</v>
      </c>
      <c r="X55" s="31"/>
      <c r="Y55" s="31"/>
      <c r="Z55" s="31"/>
      <c r="AA55" s="30"/>
      <c r="AB55"/>
      <c r="AC55"/>
      <c r="AD55"/>
      <c r="AE55"/>
      <c r="AF55"/>
      <c r="AG55"/>
    </row>
    <row r="56" spans="5:33" x14ac:dyDescent="0.25">
      <c r="E56" s="2">
        <v>12050</v>
      </c>
      <c r="F56" s="3">
        <f t="shared" si="0"/>
        <v>5.8091286307053946E-4</v>
      </c>
      <c r="G56" s="11">
        <f t="shared" si="1"/>
        <v>7</v>
      </c>
      <c r="H56" s="3">
        <f t="shared" si="2"/>
        <v>0.74746887966804976</v>
      </c>
      <c r="I56" s="3">
        <f t="shared" si="3"/>
        <v>0.25253112033195019</v>
      </c>
      <c r="J56" s="2">
        <f t="shared" si="4"/>
        <v>3043</v>
      </c>
      <c r="K56" s="1">
        <v>48</v>
      </c>
      <c r="L56" s="1" t="s">
        <v>75</v>
      </c>
      <c r="M56" s="2">
        <v>9000</v>
      </c>
      <c r="N56" s="1"/>
      <c r="O56" s="2"/>
      <c r="U56" s="31" t="s">
        <v>70</v>
      </c>
      <c r="V56" s="31">
        <v>7500</v>
      </c>
      <c r="W56" s="31">
        <v>39</v>
      </c>
      <c r="X56" s="31"/>
      <c r="Y56" s="31"/>
      <c r="Z56" s="31"/>
      <c r="AA56" s="30"/>
      <c r="AB56"/>
      <c r="AC56"/>
      <c r="AD56"/>
      <c r="AE56"/>
      <c r="AF56"/>
      <c r="AG56"/>
    </row>
    <row r="57" spans="5:33" x14ac:dyDescent="0.25">
      <c r="E57" s="2">
        <v>12050</v>
      </c>
      <c r="F57" s="3">
        <f t="shared" si="0"/>
        <v>1.1618257261410789E-3</v>
      </c>
      <c r="G57" s="11">
        <f t="shared" si="1"/>
        <v>14</v>
      </c>
      <c r="H57" s="3">
        <f t="shared" si="2"/>
        <v>0.99701244813278012</v>
      </c>
      <c r="I57" s="3">
        <f t="shared" si="3"/>
        <v>2.9875518672199172E-3</v>
      </c>
      <c r="J57" s="2">
        <f t="shared" si="4"/>
        <v>36</v>
      </c>
      <c r="K57" s="1">
        <v>49</v>
      </c>
      <c r="L57" s="1" t="s">
        <v>79</v>
      </c>
      <c r="M57" s="2">
        <v>4500</v>
      </c>
      <c r="N57" s="1" t="s">
        <v>82</v>
      </c>
      <c r="O57" s="2">
        <v>7500</v>
      </c>
      <c r="U57" s="31" t="s">
        <v>68</v>
      </c>
      <c r="V57" s="31">
        <v>12000</v>
      </c>
      <c r="W57" s="31">
        <v>40</v>
      </c>
      <c r="X57" s="31"/>
      <c r="Y57" s="31"/>
      <c r="Z57" s="31"/>
      <c r="AA57" s="30"/>
      <c r="AB57"/>
      <c r="AC57"/>
      <c r="AD57"/>
      <c r="AE57"/>
      <c r="AF57"/>
      <c r="AG57"/>
    </row>
    <row r="58" spans="5:33" x14ac:dyDescent="0.25">
      <c r="E58" s="2">
        <v>12050</v>
      </c>
      <c r="F58" s="3">
        <f t="shared" si="0"/>
        <v>5.8091286307053946E-4</v>
      </c>
      <c r="G58" s="11">
        <f t="shared" si="1"/>
        <v>7</v>
      </c>
      <c r="H58" s="3">
        <f t="shared" si="2"/>
        <v>0.99643153526970951</v>
      </c>
      <c r="I58" s="3">
        <f t="shared" si="3"/>
        <v>3.5684647302904565E-3</v>
      </c>
      <c r="J58" s="2">
        <f t="shared" si="4"/>
        <v>43</v>
      </c>
      <c r="K58" s="1">
        <v>50</v>
      </c>
      <c r="L58" s="1" t="s">
        <v>80</v>
      </c>
      <c r="M58" s="2">
        <v>12000</v>
      </c>
      <c r="N58" s="1"/>
      <c r="O58" s="2"/>
      <c r="U58" s="31" t="s">
        <v>69</v>
      </c>
      <c r="V58" s="31">
        <v>12000</v>
      </c>
      <c r="W58" s="31">
        <v>41</v>
      </c>
      <c r="X58" s="31"/>
      <c r="Y58" s="31"/>
      <c r="Z58" s="31"/>
      <c r="AA58" s="30"/>
      <c r="AB58"/>
      <c r="AC58"/>
      <c r="AD58"/>
      <c r="AE58"/>
      <c r="AF58"/>
      <c r="AG58"/>
    </row>
    <row r="59" spans="5:33" x14ac:dyDescent="0.25">
      <c r="E59" s="2">
        <v>12050</v>
      </c>
      <c r="F59" s="3">
        <f t="shared" si="0"/>
        <v>5.8091286307053946E-4</v>
      </c>
      <c r="G59" s="11">
        <f t="shared" si="1"/>
        <v>7</v>
      </c>
      <c r="H59" s="3">
        <f t="shared" si="2"/>
        <v>0.99643153526970951</v>
      </c>
      <c r="I59" s="3">
        <f t="shared" si="3"/>
        <v>3.5684647302904565E-3</v>
      </c>
      <c r="J59" s="2">
        <f t="shared" si="4"/>
        <v>43</v>
      </c>
      <c r="K59" s="1">
        <v>51</v>
      </c>
      <c r="L59" s="1" t="s">
        <v>81</v>
      </c>
      <c r="M59" s="2">
        <v>12000</v>
      </c>
      <c r="N59" s="1"/>
      <c r="O59" s="2"/>
      <c r="U59" s="31" t="s">
        <v>71</v>
      </c>
      <c r="V59" s="31">
        <v>12000</v>
      </c>
      <c r="W59" s="31">
        <v>42</v>
      </c>
      <c r="X59" s="31"/>
      <c r="Y59" s="31"/>
      <c r="Z59" s="31"/>
      <c r="AA59" s="30"/>
      <c r="AB59"/>
      <c r="AC59"/>
      <c r="AD59"/>
      <c r="AE59"/>
      <c r="AF59"/>
      <c r="AG59"/>
    </row>
    <row r="60" spans="5:33" x14ac:dyDescent="0.25">
      <c r="E60" s="2">
        <v>12050</v>
      </c>
      <c r="F60" s="3">
        <f t="shared" si="0"/>
        <v>5.8091286307053946E-4</v>
      </c>
      <c r="G60" s="11">
        <f t="shared" si="1"/>
        <v>7</v>
      </c>
      <c r="H60" s="3">
        <f t="shared" si="2"/>
        <v>0.99643153526970951</v>
      </c>
      <c r="I60" s="3">
        <f t="shared" si="3"/>
        <v>3.5684647302904565E-3</v>
      </c>
      <c r="J60" s="2">
        <f t="shared" si="4"/>
        <v>43</v>
      </c>
      <c r="K60" s="1">
        <v>52</v>
      </c>
      <c r="L60" s="1" t="s">
        <v>83</v>
      </c>
      <c r="M60" s="2">
        <v>12000</v>
      </c>
      <c r="N60" s="1"/>
      <c r="O60" s="2"/>
      <c r="U60" s="31" t="s">
        <v>72</v>
      </c>
      <c r="V60" s="31">
        <v>9000</v>
      </c>
      <c r="W60" s="31">
        <v>43</v>
      </c>
      <c r="X60" s="31"/>
      <c r="Y60" s="31"/>
      <c r="Z60" s="31"/>
      <c r="AA60" s="30"/>
      <c r="AB60"/>
      <c r="AC60"/>
      <c r="AD60"/>
      <c r="AE60"/>
      <c r="AF60"/>
      <c r="AG60"/>
    </row>
    <row r="61" spans="5:33" x14ac:dyDescent="0.25">
      <c r="E61" s="2">
        <v>12050</v>
      </c>
      <c r="F61" s="3">
        <f t="shared" si="0"/>
        <v>5.8091286307053946E-4</v>
      </c>
      <c r="G61" s="11">
        <f t="shared" si="1"/>
        <v>7</v>
      </c>
      <c r="H61" s="3">
        <f t="shared" si="2"/>
        <v>0.74746887966804976</v>
      </c>
      <c r="I61" s="3">
        <f t="shared" si="3"/>
        <v>0.25253112033195019</v>
      </c>
      <c r="J61" s="2">
        <f t="shared" si="4"/>
        <v>3043</v>
      </c>
      <c r="K61" s="1">
        <v>53</v>
      </c>
      <c r="L61" s="1" t="s">
        <v>84</v>
      </c>
      <c r="M61" s="2">
        <v>9000</v>
      </c>
      <c r="N61" s="1"/>
      <c r="O61" s="2"/>
      <c r="U61" s="31" t="s">
        <v>76</v>
      </c>
      <c r="V61" s="31">
        <v>4500</v>
      </c>
      <c r="W61" s="31">
        <v>44</v>
      </c>
      <c r="X61" s="31"/>
      <c r="Y61" s="31"/>
      <c r="Z61" s="31"/>
      <c r="AA61" s="30"/>
      <c r="AB61"/>
      <c r="AC61"/>
      <c r="AD61"/>
      <c r="AE61"/>
      <c r="AF61"/>
      <c r="AG61"/>
    </row>
    <row r="62" spans="5:33" x14ac:dyDescent="0.25">
      <c r="E62" s="2">
        <v>12050</v>
      </c>
      <c r="F62" s="3">
        <f t="shared" si="0"/>
        <v>5.8091286307053946E-4</v>
      </c>
      <c r="G62" s="11">
        <f t="shared" si="1"/>
        <v>7</v>
      </c>
      <c r="H62" s="3">
        <f t="shared" si="2"/>
        <v>0.99643153526970951</v>
      </c>
      <c r="I62" s="3">
        <f t="shared" si="3"/>
        <v>3.5684647302904565E-3</v>
      </c>
      <c r="J62" s="2">
        <f t="shared" si="4"/>
        <v>43</v>
      </c>
      <c r="K62" s="1">
        <v>54</v>
      </c>
      <c r="L62" s="1" t="s">
        <v>86</v>
      </c>
      <c r="M62" s="2">
        <v>12000</v>
      </c>
      <c r="U62" s="31" t="s">
        <v>73</v>
      </c>
      <c r="V62" s="31">
        <v>7500</v>
      </c>
      <c r="W62" s="31">
        <v>44</v>
      </c>
      <c r="X62" s="31"/>
      <c r="Y62" s="31"/>
      <c r="Z62" s="31"/>
      <c r="AA62" s="30"/>
      <c r="AB62"/>
      <c r="AC62"/>
      <c r="AD62"/>
      <c r="AE62"/>
      <c r="AF62"/>
      <c r="AG62"/>
    </row>
    <row r="63" spans="5:33" x14ac:dyDescent="0.25">
      <c r="E63" s="2">
        <v>12050</v>
      </c>
      <c r="F63" s="3">
        <f t="shared" si="0"/>
        <v>5.8091286307053946E-4</v>
      </c>
      <c r="G63" s="11">
        <f t="shared" si="1"/>
        <v>7</v>
      </c>
      <c r="H63" s="3">
        <f t="shared" si="2"/>
        <v>0.99643153526970951</v>
      </c>
      <c r="I63" s="3">
        <f t="shared" si="3"/>
        <v>3.5684647302904565E-3</v>
      </c>
      <c r="J63" s="2">
        <f t="shared" si="4"/>
        <v>43</v>
      </c>
      <c r="K63" s="1">
        <v>55</v>
      </c>
      <c r="L63" s="1" t="s">
        <v>87</v>
      </c>
      <c r="M63" s="2">
        <v>12000</v>
      </c>
      <c r="U63" s="31" t="s">
        <v>77</v>
      </c>
      <c r="V63" s="31">
        <v>12000</v>
      </c>
      <c r="W63" s="31">
        <v>45</v>
      </c>
      <c r="X63" s="31"/>
      <c r="Y63" s="31"/>
      <c r="Z63" s="31"/>
      <c r="AA63" s="30"/>
      <c r="AB63"/>
      <c r="AC63"/>
      <c r="AD63"/>
      <c r="AE63"/>
      <c r="AF63"/>
      <c r="AG63"/>
    </row>
    <row r="64" spans="5:33" x14ac:dyDescent="0.25">
      <c r="E64" s="2">
        <v>12050</v>
      </c>
      <c r="F64" s="3">
        <f t="shared" si="0"/>
        <v>1.1618257261410789E-3</v>
      </c>
      <c r="G64" s="11">
        <f t="shared" si="1"/>
        <v>14</v>
      </c>
      <c r="H64" s="3">
        <f t="shared" si="2"/>
        <v>0.99701244813278012</v>
      </c>
      <c r="I64" s="3">
        <f t="shared" si="3"/>
        <v>2.9875518672199172E-3</v>
      </c>
      <c r="J64" s="2">
        <f t="shared" si="4"/>
        <v>36</v>
      </c>
      <c r="K64" s="1">
        <v>56</v>
      </c>
      <c r="L64" s="1" t="s">
        <v>88</v>
      </c>
      <c r="M64" s="2">
        <v>4500</v>
      </c>
      <c r="N64" s="1" t="s">
        <v>90</v>
      </c>
      <c r="O64" s="2">
        <v>7500</v>
      </c>
      <c r="U64" s="31" t="s">
        <v>78</v>
      </c>
      <c r="V64" s="31">
        <v>12000</v>
      </c>
      <c r="W64" s="31">
        <v>46</v>
      </c>
      <c r="X64" s="31"/>
      <c r="Y64" s="31"/>
      <c r="Z64" s="31"/>
      <c r="AA64" s="30"/>
      <c r="AB64"/>
      <c r="AC64"/>
      <c r="AD64"/>
      <c r="AE64"/>
      <c r="AF64"/>
      <c r="AG64"/>
    </row>
    <row r="65" spans="5:33" x14ac:dyDescent="0.25">
      <c r="E65" s="2">
        <v>12050</v>
      </c>
      <c r="F65" s="3">
        <f t="shared" si="0"/>
        <v>5.8091286307053946E-4</v>
      </c>
      <c r="G65" s="11">
        <f t="shared" si="1"/>
        <v>7</v>
      </c>
      <c r="H65" s="3">
        <f t="shared" si="2"/>
        <v>0.99643153526970951</v>
      </c>
      <c r="I65" s="3">
        <f t="shared" si="3"/>
        <v>3.5684647302904565E-3</v>
      </c>
      <c r="J65" s="2">
        <f t="shared" si="4"/>
        <v>43</v>
      </c>
      <c r="K65" s="1">
        <v>57</v>
      </c>
      <c r="L65" s="1" t="s">
        <v>89</v>
      </c>
      <c r="M65" s="2">
        <v>12000</v>
      </c>
      <c r="N65" s="1"/>
      <c r="O65" s="2"/>
      <c r="U65" s="31" t="s">
        <v>74</v>
      </c>
      <c r="V65" s="31">
        <v>12000</v>
      </c>
      <c r="W65" s="31">
        <v>47</v>
      </c>
      <c r="X65" s="31"/>
      <c r="Y65" s="31"/>
      <c r="Z65" s="31"/>
      <c r="AA65" s="30"/>
      <c r="AB65"/>
      <c r="AC65"/>
      <c r="AD65"/>
      <c r="AE65"/>
      <c r="AF65"/>
      <c r="AG65"/>
    </row>
    <row r="66" spans="5:33" x14ac:dyDescent="0.25">
      <c r="U66" s="31" t="s">
        <v>75</v>
      </c>
      <c r="V66" s="31">
        <v>9000</v>
      </c>
      <c r="W66" s="31">
        <v>48</v>
      </c>
      <c r="X66" s="31"/>
      <c r="Y66" s="31"/>
      <c r="Z66" s="31"/>
      <c r="AA66" s="30"/>
      <c r="AB66"/>
      <c r="AC66"/>
      <c r="AD66"/>
      <c r="AE66"/>
      <c r="AF66"/>
      <c r="AG66"/>
    </row>
    <row r="67" spans="5:33" x14ac:dyDescent="0.25">
      <c r="U67" s="31" t="s">
        <v>79</v>
      </c>
      <c r="V67" s="31">
        <v>4500</v>
      </c>
      <c r="W67" s="31">
        <v>49</v>
      </c>
      <c r="X67" s="31"/>
      <c r="Y67" s="31"/>
      <c r="Z67" s="31"/>
      <c r="AA67" s="30"/>
      <c r="AB67"/>
      <c r="AC67"/>
      <c r="AD67"/>
      <c r="AE67"/>
      <c r="AF67"/>
      <c r="AG67"/>
    </row>
    <row r="68" spans="5:33" x14ac:dyDescent="0.25">
      <c r="U68" s="31" t="s">
        <v>82</v>
      </c>
      <c r="V68" s="31">
        <v>7500</v>
      </c>
      <c r="W68" s="31">
        <v>49</v>
      </c>
      <c r="X68" s="31"/>
      <c r="Y68" s="31"/>
      <c r="Z68" s="31"/>
      <c r="AA68" s="30"/>
      <c r="AB68"/>
      <c r="AC68"/>
      <c r="AD68"/>
      <c r="AE68"/>
      <c r="AF68"/>
      <c r="AG68"/>
    </row>
    <row r="69" spans="5:33" x14ac:dyDescent="0.25">
      <c r="U69" s="31" t="s">
        <v>80</v>
      </c>
      <c r="V69" s="31">
        <v>12000</v>
      </c>
      <c r="W69" s="31">
        <v>50</v>
      </c>
      <c r="X69" s="31"/>
      <c r="Y69" s="31"/>
      <c r="Z69" s="31"/>
      <c r="AA69" s="30"/>
      <c r="AB69"/>
      <c r="AC69"/>
      <c r="AD69"/>
      <c r="AE69"/>
      <c r="AF69"/>
      <c r="AG69"/>
    </row>
    <row r="70" spans="5:33" x14ac:dyDescent="0.25">
      <c r="U70" s="31" t="s">
        <v>81</v>
      </c>
      <c r="V70" s="31">
        <v>12000</v>
      </c>
      <c r="W70" s="31">
        <v>51</v>
      </c>
      <c r="X70" s="31"/>
      <c r="Y70" s="31"/>
      <c r="Z70" s="31"/>
      <c r="AA70" s="30"/>
      <c r="AB70"/>
      <c r="AC70"/>
      <c r="AD70"/>
      <c r="AE70"/>
      <c r="AF70"/>
      <c r="AG70"/>
    </row>
    <row r="71" spans="5:33" x14ac:dyDescent="0.25">
      <c r="U71" s="31" t="s">
        <v>83</v>
      </c>
      <c r="V71" s="31">
        <v>12000</v>
      </c>
      <c r="W71" s="31">
        <v>52</v>
      </c>
      <c r="X71" s="31"/>
      <c r="Y71" s="31"/>
      <c r="Z71" s="31"/>
      <c r="AA71" s="30"/>
      <c r="AB71"/>
      <c r="AC71"/>
      <c r="AD71"/>
      <c r="AE71"/>
      <c r="AF71"/>
      <c r="AG71"/>
    </row>
    <row r="72" spans="5:33" x14ac:dyDescent="0.25">
      <c r="U72" s="31" t="s">
        <v>84</v>
      </c>
      <c r="V72" s="31">
        <v>9000</v>
      </c>
      <c r="W72" s="31">
        <v>53</v>
      </c>
      <c r="X72" s="31"/>
      <c r="Y72" s="31"/>
      <c r="Z72" s="31"/>
      <c r="AA72" s="30"/>
      <c r="AB72"/>
      <c r="AC72"/>
      <c r="AD72"/>
      <c r="AE72"/>
      <c r="AF72"/>
      <c r="AG72"/>
    </row>
    <row r="73" spans="5:33" x14ac:dyDescent="0.25">
      <c r="U73" s="31" t="s">
        <v>86</v>
      </c>
      <c r="V73" s="31">
        <v>12000</v>
      </c>
      <c r="W73" s="31">
        <v>54</v>
      </c>
      <c r="X73" s="31"/>
      <c r="Y73" s="31"/>
      <c r="Z73" s="31"/>
      <c r="AA73" s="30"/>
      <c r="AB73"/>
      <c r="AC73"/>
      <c r="AD73"/>
      <c r="AE73"/>
      <c r="AF73"/>
      <c r="AG73"/>
    </row>
    <row r="74" spans="5:33" x14ac:dyDescent="0.25">
      <c r="U74" s="31" t="s">
        <v>87</v>
      </c>
      <c r="V74" s="31">
        <v>12000</v>
      </c>
      <c r="W74" s="31">
        <v>55</v>
      </c>
      <c r="X74" s="31"/>
      <c r="Y74" s="31"/>
      <c r="Z74" s="31"/>
      <c r="AA74" s="30"/>
      <c r="AB74"/>
      <c r="AC74"/>
      <c r="AD74"/>
      <c r="AE74"/>
      <c r="AF74"/>
      <c r="AG74"/>
    </row>
    <row r="75" spans="5:33" x14ac:dyDescent="0.25">
      <c r="U75" s="31" t="s">
        <v>88</v>
      </c>
      <c r="V75" s="31">
        <v>4500</v>
      </c>
      <c r="W75" s="31">
        <v>56</v>
      </c>
      <c r="X75" s="31"/>
      <c r="Y75" s="31"/>
      <c r="Z75" s="31"/>
      <c r="AA75" s="30"/>
      <c r="AB75"/>
      <c r="AC75"/>
      <c r="AD75"/>
      <c r="AE75"/>
      <c r="AF75"/>
      <c r="AG75"/>
    </row>
    <row r="76" spans="5:33" x14ac:dyDescent="0.25">
      <c r="U76" s="31" t="s">
        <v>90</v>
      </c>
      <c r="V76" s="31">
        <v>7500</v>
      </c>
      <c r="W76" s="31">
        <v>56</v>
      </c>
      <c r="X76" s="31"/>
      <c r="Y76" s="31"/>
      <c r="Z76" s="31"/>
      <c r="AA76" s="30"/>
      <c r="AB76"/>
      <c r="AC76"/>
      <c r="AD76"/>
      <c r="AE76"/>
      <c r="AF76"/>
      <c r="AG76"/>
    </row>
    <row r="77" spans="5:33" x14ac:dyDescent="0.25">
      <c r="U77" s="31" t="s">
        <v>89</v>
      </c>
      <c r="V77" s="31">
        <v>12000</v>
      </c>
      <c r="W77" s="31">
        <v>57</v>
      </c>
      <c r="X77" s="31"/>
      <c r="Y77" s="31"/>
      <c r="Z77" s="31"/>
      <c r="AA77" s="30"/>
      <c r="AB77"/>
      <c r="AC77"/>
      <c r="AD77"/>
      <c r="AE77"/>
      <c r="AF77"/>
      <c r="AG77"/>
    </row>
    <row r="78" spans="5:33" x14ac:dyDescent="0.25">
      <c r="AB78"/>
      <c r="AC78"/>
      <c r="AD78"/>
      <c r="AE78"/>
      <c r="AF78"/>
      <c r="AG78"/>
    </row>
    <row r="79" spans="5:33" x14ac:dyDescent="0.25">
      <c r="AB79"/>
      <c r="AC79"/>
      <c r="AD79"/>
      <c r="AE79"/>
      <c r="AF79"/>
      <c r="AG79"/>
    </row>
    <row r="80" spans="5:33" x14ac:dyDescent="0.25">
      <c r="AB80"/>
      <c r="AC80"/>
      <c r="AD80"/>
      <c r="AE80"/>
      <c r="AF80"/>
      <c r="AG80"/>
    </row>
    <row r="81" spans="28:33" x14ac:dyDescent="0.25">
      <c r="AB81"/>
      <c r="AC81"/>
      <c r="AD81"/>
      <c r="AE81"/>
      <c r="AF81"/>
      <c r="AG81"/>
    </row>
    <row r="82" spans="28:33" x14ac:dyDescent="0.25">
      <c r="AB82"/>
      <c r="AC82"/>
      <c r="AD82"/>
      <c r="AE82"/>
      <c r="AF82"/>
      <c r="AG82"/>
    </row>
    <row r="83" spans="28:33" x14ac:dyDescent="0.25">
      <c r="AB83"/>
      <c r="AC83"/>
      <c r="AD83"/>
      <c r="AE83"/>
      <c r="AF83"/>
      <c r="AG83"/>
    </row>
    <row r="84" spans="28:33" x14ac:dyDescent="0.25">
      <c r="AB84"/>
      <c r="AC84"/>
      <c r="AD84"/>
      <c r="AE84"/>
      <c r="AF84"/>
      <c r="AG84"/>
    </row>
    <row r="85" spans="28:33" x14ac:dyDescent="0.25">
      <c r="AB85"/>
      <c r="AC85"/>
      <c r="AD85"/>
      <c r="AE85"/>
      <c r="AF85"/>
      <c r="AG85"/>
    </row>
    <row r="86" spans="28:33" x14ac:dyDescent="0.25">
      <c r="AB86"/>
      <c r="AC86"/>
      <c r="AD86"/>
      <c r="AE86"/>
      <c r="AF86"/>
      <c r="AG86"/>
    </row>
    <row r="87" spans="28:33" x14ac:dyDescent="0.25">
      <c r="AB87"/>
      <c r="AC87"/>
      <c r="AD87"/>
      <c r="AE87"/>
      <c r="AF87"/>
      <c r="AG87"/>
    </row>
    <row r="88" spans="28:33" x14ac:dyDescent="0.25">
      <c r="AB88"/>
      <c r="AC88"/>
      <c r="AD88"/>
      <c r="AE88"/>
      <c r="AF88"/>
      <c r="AG88"/>
    </row>
    <row r="89" spans="28:33" x14ac:dyDescent="0.25">
      <c r="AB89"/>
      <c r="AC89"/>
      <c r="AD89"/>
      <c r="AE89"/>
      <c r="AF89"/>
      <c r="AG89"/>
    </row>
    <row r="90" spans="28:33" x14ac:dyDescent="0.25">
      <c r="AB90"/>
      <c r="AC90"/>
      <c r="AD90"/>
      <c r="AE90"/>
      <c r="AF90"/>
      <c r="AG90"/>
    </row>
    <row r="91" spans="28:33" x14ac:dyDescent="0.25">
      <c r="AB91"/>
      <c r="AC91"/>
      <c r="AD91"/>
      <c r="AE91"/>
      <c r="AF91"/>
      <c r="AG91"/>
    </row>
    <row r="92" spans="28:33" x14ac:dyDescent="0.25">
      <c r="AB92"/>
      <c r="AC92"/>
      <c r="AD92"/>
      <c r="AE92"/>
      <c r="AF92"/>
      <c r="AG92"/>
    </row>
    <row r="93" spans="28:33" x14ac:dyDescent="0.25">
      <c r="AB93"/>
      <c r="AC93"/>
      <c r="AD93"/>
      <c r="AE93"/>
      <c r="AF93"/>
      <c r="AG93"/>
    </row>
    <row r="94" spans="28:33" x14ac:dyDescent="0.25">
      <c r="AB94"/>
      <c r="AC94"/>
      <c r="AD94"/>
      <c r="AE94"/>
      <c r="AF94"/>
      <c r="AG94"/>
    </row>
    <row r="95" spans="28:33" x14ac:dyDescent="0.25">
      <c r="AB95"/>
      <c r="AC95"/>
      <c r="AD95"/>
      <c r="AE95"/>
      <c r="AF95"/>
      <c r="AG95"/>
    </row>
    <row r="96" spans="28:33" x14ac:dyDescent="0.25">
      <c r="AB96"/>
      <c r="AC96"/>
      <c r="AD96"/>
      <c r="AE96"/>
      <c r="AF96"/>
      <c r="AG96"/>
    </row>
    <row r="97" spans="28:33" x14ac:dyDescent="0.25">
      <c r="AB97"/>
      <c r="AC97"/>
      <c r="AD97"/>
      <c r="AE97"/>
      <c r="AF97"/>
      <c r="AG97"/>
    </row>
    <row r="98" spans="28:33" x14ac:dyDescent="0.25">
      <c r="AB98"/>
      <c r="AC98"/>
      <c r="AD98"/>
      <c r="AE98"/>
      <c r="AF98"/>
      <c r="AG98"/>
    </row>
    <row r="99" spans="28:33" x14ac:dyDescent="0.25">
      <c r="AB99"/>
      <c r="AC99"/>
      <c r="AD99"/>
      <c r="AE99"/>
      <c r="AF99"/>
      <c r="AG99"/>
    </row>
    <row r="100" spans="28:33" x14ac:dyDescent="0.25">
      <c r="AB100"/>
      <c r="AC100"/>
      <c r="AD100"/>
      <c r="AE100"/>
      <c r="AF100"/>
      <c r="AG100"/>
    </row>
    <row r="101" spans="28:33" x14ac:dyDescent="0.25">
      <c r="AB101"/>
      <c r="AC101"/>
      <c r="AD101"/>
      <c r="AE101"/>
      <c r="AF101"/>
      <c r="AG101"/>
    </row>
  </sheetData>
  <mergeCells count="3">
    <mergeCell ref="A7:E7"/>
    <mergeCell ref="K7:S7"/>
    <mergeCell ref="F7:J7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"/>
  <sheetViews>
    <sheetView workbookViewId="0">
      <selection activeCell="C26" sqref="C26"/>
    </sheetView>
  </sheetViews>
  <sheetFormatPr defaultRowHeight="15" x14ac:dyDescent="0.25"/>
  <cols>
    <col min="1" max="1" width="21.7109375" style="29" customWidth="1"/>
    <col min="2" max="3" width="17.7109375" style="29" customWidth="1"/>
    <col min="4" max="4" width="12" style="29" customWidth="1"/>
    <col min="5" max="5" width="13.140625" style="29" customWidth="1"/>
    <col min="6" max="6" width="11.5703125" style="29" customWidth="1"/>
    <col min="7" max="7" width="13.140625" style="29" customWidth="1"/>
    <col min="8" max="16384" width="9.140625" style="28"/>
  </cols>
  <sheetData>
    <row r="1" spans="1:7" ht="30" x14ac:dyDescent="0.25">
      <c r="A1" s="5" t="s">
        <v>94</v>
      </c>
      <c r="B1" s="6" t="s">
        <v>8</v>
      </c>
      <c r="C1" s="5" t="s">
        <v>1</v>
      </c>
      <c r="D1" s="5" t="s">
        <v>0</v>
      </c>
      <c r="E1" s="5" t="s">
        <v>36</v>
      </c>
      <c r="F1" s="5" t="s">
        <v>2</v>
      </c>
      <c r="G1" s="5" t="s">
        <v>3</v>
      </c>
    </row>
    <row r="2" spans="1:7" x14ac:dyDescent="0.25">
      <c r="A2" s="1" t="s">
        <v>11</v>
      </c>
      <c r="B2" s="2">
        <v>7500</v>
      </c>
      <c r="C2" s="2">
        <v>1</v>
      </c>
      <c r="D2" s="29" t="s">
        <v>95</v>
      </c>
      <c r="E2" s="29">
        <v>501</v>
      </c>
      <c r="F2" s="29">
        <v>435</v>
      </c>
      <c r="G2" s="29">
        <v>601</v>
      </c>
    </row>
    <row r="3" spans="1:7" x14ac:dyDescent="0.25">
      <c r="A3" s="1" t="s">
        <v>85</v>
      </c>
      <c r="B3" s="2">
        <v>4500</v>
      </c>
      <c r="C3" s="2">
        <v>1</v>
      </c>
      <c r="D3" s="29" t="s">
        <v>95</v>
      </c>
      <c r="E3" s="29">
        <v>501</v>
      </c>
      <c r="F3" s="29">
        <v>435</v>
      </c>
      <c r="G3" s="29">
        <v>601</v>
      </c>
    </row>
    <row r="4" spans="1:7" x14ac:dyDescent="0.25">
      <c r="A4" s="1" t="s">
        <v>12</v>
      </c>
      <c r="B4" s="2">
        <v>12000</v>
      </c>
      <c r="C4" s="2">
        <v>2</v>
      </c>
      <c r="D4" s="29" t="s">
        <v>95</v>
      </c>
      <c r="E4" s="29">
        <v>502</v>
      </c>
      <c r="F4" s="29">
        <v>436</v>
      </c>
      <c r="G4" s="29">
        <v>602</v>
      </c>
    </row>
    <row r="5" spans="1:7" x14ac:dyDescent="0.25">
      <c r="A5" s="1" t="s">
        <v>13</v>
      </c>
      <c r="B5" s="2">
        <v>9000</v>
      </c>
      <c r="C5" s="2">
        <v>3</v>
      </c>
      <c r="D5" s="29" t="s">
        <v>95</v>
      </c>
      <c r="E5" s="29">
        <v>503</v>
      </c>
      <c r="F5" s="29">
        <v>437</v>
      </c>
      <c r="G5" s="29">
        <v>603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6 1 a 1 d f 3 a - d d d f - 4 d 9 4 - 8 1 1 f - 1 a 8 6 a a e 7 8 9 8 0 "   s q m i d = " 2 0 3 f 9 1 7 3 - 0 d 6 b - 4 c a d - 9 d e a - c 1 5 1 e c b f 0 5 4 a "   x m l n s = " h t t p : / / s c h e m a s . m i c r o s o f t . c o m / D a t a M a s h u p " > A A A A A K s I A A B Q S w M E F A A C A A g A c H 9 Q T W C F G t I U A Q A A + g A A A B I A H A B D b 2 5 m a W c v U G F j a 2 F n Z S 5 4 b W w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6 n / 3 2 6 u 0 s / d x / f N R 8 / / q J Y m t 9 3 x / f H 9 / Y e f j r e e X z X + / j x y b p s 1 3 V + V K + 3 X 3 3 1 + K 7 5 8 / F d H c f R / x M A A P / / U E s D B B Q A A g A I A H B / U E 0 P y u m r D Q E A A O k A A A A T A B w A W 0 N v b n R l b n R f V H l w Z X N d L n h t b C C i G A A o o B Q A A A A A A A A A A A A A A A A A A A A A A A A A A A D s v Q d g H E m W J S Y v b c p 7 f 0 r 1 S t f g d K E I g G A T J N i Q Q B D s w Y j N 5 p L s H W l H I y m r K o H K Z V Z l X W Y W Q M z t n b z 3 3 n v v v f f e e + + 9 9 7 o 7 n U 4 n 9 9 / / P 1 x m Z A F s 9 s 5 K 2 s m e I Y C q y B 8 / f n w f P y L + x 7 / 3 H 3 z 8 e 7 x b l O l l X j d F t f z s o 9 3 x z k d p v p x W s 2 J 5 8 d l H 6 / Z 8 + + C j 3 + P o 8 Z v r V d 6 k 1 H T Z f P b R v G 1 X j + 7 e b a b z f J E 1 4 2 q V L + m b 8 6 p e Z C 3 9 W V / c X W X T t 9 l F f n d v Z + f T u 9 N q 2 e b L d r s F j I + O H j / N z 7 N 1 2 a a n 7 + h j 6 Z Z e / y g 9 k X b o 6 r O P 2 v x d e 5 c / v h t 9 Y 9 F p n 6 1 W Z T H N W v r y 7 r v t R b O 9 4 D f v M u J H / 0 8 A A A D / / 1 B L A w Q U A A I A C A B w f 1 B N B 4 W S j c w E A A B z D w A A E w A c A E Z v c m 1 1 b G F z L 1 N l Y 3 R p b 2 4 x L m 0 g o h g A K K A U A A A A A A A A A A A A A A A A A A A A A A A A A A A A 7 L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9 / 4 + Q 3 T p p 5 V u e z 9 M c / + p f + 3 H / p 7 / q X / + B / + Q / Z / V 1 / / 2 d F 2 e b 1 0 6 z N J l m T f 5 R + l p Z 5 + x s n K T 3 / 0 p + F N v / S P / A v / 5 H / 0 t / / L / 1 d / 9 L f Q 9 + d v p v m 5 f h k X d f 5 s v 1 u V b + d V N X b r T u / + H s v s k X + 2 Q a 4 3 / 8 l 3 z u p l i 2 9 9 f 2 R Q C c s / q x / 6 e / 8 l / 6 + f + l v J + j 4 / 9 / / L / + x / 9 L f n V K H f 9 e / 9 A 8 C j z f Z p M z H b + p s 2 Z x X 9 e K k K t e L 5 Z v r V d 5 s d T E b / e J f / J F 8 v / v R K G 2 p T d r m 7 9 p f M k r N 5 3 v m 8 2 x 5 7 X 1 8 L / 7 x f v z j + / G P P 4 1 / / C D + 8 U H 8 4 4 f x j 3 d 3 B j 6 3 A + 1 8 b g f a I c D u w F B 3 7 V i 7 L w y M d t c O t / u C H X D 3 C z v k 7 h d 2 0 P z F L 7 n j W O M v / Z f + t n / p b / q X / l 7 L G H 9 7 + i / 9 L f / S 3 / 4 v / 0 H / 8 h / O M / 6 3 p 2 C A f / k P + p f + g X / p 7 / m X / i 7 H L a / f F q u t z Z w 1 2 v W 6 + Q s J w N / y L / + x / / I f 5 X f 0 d 1 L P f y t 9 8 f f i y x D + y 7 p a V G 3 + 7 T y b 5 X W z 9 d 6 I b h y h 8 D R 9 9 D f / y 3 / E v / z H u k 5 f 5 Y v q M h e S c Z + 3 x H r 0 i z / 6 l / 4 0 + v v v o k Z / U w o s / u U / l G D / s a O U a P P 3 E e k / + p f + f I L w t 9 A L f + e / 9 L e M U 5 K n P + R f / s P H o / R 3 T 7 c I / h 9 O n / 9 t 9 O n f k k K o / 6 V / c H y H X / m L 6 J W / 0 w P x Z / F 3 9 B L / 9 R f w I P 4 m H s j f M / A h v + p P 9 l 9 A W P 0 x B P Z v Y 1 S H C L L r K H J S L S b F 0 p J k g 6 a 4 D a G J I U N K / c H U 9 m 8 V / g H e d r A e q 9 K w 6 v X 2 q 6 9 o R u n d v 9 h / I f 3 x X R 7 1 j Q B / y U j H U Z s B v S H Y T 6 6 f 5 m W x K E h 7 b n 3 0 4 1 u k P 0 H 3 n 1 g T 2 7 1 u r 2 m c L 6 p l f m e E T v 8 W p h n G 9 Q / 4 n H U 7 c u 5 9 T X L e D v r u L a n 6 + 4 c K e z N d 9 2 5 F V w L 5 T V J 2 v P v + t L 0 3 S N t b g 9 h j 8 e 0 Q 4 N 7 t C L D 3 z R J g 7 / 0 J s P / h B L g X I 8 D + 7 Q h w 7 5 s l w D 2 f A K Q y q V f W 8 d T n H 0 o q c 5 P u / m q 5 K i 6 r 9 s t 2 n t f v T Q K M l m j w Z 5 L 6 g p L + 2 3 j w f 4 o o 5 n / p 7 x / / J 3 / Y n 5 G S L f i L / 6 U / h 7 / g Z u O U P u U / / 2 K 2 Q n + I + + D P p 9 f + P n y Y E u Z / E 4 3 h 7 4 F Z + p f / x I 8 g d P / S n 8 R W 6 u + i j m l I C o 8 o T B 4 W s C N D 9 j 6 2 y 9 M t P e N 1 K / p h 6 k O M f H v x F z u L S i + m / 9 I / y O 1 C e / / 3 p f / y H 0 Y f / r 3 / 8 h + n j f 8 + z 0 v I S 3 K L X 1 V X t 7 I P 0 D p 5 N p 2 n W 9 / r 0 u T 7 6 e O j 1 D D S H Q / D v 4 g g / p 3 M P 8 S p h M A f 5 8 G k k f 8 R h P O / 9 A / w P P j N 8 P N f / h M 8 P F d l 0 Q r p t r 7 + s E f 9 q R w x Z J I C 6 e J W o n H S X L J O 7 s A a i 7 H r f r o X T N h f y L P 9 t 1 t s 4 a H 8 T Q P k 9 l l n S V G F x z o f R F X E C A P I B 0 r m I 3 Z Q I w O 6 j e b 5 K H B i d d j k d R F e J I x / I i H 1 D y j M m 4 Z e 1 b N A Y 7 w X C X u a 8 3 b I b 9 Q S V s V 8 m C b y 6 T P s p e / e E A B + H e I y A 9 y C B u y N L N e L S V 7 T b P 7 G S b G 8 F c K H / 0 8 A A A D / / 1 B L A Q I t A B Q A A g A I A H B / U E 1 g h R r S F A E A A P o A A A A S A A A A A A A A A A A A A A A A A A A A A A B D b 2 5 m a W c v U G F j a 2 F n Z S 5 4 b W x Q S w E C L Q A U A A I A C A B w f 1 B N D 8 r p q w 0 B A A D p A A A A E w A A A A A A A A A A A A A A A A B g A Q A A W 0 N v b n R l b n R f V H l w Z X N d L n h t b F B L A Q I t A B Q A A g A I A H B / U E 0 H h Z K N z A Q A A H M P A A A T A A A A A A A A A A A A A A A A A L o C A A B G b 3 J t d W x h c y 9 T Z W N 0 a W 9 u M S 5 t U E s F B g A A A A A D A A M A w g A A A N M H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4 f A A A A A A A A f B 8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Z p b G x T d G F 0 d X M i I F Z h b H V l P S J z Q 2 9 t c G x l d G U i I C 8 + P E V u d H J 5 I F R 5 c G U 9 I k Z p b G x D b 3 V u d C I g V m F s d W U 9 I m w 2 O S I g L z 4 8 R W 5 0 c n k g V H l w Z T 0 i R m l s b E V y c m 9 y Q 2 9 1 b n Q i I F Z h b H V l P S J s M C I g L z 4 8 R W 5 0 c n k g V H l w Z T 0 i R m l s b E N v b H V t b l R 5 c G V z I i B W Y W x 1 Z T 0 i c 0 J n V U F C Z 0 F B Q U E 9 P S I g L z 4 8 R W 5 0 c n k g V H l w Z T 0 i R m l s b E N v b H V t b k 5 h b W V z I i B W Y W x 1 Z T 0 i c 1 s m c X V v d D v Q o d C 1 0 L P Q v N C 1 0 L 3 R g i Z x d W 9 0 O y w m c X V v d D v Q l N C 7 0 L j Q v d C w I N G B 0 L X Q s 9 C 8 0 L X Q v d G C 0 L A s I N C 8 0 L w m c X V v d D s s J n F 1 b 3 Q 7 0 J 3 Q v t C 8 0 L X R g C D R g N C w 0 Y H Q u t G A 0 L 7 R j y Z x d W 9 0 O y w m c X V v d D v Q l 9 C w 0 L L Q v t C 0 J n F 1 b 3 Q 7 L C Z x d W 9 0 O 9 C S 0 Y X Q v t C 0 0 L 0 u 4 o S W I N C f 0 K H Q m i Z x d W 9 0 O y w m c X V v d D v Q l 9 C w 0 L I u I O K E l i Z x d W 9 0 O y w m c X V v d D v Q o d C 1 0 Y D R g i 4 g 4 o S W J n F 1 b 3 Q 7 X S I g L z 4 8 R W 5 0 c n k g V H l w Z T 0 i R m l s b E V y c m 9 y Q 2 9 k Z S I g V m F s d W U 9 I n N V b m t u b 3 d u I i A v P j x F b n R y e S B U e X B l P S J G a W x s T G F z d F V w Z G F 0 Z W Q i I F Z h b H V l P S J k M j A x O C 0 x M C 0 x N l Q x M j o 1 O D o 1 M i 4 2 N D M 3 M T k w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x I i A v P j x F b n R y e S B U e X B l P S J S Z W N v d m V y e V R h c m d l d E N v b H V t b i I g V m F s d W U 9 I m w y M S I g L z 4 8 R W 5 0 c n k g V H l w Z T 0 i U m V j b 3 Z l c n l U Y X J n Z X R S b 3 c i I F Z h b H V l P S J s O C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v Q u N G B 0 Y I x I V 9 G a W x 0 Z X J E Y X R h Y m F z Z S / Q o N C w 0 L f Q t N C 1 0 L v Q u N G C 0 Y w g 0 Y H R g t C + 0 L v Q s d C 1 0 Y Y g 0 L / Q v i D R g N C w 0 L f Q t N C 1 0 L v Q u N G C 0 L X Q u 9 G O L n v Q l 9 C 9 0 L D R h 9 C 1 0 L 3 Q u N C 1 L j E s N X 0 m c X V v d D s s J n F 1 b 3 Q 7 U 2 V j d G l v b j E v 0 J v Q u N G B 0 Y I x I V 9 G a W x 0 Z X J E Y X R h Y m F z Z S / Q m N C 3 0 L z Q t d C 9 0 L X Q v d C 9 0 Y v Q u S D R g t C 4 0 L 8 x L n v Q l N C 7 0 L j Q v d C w I N G B 0 L X Q s 9 C 8 0 L X Q v d G C 0 L A s I N C 8 0 L w s M X 0 m c X V v d D s s J n F 1 b 3 Q 7 U 2 V j d G l v b j E v 0 J v Q u N G B 0 Y I x I V 9 G a W x 0 Z X J E Y X R h Y m F z Z S / Q n d C 1 0 Y H Q s t C 1 0 Y D Q v d G D 0 Y L R i 9 C 1 I N G B 0 Y L Q v t C 7 0 L H R h t G L L n v Q n d C + 0 L z Q t d G A I N G A 0 L D R g d C 6 0 Y D Q v t G P L D R 9 J n F 1 b 3 Q 7 L C Z x d W 9 0 O 1 N l Y 3 R p b 2 4 x L 9 C b 0 L j R g d G C M S F f R m l s d G V y R G F 0 Y W J h c 2 U v 0 J 3 Q t d G B 0 L L Q t d G A 0 L 3 R g 9 G C 0 Y v Q t S D R g d G C 0 L 7 Q u 9 C x 0 Y b R i y 5 7 0 J f Q s N C y 0 L 7 Q t C w w f S Z x d W 9 0 O y w m c X V v d D t T Z W N 0 a W 9 u M S / Q m 9 C 4 0 Y H R g j E h X 0 Z p b H R l c k R h d G F i Y X N l L 9 C d 0 L X R g d C y 0 L X R g N C 9 0 Y P R g t G L 0 L U g 0 Y H R g t C + 0 L v Q s d G G 0 Y s u e 9 C S 0 Y X Q v t C 0 0 L 0 u 4 o S W I N C f 0 K H Q m i w x f S Z x d W 9 0 O y w m c X V v d D t T Z W N 0 a W 9 u M S / Q m 9 C 4 0 Y H R g j E h X 0 Z p b H R l c k R h d G F i Y X N l L 9 C d 0 L X R g d C y 0 L X R g N C 9 0 Y P R g t G L 0 L U g 0 Y H R g t C + 0 L v Q s d G G 0 Y s u e 9 C X 0 L D Q s i 4 g 4 o S W L D J 9 J n F 1 b 3 Q 7 L C Z x d W 9 0 O 1 N l Y 3 R p b 2 4 x L 9 C b 0 L j R g d G C M S F f R m l s d G V y R G F 0 Y W J h c 2 U v 0 J 3 Q t d G B 0 L L Q t d G A 0 L 3 R g 9 G C 0 Y v Q t S D R g d G C 0 L 7 Q u 9 C x 0 Y b R i y 5 7 0 K H Q t d G A 0 Y I u I O K E l i w z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/ Q m 9 C 4 0 Y H R g j E h X 0 Z p b H R l c k R h d G F i Y X N l L 9 C g 0 L D Q t 9 C 0 0 L X Q u 9 C 4 0 Y L R j C D R g d G C 0 L 7 Q u 9 C x 0 L X R h i D Q v 9 C + I N G A 0 L D Q t 9 C 0 0 L X Q u 9 C 4 0 Y L Q t d C 7 0 Y 4 u e 9 C X 0 L 3 Q s N G H 0 L X Q v d C 4 0 L U u M S w 1 f S Z x d W 9 0 O y w m c X V v d D t T Z W N 0 a W 9 u M S / Q m 9 C 4 0 Y H R g j E h X 0 Z p b H R l c k R h d G F i Y X N l L 9 C Y 0 L f Q v N C 1 0 L 3 Q t d C 9 0 L 3 R i 9 C 5 I N G C 0 L j Q v z E u e 9 C U 0 L v Q u N C 9 0 L A g 0 Y H Q t d C z 0 L z Q t d C 9 0 Y L Q s C w g 0 L z Q v C w x f S Z x d W 9 0 O y w m c X V v d D t T Z W N 0 a W 9 u M S / Q m 9 C 4 0 Y H R g j E h X 0 Z p b H R l c k R h d G F i Y X N l L 9 C d 0 L X R g d C y 0 L X R g N C 9 0 Y P R g t G L 0 L U g 0 Y H R g t C + 0 L v Q s d G G 0 Y s u e 9 C d 0 L 7 Q v N C 1 0 Y A g 0 Y D Q s N G B 0 L r R g N C + 0 Y 8 s N H 0 m c X V v d D s s J n F 1 b 3 Q 7 U 2 V j d G l v b j E v 0 J v Q u N G B 0 Y I x I V 9 G a W x 0 Z X J E Y X R h Y m F z Z S / Q n d C 1 0 Y H Q s t C 1 0 Y D Q v d G D 0 Y L R i 9 C 1 I N G B 0 Y L Q v t C 7 0 L H R h t G L L n v Q l 9 C w 0 L L Q v t C 0 L D B 9 J n F 1 b 3 Q 7 L C Z x d W 9 0 O 1 N l Y 3 R p b 2 4 x L 9 C b 0 L j R g d G C M S F f R m l s d G V y R G F 0 Y W J h c 2 U v 0 J 3 Q t d G B 0 L L Q t d G A 0 L 3 R g 9 G C 0 Y v Q t S D R g d G C 0 L 7 Q u 9 C x 0 Y b R i y 5 7 0 J L R h d C + 0 L T Q v S 7 i h J Y g 0 J / Q o d C a L D F 9 J n F 1 b 3 Q 7 L C Z x d W 9 0 O 1 N l Y 3 R p b 2 4 x L 9 C b 0 L j R g d G C M S F f R m l s d G V y R G F 0 Y W J h c 2 U v 0 J 3 Q t d G B 0 L L Q t d G A 0 L 3 R g 9 G C 0 Y v Q t S D R g d G C 0 L 7 Q u 9 C x 0 Y b R i y 5 7 0 J f Q s N C y L i D i h J Y s M n 0 m c X V v d D s s J n F 1 b 3 Q 7 U 2 V j d G l v b j E v 0 J v Q u N G B 0 Y I x I V 9 G a W x 0 Z X J E Y X R h Y m F z Z S / Q n d C 1 0 Y H Q s t C 1 0 Y D Q v d G D 0 Y L R i 9 C 1 I N G B 0 Y L Q v t C 7 0 L H R h t G L L n v Q o d C 1 0 Y D R g i 4 g 4 o S W L D N 9 J n F 1 b 3 Q 7 X S w m c X V v d D t S Z W x h d G l v b n N o a X B J b m Z v J n F 1 b 3 Q 7 O l t d f S I g L z 4 8 R W 5 0 c n k g V H l w Z T 0 i R m l s b F R h c m d l d C I g V m F s d W U 9 I n P Q m 9 C 4 0 Y H R g j F f X 0 Z p b H R l c k R h d G F i Y X N l I i A v P j x F b n R y e S B U e X B l P S J R d W V y e U l E I i B W Y W x 1 Z T 0 i c 2 E z M T k 5 O G N m L W M z Z T k t N D Z m Y i 0 5 Z j M 1 L T R l Y j U z Y z N j Z m F k M i I g L z 4 8 L 1 N 0 Y W J s Z U V u d H J p Z X M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Q T M l R D A l Q j Q l R D A l Q j A l R D A l Q k I l R D A l Q j U l R D A l Q k Q l R D A l Q k Q l R D E l O E I l R D A l Q j U l M j A l R D A l Q j I l R D A l Q j U l R D E l O D A l R D E l O D U l R D A l Q k Q l R D A l Q j g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Q T M l R D A l Q j Q l R D A l Q j A l R D A l Q k I l R D A l Q j U l R D A l Q k Q l R D A l Q k Q l R D E l O E I l R D A l Q j U l M j A l R D E l O D E l R D E l O D I l R D A l Q k U l R D A l Q k I l R D A l Q j E l R D E l O D Y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O U U l R D A l Q j E l R D E l O E E l R D A l Q j U l R D A l Q j Q l R D A l Q j g l R D A l Q k Q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M S F f R m l s d G V y R G F 0 Y W J h c 2 U v J U Q w J T l F J U Q w J U I x J U Q x J T h B J U Q w J U I 1 J U Q w J U I 0 J U Q w J U I 4 J U Q w J U J E J U Q w J U I 1 J U Q w J U J E J U Q w J U J E J U Q x J T h C J U Q w J U I 1 J T I w J U Q x J T g x J U Q x J T g y J U Q w J U J F J U Q w J U J C J U Q w J U I x J U Q x J T g 2 J U Q x J T h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U 5 R S V E M C V C M S V E M S U 4 Q S V E M C V C N S V E M C V C N C V E M C V C O C V E M C V C R C V E M C V C N S V E M C V C R C V E M C V C R C V E M S U 4 Q i V E M C V C N S U y M C V E M S U 4 M S V E M S U 4 M i V E M C V C R S V E M C V C Q i V E M C V C M S V E M S U 4 N i V E M S U 4 Q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x I V 9 G a W x 0 Z X J E Y X R h Y m F z Z S 8 l R D A l O U U l R D A l Q j E l R D E l O E E l R D A l Q j U l R D A l Q j Q l R D A l Q j g l R D A l Q k Q l R D A l Q j U l R D A l Q k Q l R D A l Q k Q l R D E l O E I l R D A l Q j U l M j A l R D E l O D E l R D E l O D I l R D A l Q k U l R D A l Q k I l R D A l Q j E l R D E l O D Y l R D E l O E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M S F f R m l s d G V y R G F 0 Y W J h c 2 U v J U Q w J T l E J U Q w J U I 1 J U Q x J T g x J U Q w J U I y J U Q w J U I 1 J U Q x J T g w J U Q w J U J E J U Q x J T g z J U Q x J T g y J U Q x J T h C J U Q w J U I 1 J T I w J U Q x J T g x J U Q x J T g y J U Q w J U J F J U Q w J U J C J U Q w J U I x J U Q x J T g 2 J U Q x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C J U Q w J U I 4 J U Q x J T g x J U Q x J T g y M S F f R m l s d G V y R G F 0 Y W J h c 2 U v J U Q w J U E z J U Q w J U I 0 J U Q w J U I w J U Q w J U J C J U Q w J U I 1 J U Q w J U J E J U Q w J U J E J U Q x J T h C J U Q w J U I 1 J T I w J U Q x J T g x J U Q x J T g y J U Q w J U J F J U Q w J U J C J U Q w J U I x J U Q x J T g 2 J U Q x J T h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V B M C V E M C V C M C V E M C V C N y V E M C V C N C V E M C V C N S V E M C V C Q i V E M C V C O C V E M S U 4 M i V E M S U 4 Q y U y M C V E M S U 4 M S V E M S U 4 M i V E M C V C R S V E M C V C Q i V E M C V C M S V E M C V C N S V E M S U 4 N i U y M C V E M C V C R i V E M C V C R S U y M C V E M S U 4 M C V E M C V C M C V E M C V C N y V E M C V C N C V E M C V C N S V E M C V C Q i V E M C V C O C V E M S U 4 M i V E M C V C N S V E M C V C Q i V E M S U 4 R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U 5 R i V E M C V C N S V E M S U 4 M C V E M C V C N S V E M C V C O C V E M C V C Q y V E M C V C N S V E M C V C R C V E M C V C R S V E M C V C M i V E M C V C M C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U 5 R i V E M C V C N S V E M S U 4 M C V E M C V C N S V E M S U 4 M y V E M C V C R i V E M C V C R S V E M S U 4 M C V E M S U 4 R i V E M C V C N C V E M C V C R S V E M S U 4 N y V E M C V C N S V E M C V C R C V E M C V C R C V E M S U 4 Q i V E M C V C N S U y M C V E M S U 4 M S V E M S U 4 M i V E M C V C R S V E M C V C Q i V E M C V C M S V E M S U 4 N i V E M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E h X 0 Z p b H R l c k R h d G F i Y X N l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U c i S 9 7 d s 8 U u s w v R N H c 5 p K w A A A A A C A A A A A A A D Z g A A w A A A A B A A A A D + 6 E k X y W M 9 a 1 H c 8 v / A I 2 c y A A A A A A S A A A C g A A A A E A A A A K I m a v D m 8 B 1 O F 0 o Z v e F L U P 5 Q A A A A 4 t 6 o i r + N R r X k L g 5 A T N G R r e B w j F J X r 8 E Y L O e H D T 3 + T G u T i R S d T 8 P d G T a H a 5 M H 1 9 J V z F V T C x d 5 B t 5 W l l Q / b 5 Q G m L V s y l h 7 W 9 q L K M M v i 0 + U L 0 E U A A A A l x l C I j B n g j Q r t + 4 x G o g E s r s 8 H a o = < / D a t a M a s h u p > 
</file>

<file path=customXml/itemProps1.xml><?xml version="1.0" encoding="utf-8"?>
<ds:datastoreItem xmlns:ds="http://schemas.openxmlformats.org/officeDocument/2006/customXml" ds:itemID="{C47192FB-8BA0-42AF-B41F-1B86E07BFB3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Толстопятов Роман Владимирович</dc:creator>
  <cp:lastModifiedBy>Client</cp:lastModifiedBy>
  <dcterms:created xsi:type="dcterms:W3CDTF">2018-10-12T13:52:15Z</dcterms:created>
  <dcterms:modified xsi:type="dcterms:W3CDTF">2018-10-16T12:59:32Z</dcterms:modified>
</cp:coreProperties>
</file>