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6155" windowHeight="7935"/>
  </bookViews>
  <sheets>
    <sheet name="Вопрос" sheetId="4" r:id="rId1"/>
    <sheet name="Я делал" sheetId="1" r:id="rId2"/>
    <sheet name="Лист2" sheetId="2" r:id="rId3"/>
    <sheet name="Лист3" sheetId="3" r:id="rId4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"000000000000"&amp;MID(1/2,2,1)&amp;"0#####"</definedName>
    <definedName name="n0x">IF(n_3=1,n_2,n_3&amp;n_1)</definedName>
    <definedName name="n1x">IF(n_3=1,n_2,n_3&amp;n_5)</definedName>
    <definedName name="доля">{"десятая","десятых";"сотая","сотых";"тысячная","тысячных";"десятитысячная","десятитысячных";"стотысячная","стотысячных";"миллионная ","миллионных"}</definedName>
    <definedName name="мил">{0,"овz";1,"z";2,"аz";5,"овz"}</definedName>
    <definedName name="тыс">{0,"тысячz";1,"тысячаz";2,"тысячиz";5,"тысячz"}</definedName>
  </definedNames>
  <calcPr calcId="125725"/>
</workbook>
</file>

<file path=xl/calcChain.xml><?xml version="1.0" encoding="utf-8"?>
<calcChain xmlns="http://schemas.openxmlformats.org/spreadsheetml/2006/main">
  <c r="E15" i="4"/>
  <c r="B37"/>
  <c r="C29"/>
  <c r="E29" s="1"/>
  <c r="C15"/>
  <c r="C22"/>
  <c r="E22" s="1"/>
  <c r="F49"/>
  <c r="G49" s="1"/>
  <c r="B41"/>
  <c r="D41" s="1"/>
  <c r="F56"/>
  <c r="D37" s="1"/>
  <c r="F54"/>
  <c r="G54" s="1"/>
  <c r="F52"/>
  <c r="G52" s="1"/>
  <c r="D5"/>
  <c r="F30" i="1"/>
  <c r="G30" s="1"/>
  <c r="F23"/>
  <c r="G27"/>
  <c r="G23"/>
  <c r="F27"/>
  <c r="G56" i="4" l="1"/>
  <c r="F21" i="1"/>
  <c r="G21"/>
  <c r="F19"/>
  <c r="G10"/>
  <c r="G8"/>
  <c r="F16"/>
  <c r="G16"/>
  <c r="F14"/>
  <c r="G14" s="1"/>
  <c r="F12"/>
  <c r="G12" s="1"/>
  <c r="F10" l="1"/>
  <c r="G19" l="1"/>
</calcChain>
</file>

<file path=xl/sharedStrings.xml><?xml version="1.0" encoding="utf-8"?>
<sst xmlns="http://schemas.openxmlformats.org/spreadsheetml/2006/main" count="103" uniqueCount="62">
  <si>
    <r>
      <t xml:space="preserve">Платіжна відомість № </t>
    </r>
    <r>
      <rPr>
        <b/>
        <u/>
        <sz val="14"/>
        <color indexed="12"/>
        <rFont val="Arial"/>
        <family val="2"/>
        <charset val="204"/>
      </rPr>
      <t>« 1 »</t>
    </r>
  </si>
  <si>
    <r>
      <t xml:space="preserve">Платіжна відомість № </t>
    </r>
    <r>
      <rPr>
        <b/>
        <u/>
        <sz val="14"/>
        <color indexed="12"/>
        <rFont val="Arial"/>
        <family val="2"/>
        <charset val="204"/>
      </rPr>
      <t>« 2 »</t>
    </r>
  </si>
  <si>
    <r>
      <t xml:space="preserve">Платіжна відомість № </t>
    </r>
    <r>
      <rPr>
        <b/>
        <u/>
        <sz val="14"/>
        <color indexed="12"/>
        <rFont val="Arial"/>
        <family val="2"/>
        <charset val="204"/>
      </rPr>
      <t>« 3 »</t>
    </r>
  </si>
  <si>
    <r>
      <t xml:space="preserve">Платіжна відомість № </t>
    </r>
    <r>
      <rPr>
        <b/>
        <u/>
        <sz val="14"/>
        <color indexed="12"/>
        <rFont val="Arial"/>
        <family val="2"/>
        <charset val="204"/>
      </rPr>
      <t>« 4 »</t>
    </r>
  </si>
  <si>
    <t>формула</t>
  </si>
  <si>
    <t>↓</t>
  </si>
  <si>
    <t>Проме-</t>
  </si>
  <si>
    <t xml:space="preserve">жуточная </t>
  </si>
  <si>
    <t>Оконча-</t>
  </si>
  <si>
    <t>тельная</t>
  </si>
  <si>
    <r>
      <t xml:space="preserve">формула </t>
    </r>
    <r>
      <rPr>
        <sz val="11"/>
        <color rgb="FF33CC33"/>
        <rFont val="Calibri"/>
        <family val="2"/>
        <charset val="204"/>
      </rPr>
      <t>↓</t>
    </r>
  </si>
  <si>
    <t>Извлечь из ТЕКСТа число прописью</t>
  </si>
  <si>
    <r>
      <t>↓ из соседней ячейки</t>
    </r>
    <r>
      <rPr>
        <sz val="11"/>
        <color rgb="FF33CC33"/>
        <rFont val="Calibri"/>
        <family val="2"/>
        <charset val="204"/>
      </rPr>
      <t>↓</t>
    </r>
  </si>
  <si>
    <r>
      <t xml:space="preserve">Платіжна відомість № </t>
    </r>
    <r>
      <rPr>
        <b/>
        <u/>
        <sz val="14"/>
        <color indexed="12"/>
        <rFont val="Arial"/>
        <family val="2"/>
        <charset val="204"/>
      </rPr>
      <t>« 19 »</t>
    </r>
  </si>
  <si>
    <t>я сам придумал через промежуточную формулу</t>
  </si>
  <si>
    <r>
      <rPr>
        <b/>
        <sz val="14"/>
        <color indexed="12"/>
        <rFont val="Calibri"/>
        <family val="2"/>
        <charset val="204"/>
      </rPr>
      <t>↓</t>
    </r>
    <r>
      <rPr>
        <b/>
        <sz val="14"/>
        <color indexed="12"/>
        <rFont val="Arial"/>
        <family val="2"/>
        <charset val="204"/>
      </rPr>
      <t xml:space="preserve">Здесь формулы ЕСЛИ ПУСТАЯ – не заполненая ячейка </t>
    </r>
  </si>
  <si>
    <t xml:space="preserve">1 Вариант </t>
  </si>
  <si>
    <t>2 Вариант</t>
  </si>
  <si>
    <t xml:space="preserve"> =ЕСЛИОШИБКА(Формула;"")</t>
  </si>
  <si>
    <r>
      <t xml:space="preserve">Дело № </t>
    </r>
    <r>
      <rPr>
        <b/>
        <u/>
        <sz val="14"/>
        <color indexed="12"/>
        <rFont val="Arial"/>
        <family val="2"/>
        <charset val="204"/>
      </rPr>
      <t>2</t>
    </r>
  </si>
  <si>
    <r>
      <t xml:space="preserve">Платіжна відомість № </t>
    </r>
    <r>
      <rPr>
        <b/>
        <u/>
        <sz val="9"/>
        <color indexed="12"/>
        <rFont val="Arial"/>
        <family val="2"/>
        <charset val="204"/>
      </rPr>
      <t>« 4 »</t>
    </r>
  </si>
  <si>
    <r>
      <t xml:space="preserve">Платіжна відомість № </t>
    </r>
    <r>
      <rPr>
        <b/>
        <u/>
        <sz val="9"/>
        <color indexed="12"/>
        <rFont val="Arial"/>
        <family val="2"/>
        <charset val="204"/>
      </rPr>
      <t>« 19 »</t>
    </r>
  </si>
  <si>
    <t>Начальный ТЕКСТ</t>
  </si>
  <si>
    <t>2. Удалить ТЕСКСТ слева</t>
  </si>
  <si>
    <t>3. Взять середину ТЕКСТа</t>
  </si>
  <si>
    <t>Формула Excel</t>
  </si>
  <si>
    <t>1 Дело</t>
  </si>
  <si>
    <t xml:space="preserve">Результ </t>
  </si>
  <si>
    <t>промежуточный</t>
  </si>
  <si>
    <t>Промежуточная</t>
  </si>
  <si>
    <t xml:space="preserve">Извлечь число прописью из </t>
  </si>
  <si>
    <t>ячейки в которой ТЕКСТ и число</t>
  </si>
  <si>
    <t>написанное цифрами</t>
  </si>
  <si>
    <t>1. Вариант: Обрезать справа</t>
  </si>
  <si>
    <t>2. Вариант: Удалить ТЕСКСТ слева</t>
  </si>
  <si>
    <t>3. Вариант: Взять середину ТЕКСТа</t>
  </si>
  <si>
    <t>Формула Excel оконча-</t>
  </si>
  <si>
    <t>тельная из ячейки слева</t>
  </si>
  <si>
    <t>А если числа двозначные или трёзначные РЕЗУЛЬТАТ неправильный</t>
  </si>
  <si>
    <t xml:space="preserve">Промежуточные Формулы «работают» правильно только если числа однозначные от 1 до 10. </t>
  </si>
  <si>
    <t xml:space="preserve"> =ЛЕВСИМВ(A15;1)</t>
  </si>
  <si>
    <t xml:space="preserve"> =ПОДСТАВИТЬ(ПРОПНАЧ(ИНДЕКС(n_4;ПСТР(ТЕКСТ(C15;n0);1;1)+1)&amp;ИНДЕКС(n0x;ПСТР(ТЕКСТ(C15;n0);2;1)+1;ПСТР(ТЕКСТ(C15;n0);3;1)+1)&amp;ЕСЛИ(-ПСТР(ТЕКСТ(C15;n0);1;3);"миллиард"&amp;ВПР(ПСТР(ТЕКСТ(C15;n0);3;1)*И(ПСТР(ТЕКСТ(C15;n0);2;1)-1);мил;2);"")&amp;ИНДЕКС(n_4;ПСТР(ТЕКСТ(C15;n0);4;1)+1)&amp;ИНДЕКС(n0x;ПСТР(ТЕКСТ(C15;n0);5;1)+1;ПСТР(ТЕКСТ(C15;n0);6;1)+1)&amp;ЕСЛИ(-ПСТР(ТЕКСТ(C15;n0);4;3);"миллион"&amp;ВПР(ПСТР(ТЕКСТ(C15;n0);6;1)*И(ПСТР(ТЕКСТ(C15;n0);5;1)-1);мил;2);"")&amp;ИНДЕКС(n_4;ПСТР(ТЕКСТ(C15;n0);7;1)+1)&amp;ИНДЕКС(n1x;ПСТР(ТЕКСТ(C15;n0);8;1)+1;ПСТР(ТЕКСТ(C15;n0);9;1)+1)&amp;ЕСЛИ(-ПСТР(ТЕКСТ(C15;n0);7;3);ВПР(ПСТР(ТЕКСТ(C15;n0);9;1)*И(ПСТР(ТЕКСТ(C15;n0);8;1)-1);тыс;2);"")&amp;ИНДЕКС(n_4;ПСТР(ТЕКСТ(C15;n0);10;1)+1)&amp;ИНДЕКС(ЕСЛИ(-ПСТР(ТЕКСТ(C15;n0);14;6);n1x;n0x);ПСТР(ТЕКСТ(C15;n0);11;1)+1;ПСТР(ТЕКСТ(C15;n0);12;1)+1));"z";" ")&amp;ЕСЛИ(ОТБР(ТЕКСТ(C15;n0));;"Ноль ")&amp;ЕСЛИ(-ПСТР(ТЕКСТ(C15;n0);14;6);ЕСЛИ(ОСТАТ(МАКС(ОСТАТ(ПСТР(ТЕКСТ(C15;n0);11;2)-11;100);9);10);"целых ";"целая ")&amp;ПОДСТАВИТЬ(ИНДЕКС(n_4;ПСТР(ТЕКСТ(C15;n0);14;6)/10^5+1)&amp;ИНДЕКС(n1x;ОСТАТ(ПСТР(ТЕКСТ(C15;n0);14;6)/10^4;10)+1;ОСТАТ(ПСТР(ТЕКСТ(C15;n0);14;6)/1000;10)+1)&amp;ЕСЛИ(ЦЕЛОЕ(ПСТР(ТЕКСТ(C15;n0);14;6)/1000);ВПР(ОСТАТ(ПСТР(ТЕКСТ(C15;n0);14;6)/1000;10)*(ОСТАТ(ЦЕЛОЕ(ПСТР(ТЕКСТ(C15;n0);14;6)/10^4);10)&lt;&gt;1);тыс;2);"")&amp;ИНДЕКС(n_4;ОСТАТ(ПСТР(ТЕКСТ(C15;n0);14;6)/100;10)+1)&amp;ИНДЕКС(n1x;ОСТАТ(ПСТР(ТЕКСТ(C15;n0);14;6)/10;10)+1;ОСТАТ(ПСТР(ТЕКСТ(C15;n0);14;6);10)+1);"z";" ")&amp;ИНДЕКС(доля;ДЛСТР(ПСТР(ТЕКСТ(C15;n0);14;6));(ОСТАТ(МАКС(ОСТАТ(ПСТР(ТЕКСТ(C15;n0);14;6)-11;100);9);10)&gt;0)+1);)</t>
  </si>
  <si>
    <t xml:space="preserve"> =ПРАВСИМВ(A22;1)</t>
  </si>
  <si>
    <t xml:space="preserve"> =ПОДСТАВИТЬ(ПРОПНАЧ(ИНДЕКС(n_4;ПСТР(ТЕКСТ(C22;n0);1;1)+1)&amp;ИНДЕКС(n0x;ПСТР(ТЕКСТ(C22;n0);2;1)+1;ПСТР(ТЕКСТ(C22;n0);3;1)+1)&amp;ЕСЛИ(-ПСТР(ТЕКСТ(C22;n0);1;3);"миллиард"&amp;ВПР(ПСТР(ТЕКСТ(C22;n0);3;1)*И(ПСТР(ТЕКСТ(C22;n0);2;1)-1);мил;2);"")&amp;ИНДЕКС(n_4;ПСТР(ТЕКСТ(C22;n0);4;1)+1)&amp;ИНДЕКС(n0x;ПСТР(ТЕКСТ(C22;n0);5;1)+1;ПСТР(ТЕКСТ(C22;n0);6;1)+1)&amp;ЕСЛИ(-ПСТР(ТЕКСТ(C22;n0);4;3);"миллион"&amp;ВПР(ПСТР(ТЕКСТ(C22;n0);6;1)*И(ПСТР(ТЕКСТ(C22;n0);5;1)-1);мил;2);"")&amp;ИНДЕКС(n_4;ПСТР(ТЕКСТ(C22;n0);7;1)+1)&amp;ИНДЕКС(n1x;ПСТР(ТЕКСТ(C22;n0);8;1)+1;ПСТР(ТЕКСТ(C22;n0);9;1)+1)&amp;ЕСЛИ(-ПСТР(ТЕКСТ(C22;n0);7;3);ВПР(ПСТР(ТЕКСТ(C22;n0);9;1)*И(ПСТР(ТЕКСТ(C22;n0);8;1)-1);тыс;2);"")&amp;ИНДЕКС(n_4;ПСТР(ТЕКСТ(C22;n0);10;1)+1)&amp;ИНДЕКС(ЕСЛИ(-ПСТР(ТЕКСТ(C22;n0);14;6);n1x;n0x);ПСТР(ТЕКСТ(C22;n0);11;1)+1;ПСТР(ТЕКСТ(C22;n0);12;1)+1));"z";" ")&amp;ЕСЛИ(ОТБР(ТЕКСТ(C22;n0));;"Ноль ")&amp;ЕСЛИ(-ПСТР(ТЕКСТ(C22;n0);14;6);ЕСЛИ(ОСТАТ(МАКС(ОСТАТ(ПСТР(ТЕКСТ(C22;n0);11;2)-11;100);9);10);"целых ";"целая ")&amp;ПОДСТАВИТЬ(ИНДЕКС(n_4;ПСТР(ТЕКСТ(C22;n0);14;6)/10^5+1)&amp;ИНДЕКС(n1x;ОСТАТ(ПСТР(ТЕКСТ(C22;n0);14;6)/10^4;10)+1;ОСТАТ(ПСТР(ТЕКСТ(C22;n0);14;6)/1000;10)+1)&amp;ЕСЛИ(ЦЕЛОЕ(ПСТР(ТЕКСТ(C22;n0);14;6)/1000);ВПР(ОСТАТ(ПСТР(ТЕКСТ(C22;n0);14;6)/1000;10)*(ОСТАТ(ЦЕЛОЕ(ПСТР(ТЕКСТ(C22;n0);14;6)/10^4);10)&lt;&gt;1);тыс;2);"")&amp;ИНДЕКС(n_4;ОСТАТ(ПСТР(ТЕКСТ(C22;n0);14;6)/100;10)+1)&amp;ИНДЕКС(n1x;ОСТАТ(ПСТР(ТЕКСТ(C22;n0);14;6)/10;10)+1;ОСТАТ(ПСТР(ТЕКСТ(C22;n0);14;6);10)+1);"z";" ")&amp;ИНДЕКС(доля;ДЛСТР(ПСТР(ТЕКСТ(C22;n0);14;6));(ОСТАТ(МАКС(ОСТАТ(ПСТР(ТЕКСТ(C22;n0);14;6)-11;100);9);10)&gt;0)+1);)</t>
  </si>
  <si>
    <t xml:space="preserve"> =ПСТР(A29;24;2)</t>
  </si>
  <si>
    <t xml:space="preserve"> =ПОДСТАВИТЬ(ПРОПНАЧ(ИНДЕКС(n_4;ПСТР(ТЕКСТ(C29;n0);1;1)+1)&amp;ИНДЕКС(n0x;ПСТР(ТЕКСТ(C29;n0);2;1)+1;ПСТР(ТЕКСТ(C29;n0);3;1)+1)&amp;ЕСЛИ(-ПСТР(ТЕКСТ(C29;n0);1;3);"миллиард"&amp;ВПР(ПСТР(ТЕКСТ(C29;n0);3;1)*И(ПСТР(ТЕКСТ(C29;n0);2;1)-1);мил;2);"")&amp;ИНДЕКС(n_4;ПСТР(ТЕКСТ(C29;n0);4;1)+1)&amp;ИНДЕКС(n0x;ПСТР(ТЕКСТ(C29;n0);5;1)+1;ПСТР(ТЕКСТ(C29;n0);6;1)+1)&amp;ЕСЛИ(-ПСТР(ТЕКСТ(C29;n0);4;3);"миллион"&amp;ВПР(ПСТР(ТЕКСТ(C29;n0);6;1)*И(ПСТР(ТЕКСТ(C29;n0);5;1)-1);мил;2);"")&amp;ИНДЕКС(n_4;ПСТР(ТЕКСТ(C29;n0);7;1)+1)&amp;ИНДЕКС(n1x;ПСТР(ТЕКСТ(C29;n0);8;1)+1;ПСТР(ТЕКСТ(C29;n0);9;1)+1)&amp;ЕСЛИ(-ПСТР(ТЕКСТ(C29;n0);7;3);ВПР(ПСТР(ТЕКСТ(C29;n0);9;1)*И(ПСТР(ТЕКСТ(C29;n0);8;1)-1);тыс;2);"")&amp;ИНДЕКС(n_4;ПСТР(ТЕКСТ(C29;n0);10;1)+1)&amp;ИНДЕКС(ЕСЛИ(-ПСТР(ТЕКСТ(C29;n0);14;6);n1x;n0x);ПСТР(ТЕКСТ(C29;n0);11;1)+1;ПСТР(ТЕКСТ(C29;n0);12;1)+1));"z";" ")&amp;ЕСЛИ(ОТБР(ТЕКСТ(C29;n0));;"Ноль ")&amp;ЕСЛИ(-ПСТР(ТЕКСТ(C29;n0);14;6);ЕСЛИ(ОСТАТ(МАКС(ОСТАТ(ПСТР(ТЕКСТ(C29;n0);11;2)-11;100);9);10);"целых ";"целая ")&amp;ПОДСТАВИТЬ(ИНДЕКС(n_4;ПСТР(ТЕКСТ(C29;n0);14;6)/10^5+1)&amp;ИНДЕКС(n1x;ОСТАТ(ПСТР(ТЕКСТ(C29;n0);14;6)/10^4;10)+1;ОСТАТ(ПСТР(ТЕКСТ(C29;n0);14;6)/1000;10)+1)&amp;ЕСЛИ(ЦЕЛОЕ(ПСТР(ТЕКСТ(C29;n0);14;6)/1000);ВПР(ОСТАТ(ПСТР(ТЕКСТ(C29;n0);14;6)/1000;10)*(ОСТАТ(ЦЕЛОЕ(ПСТР(ТЕКСТ(C29;n0);14;6)/10^4);10)&lt;&gt;1);тыс;2);"")&amp;ИНДЕКС(n_4;ОСТАТ(ПСТР(ТЕКСТ(C29;n0);14;6)/100;10)+1)&amp;ИНДЕКС(n1x;ОСТАТ(ПСТР(ТЕКСТ(C29;n0);14;6)/10;10)+1;ОСТАТ(ПСТР(ТЕКСТ(C29;n0);14;6);10)+1);"z";" ")&amp;ИНДЕКС(доля;ДЛСТР(ПСТР(ТЕКСТ(C29;n0);14;6));(ОСТАТ(МАКС(ОСТАТ(ПСТР(ТЕКСТ(C29;n0);14;6)-11;100);9);10)&gt;0)+1);)</t>
  </si>
  <si>
    <t xml:space="preserve"> =ЕСЛИ(A37&lt;&gt;"";Формула;"")</t>
  </si>
  <si>
    <t>которая извлекает число прописью</t>
  </si>
  <si>
    <r>
      <rPr>
        <b/>
        <sz val="14"/>
        <color rgb="FFFF0000"/>
        <rFont val="Calibri"/>
        <family val="2"/>
        <charset val="204"/>
      </rPr>
      <t xml:space="preserve">↓ </t>
    </r>
    <r>
      <rPr>
        <b/>
        <sz val="14"/>
        <color rgb="FFFF0000"/>
        <rFont val="Arial"/>
        <family val="2"/>
        <charset val="204"/>
      </rPr>
      <t>Нужны формулы: ↓</t>
    </r>
  </si>
  <si>
    <t>Нужна 1 -ая формула без промежуточной,</t>
  </si>
  <si>
    <t>с ячейки А22 ТЕКСТ: Дело № 2</t>
  </si>
  <si>
    <t>Нужна 2 -ая формула без промежуточной,</t>
  </si>
  <si>
    <t>Нужна 3 -яя формула без промежуточной,</t>
  </si>
  <si>
    <t>с ячейки А22 ТЕКСТ: Платіжна відомість № « 3 »</t>
  </si>
  <si>
    <r>
      <rPr>
        <b/>
        <sz val="11"/>
        <color rgb="FFFF0000"/>
        <rFont val="Calibri"/>
        <family val="2"/>
        <charset val="204"/>
      </rPr>
      <t xml:space="preserve">↓ </t>
    </r>
    <r>
      <rPr>
        <b/>
        <sz val="11"/>
        <color rgb="FFFF0000"/>
        <rFont val="Arial"/>
        <family val="2"/>
        <charset val="204"/>
      </rPr>
      <t xml:space="preserve">Если возможно написать одну универсальную </t>
    </r>
  </si>
  <si>
    <t>из текста где бы он не находилось число:</t>
  </si>
  <si>
    <t xml:space="preserve">Нужны формулы ЕСЛИ ПУСТАЯ – не заполненая ячейка </t>
  </si>
  <si>
    <t>столбца А, то РЕЗУЛЬТАТ: ПУСТО – ПУСТАЯ ячейка</t>
  </si>
  <si>
    <t>с ячейки А15 ТЕКСТ: 1 Дело</t>
  </si>
  <si>
    <r>
      <rPr>
        <b/>
        <sz val="14"/>
        <color rgb="FFFF0000"/>
        <rFont val="Calibri"/>
        <family val="2"/>
        <charset val="204"/>
      </rPr>
      <t xml:space="preserve">↓ </t>
    </r>
    <r>
      <rPr>
        <b/>
        <sz val="14"/>
        <color rgb="FFFF0000"/>
        <rFont val="Arial"/>
        <family val="2"/>
        <charset val="204"/>
      </rPr>
      <t>Если возможно написать одну универсальную формулу что бы извлекала число прописью из текста где бы он не находилось число: вначале, всередине или в конце ТЕКСТа ↓</t>
    </r>
  </si>
  <si>
    <t xml:space="preserve">формулу что бы извлекала число прописью </t>
  </si>
  <si>
    <t>вначале, в середине или в конце ТЕКСТа ↓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</si>
</sst>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indexed="12"/>
      <name val="Arial"/>
      <family val="2"/>
      <charset val="204"/>
    </font>
    <font>
      <b/>
      <u/>
      <sz val="14"/>
      <color indexed="12"/>
      <name val="Arial"/>
      <family val="2"/>
      <charset val="204"/>
    </font>
    <font>
      <b/>
      <sz val="14"/>
      <color rgb="FF0033CC"/>
      <name val="Arial"/>
      <family val="2"/>
      <charset val="204"/>
    </font>
    <font>
      <sz val="14"/>
      <color rgb="FF33CC33"/>
      <name val="Calibri"/>
      <family val="2"/>
      <charset val="204"/>
      <scheme val="minor"/>
    </font>
    <font>
      <sz val="14"/>
      <color rgb="FF33CC33"/>
      <name val="Arial"/>
      <family val="2"/>
      <charset val="204"/>
    </font>
    <font>
      <sz val="11"/>
      <color rgb="FF33CC33"/>
      <name val="Calibri"/>
      <family val="2"/>
      <charset val="204"/>
      <scheme val="minor"/>
    </font>
    <font>
      <sz val="11"/>
      <color rgb="FF33CC33"/>
      <name val="Calibri"/>
      <family val="2"/>
      <charset val="204"/>
    </font>
    <font>
      <sz val="11"/>
      <color rgb="FF7030A0"/>
      <name val="Calibri"/>
      <family val="2"/>
      <charset val="204"/>
      <scheme val="minor"/>
    </font>
    <font>
      <sz val="11"/>
      <color rgb="FF7030A0"/>
      <name val="Calibri"/>
      <family val="2"/>
      <charset val="204"/>
    </font>
    <font>
      <sz val="14"/>
      <color rgb="FF7030A0"/>
      <name val="Calibri"/>
      <family val="2"/>
      <charset val="204"/>
      <scheme val="minor"/>
    </font>
    <font>
      <sz val="14"/>
      <color theme="3" tint="0.39997558519241921"/>
      <name val="Calibri"/>
      <family val="2"/>
      <charset val="204"/>
      <scheme val="minor"/>
    </font>
    <font>
      <b/>
      <sz val="14"/>
      <color indexed="12"/>
      <name val="Calibri"/>
      <family val="2"/>
      <charset val="204"/>
    </font>
    <font>
      <b/>
      <sz val="9"/>
      <color indexed="12"/>
      <name val="Arial"/>
      <family val="2"/>
      <charset val="204"/>
    </font>
    <font>
      <b/>
      <u/>
      <sz val="9"/>
      <color indexed="12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rgb="FF7030A0"/>
      <name val="Calibri"/>
      <family val="2"/>
      <charset val="204"/>
      <scheme val="minor"/>
    </font>
    <font>
      <sz val="9"/>
      <color rgb="FF33CC33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indexed="12"/>
      <name val="Arial"/>
      <family val="2"/>
      <charset val="204"/>
    </font>
    <font>
      <b/>
      <sz val="14"/>
      <color rgb="FF7030A0"/>
      <name val="Calibri"/>
      <family val="2"/>
      <charset val="204"/>
      <scheme val="minor"/>
    </font>
    <font>
      <b/>
      <sz val="14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4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/>
    <xf numFmtId="0" fontId="0" fillId="0" borderId="0" xfId="0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5" fillId="0" borderId="0" xfId="0" applyFont="1"/>
    <xf numFmtId="0" fontId="6" fillId="0" borderId="0" xfId="0" quotePrefix="1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0" fillId="0" borderId="0" xfId="0" applyFill="1"/>
    <xf numFmtId="0" fontId="12" fillId="0" borderId="0" xfId="0" applyFont="1" applyFill="1"/>
    <xf numFmtId="0" fontId="11" fillId="2" borderId="0" xfId="0" applyFont="1" applyFill="1"/>
    <xf numFmtId="0" fontId="6" fillId="2" borderId="0" xfId="0" quotePrefix="1" applyFont="1" applyFill="1"/>
    <xf numFmtId="0" fontId="0" fillId="2" borderId="0" xfId="0" applyFill="1"/>
    <xf numFmtId="0" fontId="14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/>
    <xf numFmtId="0" fontId="18" fillId="0" borderId="0" xfId="0" quotePrefix="1" applyFont="1"/>
    <xf numFmtId="0" fontId="19" fillId="0" borderId="0" xfId="0" applyFont="1"/>
    <xf numFmtId="0" fontId="19" fillId="0" borderId="3" xfId="0" applyFont="1" applyBorder="1"/>
    <xf numFmtId="0" fontId="0" fillId="0" borderId="4" xfId="0" applyBorder="1"/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/>
    <xf numFmtId="0" fontId="0" fillId="0" borderId="6" xfId="0" applyBorder="1"/>
    <xf numFmtId="0" fontId="19" fillId="0" borderId="7" xfId="0" applyFont="1" applyBorder="1"/>
    <xf numFmtId="0" fontId="0" fillId="0" borderId="8" xfId="0" applyBorder="1"/>
    <xf numFmtId="0" fontId="0" fillId="0" borderId="10" xfId="0" applyBorder="1"/>
    <xf numFmtId="0" fontId="0" fillId="0" borderId="5" xfId="0" applyBorder="1"/>
    <xf numFmtId="0" fontId="0" fillId="0" borderId="13" xfId="0" applyBorder="1"/>
    <xf numFmtId="0" fontId="20" fillId="0" borderId="11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0" fillId="0" borderId="7" xfId="0" applyBorder="1"/>
    <xf numFmtId="0" fontId="21" fillId="0" borderId="6" xfId="0" applyFont="1" applyBorder="1"/>
    <xf numFmtId="0" fontId="9" fillId="0" borderId="8" xfId="0" applyFont="1" applyBorder="1"/>
    <xf numFmtId="0" fontId="9" fillId="0" borderId="13" xfId="0" applyFont="1" applyBorder="1"/>
    <xf numFmtId="0" fontId="9" fillId="0" borderId="9" xfId="0" applyFont="1" applyBorder="1"/>
    <xf numFmtId="0" fontId="9" fillId="0" borderId="10" xfId="0" applyFont="1" applyBorder="1"/>
    <xf numFmtId="0" fontId="21" fillId="0" borderId="13" xfId="0" applyFont="1" applyBorder="1"/>
    <xf numFmtId="0" fontId="21" fillId="0" borderId="5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/>
    <xf numFmtId="0" fontId="6" fillId="0" borderId="1" xfId="0" quotePrefix="1" applyFont="1" applyBorder="1"/>
    <xf numFmtId="0" fontId="21" fillId="0" borderId="10" xfId="0" applyFont="1" applyBorder="1"/>
    <xf numFmtId="0" fontId="9" fillId="0" borderId="2" xfId="0" applyFont="1" applyBorder="1"/>
    <xf numFmtId="0" fontId="4" fillId="2" borderId="0" xfId="0" applyFont="1" applyFill="1"/>
    <xf numFmtId="0" fontId="3" fillId="0" borderId="4" xfId="0" applyFont="1" applyBorder="1" applyAlignment="1">
      <alignment horizontal="left" vertical="center"/>
    </xf>
    <xf numFmtId="0" fontId="21" fillId="0" borderId="7" xfId="0" applyFont="1" applyBorder="1"/>
    <xf numFmtId="0" fontId="2" fillId="0" borderId="4" xfId="0" applyFont="1" applyBorder="1" applyAlignment="1">
      <alignment horizontal="left" vertical="center"/>
    </xf>
    <xf numFmtId="0" fontId="11" fillId="0" borderId="1" xfId="0" applyFont="1" applyBorder="1"/>
    <xf numFmtId="0" fontId="21" fillId="0" borderId="7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4" xfId="0" applyFont="1" applyBorder="1"/>
    <xf numFmtId="0" fontId="22" fillId="0" borderId="0" xfId="0" applyFont="1" applyAlignment="1">
      <alignment horizontal="left" vertical="center"/>
    </xf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24" fillId="0" borderId="6" xfId="0" applyFont="1" applyBorder="1" applyAlignment="1">
      <alignment horizontal="left" vertical="center"/>
    </xf>
    <xf numFmtId="0" fontId="23" fillId="0" borderId="11" xfId="0" applyFont="1" applyBorder="1"/>
    <xf numFmtId="0" fontId="23" fillId="0" borderId="8" xfId="0" applyFont="1" applyBorder="1"/>
    <xf numFmtId="0" fontId="24" fillId="0" borderId="7" xfId="0" applyFont="1" applyBorder="1" applyAlignment="1">
      <alignment horizontal="left" vertical="center"/>
    </xf>
    <xf numFmtId="0" fontId="23" fillId="0" borderId="0" xfId="0" applyFont="1" applyBorder="1"/>
    <xf numFmtId="0" fontId="23" fillId="0" borderId="13" xfId="0" applyFont="1" applyBorder="1"/>
    <xf numFmtId="0" fontId="24" fillId="0" borderId="9" xfId="0" applyFont="1" applyBorder="1" applyAlignment="1">
      <alignment horizontal="left" vertical="center"/>
    </xf>
    <xf numFmtId="0" fontId="23" fillId="0" borderId="12" xfId="0" applyFont="1" applyBorder="1"/>
    <xf numFmtId="0" fontId="23" fillId="0" borderId="10" xfId="0" applyFont="1" applyBorder="1"/>
    <xf numFmtId="0" fontId="0" fillId="2" borderId="9" xfId="0" applyFill="1" applyBorder="1"/>
    <xf numFmtId="0" fontId="2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6"/>
  <sheetViews>
    <sheetView tabSelected="1" workbookViewId="0">
      <selection activeCell="F6" sqref="F6"/>
    </sheetView>
  </sheetViews>
  <sheetFormatPr defaultRowHeight="15"/>
  <cols>
    <col min="1" max="1" width="39.5703125" customWidth="1"/>
    <col min="2" max="2" width="20" customWidth="1"/>
    <col min="3" max="3" width="21.28515625" customWidth="1"/>
    <col min="4" max="4" width="30.140625" customWidth="1"/>
    <col min="5" max="5" width="21.28515625" bestFit="1" customWidth="1"/>
    <col min="6" max="6" width="9.5703125" bestFit="1" customWidth="1"/>
    <col min="10" max="10" width="19" customWidth="1"/>
  </cols>
  <sheetData>
    <row r="1" spans="1:10" ht="18.75">
      <c r="B1" s="1" t="s">
        <v>11</v>
      </c>
      <c r="F1" s="60" t="s">
        <v>59</v>
      </c>
    </row>
    <row r="2" spans="1:10" ht="18">
      <c r="B2" s="1" t="s">
        <v>14</v>
      </c>
      <c r="D2" s="3"/>
      <c r="F2" s="75" t="s">
        <v>54</v>
      </c>
    </row>
    <row r="3" spans="1:10">
      <c r="D3" s="3"/>
      <c r="F3" s="75" t="s">
        <v>60</v>
      </c>
    </row>
    <row r="4" spans="1:10">
      <c r="D4" s="3"/>
      <c r="F4" s="75" t="s">
        <v>55</v>
      </c>
      <c r="G4" s="7"/>
    </row>
    <row r="5" spans="1:10" ht="18">
      <c r="C5" s="50">
        <v>6</v>
      </c>
      <c r="D5" s="15" t="str">
        <f>SUBSTITUTE(PROPER(INDEX(n_4,MID(TEXT(C5,n0),1,1)+1)&amp;INDEX(n0x,MID(TEXT(C5,n0),2,1)+1,MID(TEXT(C5,n0),3,1)+1)&amp;IF(-MID(TEXT(C5,n0),1,3),"миллиард"&amp;VLOOKUP(MID(TEXT(C5,n0),3,1)*AND(MID(TEXT(C5,n0),2,1)-1),мил,2),"")&amp;INDEX(n_4,MID(TEXT(C5,n0),4,1)+1)&amp;INDEX(n0x,MID(TEXT(C5,n0),5,1)+1,MID(TEXT(C5,n0),6,1)+1)&amp;IF(-MID(TEXT(C5,n0),4,3),"миллион"&amp;VLOOKUP(MID(TEXT(C5,n0),6,1)*AND(MID(TEXT(C5,n0),5,1)-1),мил,2),"")&amp;INDEX(n_4,MID(TEXT(C5,n0),7,1)+1)&amp;INDEX(n1x,MID(TEXT(C5,n0),8,1)+1,MID(TEXT(C5,n0),9,1)+1)&amp;IF(-MID(TEXT(C5,n0),7,3),VLOOKUP(MID(TEXT(C5,n0),9,1)*AND(MID(TEXT(C5,n0),8,1)-1),тыс,2),"")&amp;INDEX(n_4,MID(TEXT(C5,n0),10,1)+1)&amp;INDEX(IF(-MID(TEXT(C5,n0),14,6),n1x,n0x),MID(TEXT(C5,n0),11,1)+1,MID(TEXT(C5,n0),12,1)+1)),"z"," ")&amp;IF(TRUNC(TEXT(C5,n0)),,"Ноль ")&amp;IF(-MID(TEXT(C5,n0),14,6),IF(MOD(MAX(MOD(MID(TEXT(C5,n0),11,2)-11,100),9),10),"целых ","целая ")&amp;SUBSTITUTE(INDEX(n_4,MID(TEXT(C5,n0),14,6)/10^5+1)&amp;INDEX(n1x,MOD(MID(TEXT(C5,n0),14,6)/10^4,10)+1,MOD(MID(TEXT(C5,n0),14,6)/1000,10)+1)&amp;IF(INT(MID(TEXT(C5,n0),14,6)/1000),VLOOKUP(MOD(MID(TEXT(C5,n0),14,6)/1000,10)*(MOD(INT(MID(TEXT(C5,n0),14,6)/10^4),10)&lt;&gt;1),тыс,2),"")&amp;INDEX(n_4,MOD(MID(TEXT(C5,n0),14,6)/100,10)+1)&amp;INDEX(n1x,MOD(MID(TEXT(C5,n0),14,6)/10,10)+1,MOD(MID(TEXT(C5,n0),14,6),10)+1),"z"," ")&amp;INDEX(доля,LEN(MID(TEXT(C5,n0),14,6)),(MOD(MAX(MOD(MID(TEXT(C5,n0),14,6)-11,100),9),10)&gt;0)+1),)</f>
        <v xml:space="preserve">Шесть </v>
      </c>
      <c r="F5" s="75" t="s">
        <v>61</v>
      </c>
      <c r="G5" s="7"/>
    </row>
    <row r="6" spans="1:10">
      <c r="D6" s="3"/>
      <c r="F6" s="8"/>
      <c r="G6" s="7"/>
    </row>
    <row r="7" spans="1:10" ht="18">
      <c r="A7" s="1" t="s">
        <v>39</v>
      </c>
      <c r="D7" s="4"/>
    </row>
    <row r="8" spans="1:10" ht="18.75">
      <c r="A8" s="60" t="s">
        <v>38</v>
      </c>
      <c r="F8" s="10"/>
      <c r="G8" s="60" t="s">
        <v>48</v>
      </c>
    </row>
    <row r="9" spans="1:10" ht="18.75">
      <c r="F9" s="10"/>
    </row>
    <row r="10" spans="1:10" ht="18.75">
      <c r="A10" s="27"/>
      <c r="B10" s="37"/>
      <c r="C10" s="38"/>
      <c r="D10" s="33" t="s">
        <v>30</v>
      </c>
      <c r="E10" s="61"/>
      <c r="F10" s="64" t="s">
        <v>49</v>
      </c>
      <c r="G10" s="65"/>
      <c r="H10" s="65"/>
      <c r="I10" s="65"/>
      <c r="J10" s="66"/>
    </row>
    <row r="11" spans="1:10" ht="18.75">
      <c r="A11" s="28" t="s">
        <v>22</v>
      </c>
      <c r="B11" s="52" t="s">
        <v>33</v>
      </c>
      <c r="C11" s="39"/>
      <c r="D11" s="34" t="s">
        <v>31</v>
      </c>
      <c r="E11" s="62"/>
      <c r="F11" s="67" t="s">
        <v>47</v>
      </c>
      <c r="G11" s="68"/>
      <c r="H11" s="68"/>
      <c r="I11" s="68"/>
      <c r="J11" s="69"/>
    </row>
    <row r="12" spans="1:10" ht="15.75">
      <c r="A12" s="36"/>
      <c r="B12" s="40"/>
      <c r="C12" s="41"/>
      <c r="D12" s="34" t="s">
        <v>32</v>
      </c>
      <c r="E12" s="63"/>
      <c r="F12" s="70" t="s">
        <v>58</v>
      </c>
      <c r="G12" s="71"/>
      <c r="H12" s="71"/>
      <c r="I12" s="71"/>
      <c r="J12" s="72"/>
    </row>
    <row r="13" spans="1:10" ht="18.75">
      <c r="A13" s="26"/>
      <c r="B13" s="42" t="s">
        <v>25</v>
      </c>
      <c r="C13" s="55" t="s">
        <v>27</v>
      </c>
      <c r="D13" s="22" t="s">
        <v>36</v>
      </c>
      <c r="E13" s="57" t="s">
        <v>27</v>
      </c>
      <c r="F13" s="27"/>
      <c r="G13" s="61"/>
      <c r="H13" s="61"/>
      <c r="I13" s="61"/>
      <c r="J13" s="29"/>
    </row>
    <row r="14" spans="1:10" ht="18.75">
      <c r="A14" s="31"/>
      <c r="B14" s="48" t="s">
        <v>29</v>
      </c>
      <c r="C14" s="56" t="s">
        <v>28</v>
      </c>
      <c r="D14" s="59" t="s">
        <v>37</v>
      </c>
      <c r="E14" s="58"/>
      <c r="F14" s="36"/>
      <c r="G14" s="62"/>
      <c r="H14" s="62"/>
      <c r="I14" s="62"/>
      <c r="J14" s="32"/>
    </row>
    <row r="15" spans="1:10" ht="18.75">
      <c r="A15" s="51" t="s">
        <v>26</v>
      </c>
      <c r="B15" s="49" t="s">
        <v>40</v>
      </c>
      <c r="C15" s="45" t="str">
        <f>LEFT(A15,1)</f>
        <v>1</v>
      </c>
      <c r="D15" s="23" t="s">
        <v>41</v>
      </c>
      <c r="E15" s="47" t="str">
        <f>SUBSTITUTE(PROPER(INDEX(n_4,MID(TEXT(C15,n0),1,1)+1)&amp;INDEX(n0x,MID(TEXT(C15,n0),2,1)+1,MID(TEXT(C15,n0),3,1)+1)&amp;IF(-MID(TEXT(C15,n0),1,3),"миллиард"&amp;VLOOKUP(MID(TEXT(C15,n0),3,1)*AND(MID(TEXT(C15,n0),2,1)-1),мил,2),"")&amp;INDEX(n_4,MID(TEXT(C15,n0),4,1)+1)&amp;INDEX(n0x,MID(TEXT(C15,n0),5,1)+1,MID(TEXT(C15,n0),6,1)+1)&amp;IF(-MID(TEXT(C15,n0),4,3),"миллион"&amp;VLOOKUP(MID(TEXT(C15,n0),6,1)*AND(MID(TEXT(C15,n0),5,1)-1),мил,2),"")&amp;INDEX(n_4,MID(TEXT(C15,n0),7,1)+1)&amp;INDEX(n1x,MID(TEXT(C15,n0),8,1)+1,MID(TEXT(C15,n0),9,1)+1)&amp;IF(-MID(TEXT(C15,n0),7,3),VLOOKUP(MID(TEXT(C15,n0),9,1)*AND(MID(TEXT(C15,n0),8,1)-1),тыс,2),"")&amp;INDEX(n_4,MID(TEXT(C15,n0),10,1)+1)&amp;INDEX(IF(-MID(TEXT(C15,n0),14,6),n1x,n0x),MID(TEXT(C15,n0),11,1)+1,MID(TEXT(C15,n0),12,1)+1)),"z"," ")&amp;IF(TRUNC(TEXT(C15,n0)),,"Ноль ")&amp;IF(-MID(TEXT(C15,n0),14,6),IF(MOD(MAX(MOD(MID(TEXT(C15,n0),11,2)-11,100),9),10),"целых ","целая ")&amp;SUBSTITUTE(INDEX(n_4,MID(TEXT(C15,n0),14,6)/10^5+1)&amp;INDEX(n1x,MOD(MID(TEXT(C15,n0),14,6)/10^4,10)+1,MOD(MID(TEXT(C15,n0),14,6)/1000,10)+1)&amp;IF(INT(MID(TEXT(C15,n0),14,6)/1000),VLOOKUP(MOD(MID(TEXT(C15,n0),14,6)/1000,10)*(MOD(INT(MID(TEXT(C15,n0),14,6)/10^4),10)&lt;&gt;1),тыс,2),"")&amp;INDEX(n_4,MOD(MID(TEXT(C15,n0),14,6)/100,10)+1)&amp;INDEX(n1x,MOD(MID(TEXT(C15,n0),14,6)/10,10)+1,MOD(MID(TEXT(C15,n0),14,6),10)+1),"z"," ")&amp;INDEX(доля,LEN(MID(TEXT(C15,n0),14,6)),(MOD(MAX(MOD(MID(TEXT(C15,n0),14,6)-11,100),9),10)&gt;0)+1),)</f>
        <v xml:space="preserve">Один </v>
      </c>
      <c r="F15" s="73"/>
      <c r="G15" s="63"/>
      <c r="H15" s="63"/>
      <c r="I15" s="63"/>
      <c r="J15" s="30"/>
    </row>
    <row r="17" spans="1:10" ht="18.75">
      <c r="A17" s="27"/>
      <c r="B17" s="37"/>
      <c r="C17" s="38"/>
      <c r="D17" s="33" t="s">
        <v>30</v>
      </c>
      <c r="E17" s="29"/>
      <c r="F17" s="64" t="s">
        <v>51</v>
      </c>
      <c r="G17" s="65"/>
      <c r="H17" s="65"/>
      <c r="I17" s="65"/>
      <c r="J17" s="66"/>
    </row>
    <row r="18" spans="1:10" ht="18.75">
      <c r="A18" s="28" t="s">
        <v>22</v>
      </c>
      <c r="B18" s="52" t="s">
        <v>34</v>
      </c>
      <c r="C18" s="39"/>
      <c r="D18" s="34" t="s">
        <v>31</v>
      </c>
      <c r="E18" s="32"/>
      <c r="F18" s="67" t="s">
        <v>47</v>
      </c>
      <c r="G18" s="68"/>
      <c r="H18" s="68"/>
      <c r="I18" s="68"/>
      <c r="J18" s="69"/>
    </row>
    <row r="19" spans="1:10" ht="15.75">
      <c r="A19" s="36"/>
      <c r="B19" s="40"/>
      <c r="C19" s="41"/>
      <c r="D19" s="35" t="s">
        <v>32</v>
      </c>
      <c r="E19" s="30"/>
      <c r="F19" s="70" t="s">
        <v>50</v>
      </c>
      <c r="G19" s="71"/>
      <c r="H19" s="71"/>
      <c r="I19" s="71"/>
      <c r="J19" s="72"/>
    </row>
    <row r="20" spans="1:10" ht="18.75">
      <c r="A20" s="26"/>
      <c r="B20" s="42" t="s">
        <v>25</v>
      </c>
      <c r="C20" s="43" t="s">
        <v>27</v>
      </c>
      <c r="D20" s="22" t="s">
        <v>36</v>
      </c>
      <c r="E20" s="24" t="s">
        <v>27</v>
      </c>
      <c r="F20" s="27"/>
      <c r="G20" s="61"/>
      <c r="H20" s="61"/>
      <c r="I20" s="61"/>
      <c r="J20" s="29"/>
    </row>
    <row r="21" spans="1:10" ht="18.75">
      <c r="A21" s="31"/>
      <c r="B21" s="48" t="s">
        <v>29</v>
      </c>
      <c r="C21" s="44" t="s">
        <v>28</v>
      </c>
      <c r="D21" s="59" t="s">
        <v>37</v>
      </c>
      <c r="E21" s="25"/>
      <c r="F21" s="36"/>
      <c r="G21" s="62"/>
      <c r="H21" s="62"/>
      <c r="I21" s="62"/>
      <c r="J21" s="32"/>
    </row>
    <row r="22" spans="1:10" ht="18.75">
      <c r="A22" s="53" t="s">
        <v>19</v>
      </c>
      <c r="B22" s="49" t="s">
        <v>42</v>
      </c>
      <c r="C22" s="54" t="str">
        <f>RIGHT(A22,1)</f>
        <v>2</v>
      </c>
      <c r="D22" s="46" t="s">
        <v>43</v>
      </c>
      <c r="E22" s="47" t="str">
        <f>SUBSTITUTE(PROPER(INDEX(n_4,MID(TEXT(C22,n0),1,1)+1)&amp;INDEX(n0x,MID(TEXT(C22,n0),2,1)+1,MID(TEXT(C22,n0),3,1)+1)&amp;IF(-MID(TEXT(C22,n0),1,3),"миллиард"&amp;VLOOKUP(MID(TEXT(C22,n0),3,1)*AND(MID(TEXT(C22,n0),2,1)-1),мил,2),"")&amp;INDEX(n_4,MID(TEXT(C22,n0),4,1)+1)&amp;INDEX(n0x,MID(TEXT(C22,n0),5,1)+1,MID(TEXT(C22,n0),6,1)+1)&amp;IF(-MID(TEXT(C22,n0),4,3),"миллион"&amp;VLOOKUP(MID(TEXT(C22,n0),6,1)*AND(MID(TEXT(C22,n0),5,1)-1),мил,2),"")&amp;INDEX(n_4,MID(TEXT(C22,n0),7,1)+1)&amp;INDEX(n1x,MID(TEXT(C22,n0),8,1)+1,MID(TEXT(C22,n0),9,1)+1)&amp;IF(-MID(TEXT(C22,n0),7,3),VLOOKUP(MID(TEXT(C22,n0),9,1)*AND(MID(TEXT(C22,n0),8,1)-1),тыс,2),"")&amp;INDEX(n_4,MID(TEXT(C22,n0),10,1)+1)&amp;INDEX(IF(-MID(TEXT(C22,n0),14,6),n1x,n0x),MID(TEXT(C22,n0),11,1)+1,MID(TEXT(C22,n0),12,1)+1)),"z"," ")&amp;IF(TRUNC(TEXT(C22,n0)),,"Ноль ")&amp;IF(-MID(TEXT(C22,n0),14,6),IF(MOD(MAX(MOD(MID(TEXT(C22,n0),11,2)-11,100),9),10),"целых ","целая ")&amp;SUBSTITUTE(INDEX(n_4,MID(TEXT(C22,n0),14,6)/10^5+1)&amp;INDEX(n1x,MOD(MID(TEXT(C22,n0),14,6)/10^4,10)+1,MOD(MID(TEXT(C22,n0),14,6)/1000,10)+1)&amp;IF(INT(MID(TEXT(C22,n0),14,6)/1000),VLOOKUP(MOD(MID(TEXT(C22,n0),14,6)/1000,10)*(MOD(INT(MID(TEXT(C22,n0),14,6)/10^4),10)&lt;&gt;1),тыс,2),"")&amp;INDEX(n_4,MOD(MID(TEXT(C22,n0),14,6)/100,10)+1)&amp;INDEX(n1x,MOD(MID(TEXT(C22,n0),14,6)/10,10)+1,MOD(MID(TEXT(C22,n0),14,6),10)+1),"z"," ")&amp;INDEX(доля,LEN(MID(TEXT(C22,n0),14,6)),(MOD(MAX(MOD(MID(TEXT(C22,n0),14,6)-11,100),9),10)&gt;0)+1),)</f>
        <v xml:space="preserve">Два </v>
      </c>
      <c r="F22" s="73"/>
      <c r="G22" s="63"/>
      <c r="H22" s="63"/>
      <c r="I22" s="63"/>
      <c r="J22" s="30"/>
    </row>
    <row r="23" spans="1:10">
      <c r="H23" s="18"/>
    </row>
    <row r="24" spans="1:10" ht="18.75">
      <c r="A24" s="27"/>
      <c r="B24" s="37"/>
      <c r="C24" s="38"/>
      <c r="D24" s="33" t="s">
        <v>30</v>
      </c>
      <c r="E24" s="29"/>
      <c r="F24" s="64" t="s">
        <v>52</v>
      </c>
      <c r="G24" s="65"/>
      <c r="H24" s="65"/>
      <c r="I24" s="65"/>
      <c r="J24" s="66"/>
    </row>
    <row r="25" spans="1:10" ht="18.75">
      <c r="A25" s="28" t="s">
        <v>22</v>
      </c>
      <c r="B25" s="52" t="s">
        <v>35</v>
      </c>
      <c r="C25" s="39"/>
      <c r="D25" s="34" t="s">
        <v>31</v>
      </c>
      <c r="E25" s="32"/>
      <c r="F25" s="67" t="s">
        <v>47</v>
      </c>
      <c r="G25" s="68"/>
      <c r="H25" s="68"/>
      <c r="I25" s="68"/>
      <c r="J25" s="69"/>
    </row>
    <row r="26" spans="1:10" ht="15.75">
      <c r="A26" s="36"/>
      <c r="B26" s="40"/>
      <c r="C26" s="41"/>
      <c r="D26" s="35" t="s">
        <v>32</v>
      </c>
      <c r="E26" s="30"/>
      <c r="F26" s="70" t="s">
        <v>53</v>
      </c>
      <c r="G26" s="71"/>
      <c r="H26" s="71"/>
      <c r="I26" s="71"/>
      <c r="J26" s="72"/>
    </row>
    <row r="27" spans="1:10" ht="18.75">
      <c r="A27" s="26"/>
      <c r="B27" s="42" t="s">
        <v>25</v>
      </c>
      <c r="C27" s="43" t="s">
        <v>27</v>
      </c>
      <c r="D27" s="22" t="s">
        <v>36</v>
      </c>
      <c r="E27" s="24" t="s">
        <v>27</v>
      </c>
      <c r="F27" s="27"/>
      <c r="G27" s="61"/>
      <c r="H27" s="61"/>
      <c r="I27" s="61"/>
      <c r="J27" s="29"/>
    </row>
    <row r="28" spans="1:10" ht="18.75">
      <c r="A28" s="31"/>
      <c r="B28" s="48" t="s">
        <v>29</v>
      </c>
      <c r="C28" s="44" t="s">
        <v>28</v>
      </c>
      <c r="D28" s="59" t="s">
        <v>37</v>
      </c>
      <c r="E28" s="25"/>
      <c r="F28" s="36"/>
      <c r="G28" s="62"/>
      <c r="H28" s="62"/>
      <c r="I28" s="62"/>
      <c r="J28" s="32"/>
    </row>
    <row r="29" spans="1:10" ht="18.75">
      <c r="A29" s="53" t="s">
        <v>2</v>
      </c>
      <c r="B29" s="49" t="s">
        <v>44</v>
      </c>
      <c r="C29" s="54" t="str">
        <f>MID(A29,24,2)</f>
        <v xml:space="preserve">3 </v>
      </c>
      <c r="D29" s="46" t="s">
        <v>45</v>
      </c>
      <c r="E29" s="47" t="str">
        <f>SUBSTITUTE(PROPER(INDEX(n_4,MID(TEXT(C29,n0),1,1)+1)&amp;INDEX(n0x,MID(TEXT(C29,n0),2,1)+1,MID(TEXT(C29,n0),3,1)+1)&amp;IF(-MID(TEXT(C29,n0),1,3),"миллиард"&amp;VLOOKUP(MID(TEXT(C29,n0),3,1)*AND(MID(TEXT(C29,n0),2,1)-1),мил,2),"")&amp;INDEX(n_4,MID(TEXT(C29,n0),4,1)+1)&amp;INDEX(n0x,MID(TEXT(C29,n0),5,1)+1,MID(TEXT(C29,n0),6,1)+1)&amp;IF(-MID(TEXT(C29,n0),4,3),"миллион"&amp;VLOOKUP(MID(TEXT(C29,n0),6,1)*AND(MID(TEXT(C29,n0),5,1)-1),мил,2),"")&amp;INDEX(n_4,MID(TEXT(C29,n0),7,1)+1)&amp;INDEX(n1x,MID(TEXT(C29,n0),8,1)+1,MID(TEXT(C29,n0),9,1)+1)&amp;IF(-MID(TEXT(C29,n0),7,3),VLOOKUP(MID(TEXT(C29,n0),9,1)*AND(MID(TEXT(C29,n0),8,1)-1),тыс,2),"")&amp;INDEX(n_4,MID(TEXT(C29,n0),10,1)+1)&amp;INDEX(IF(-MID(TEXT(C29,n0),14,6),n1x,n0x),MID(TEXT(C29,n0),11,1)+1,MID(TEXT(C29,n0),12,1)+1)),"z"," ")&amp;IF(TRUNC(TEXT(C29,n0)),,"Ноль ")&amp;IF(-MID(TEXT(C29,n0),14,6),IF(MOD(MAX(MOD(MID(TEXT(C29,n0),11,2)-11,100),9),10),"целых ","целая ")&amp;SUBSTITUTE(INDEX(n_4,MID(TEXT(C29,n0),14,6)/10^5+1)&amp;INDEX(n1x,MOD(MID(TEXT(C29,n0),14,6)/10^4,10)+1,MOD(MID(TEXT(C29,n0),14,6)/1000,10)+1)&amp;IF(INT(MID(TEXT(C29,n0),14,6)/1000),VLOOKUP(MOD(MID(TEXT(C29,n0),14,6)/1000,10)*(MOD(INT(MID(TEXT(C29,n0),14,6)/10^4),10)&lt;&gt;1),тыс,2),"")&amp;INDEX(n_4,MOD(MID(TEXT(C29,n0),14,6)/100,10)+1)&amp;INDEX(n1x,MOD(MID(TEXT(C29,n0),14,6)/10,10)+1,MOD(MID(TEXT(C29,n0),14,6),10)+1),"z"," ")&amp;INDEX(доля,LEN(MID(TEXT(C29,n0),14,6)),(MOD(MAX(MOD(MID(TEXT(C29,n0),14,6)-11,100),9),10)&gt;0)+1),)</f>
        <v xml:space="preserve">Три </v>
      </c>
      <c r="F29" s="73"/>
      <c r="G29" s="63"/>
      <c r="H29" s="63"/>
      <c r="I29" s="63"/>
      <c r="J29" s="30"/>
    </row>
    <row r="32" spans="1:10" ht="18.75">
      <c r="A32" s="1" t="s">
        <v>15</v>
      </c>
      <c r="F32" s="76" t="s">
        <v>56</v>
      </c>
    </row>
    <row r="33" spans="1:9" ht="18">
      <c r="A33" s="1" t="s">
        <v>57</v>
      </c>
      <c r="F33" s="74" t="s">
        <v>57</v>
      </c>
    </row>
    <row r="35" spans="1:9">
      <c r="B35" t="s">
        <v>16</v>
      </c>
      <c r="D35" t="s">
        <v>16</v>
      </c>
    </row>
    <row r="36" spans="1:9">
      <c r="B36" s="16" t="s">
        <v>46</v>
      </c>
      <c r="D36" s="16" t="s">
        <v>46</v>
      </c>
    </row>
    <row r="37" spans="1:9" ht="18.75">
      <c r="A37" s="1" t="s">
        <v>13</v>
      </c>
      <c r="B37" s="11" t="str">
        <f>IF(A37&lt;&gt;"",MID(C56,24,2),"")</f>
        <v>19</v>
      </c>
      <c r="D37" s="11" t="str">
        <f>IF(A37&lt;&gt;"",SUBSTITUTE(PROPER(INDEX(n_4,MID(TEXT(F56,n0),1,1)+1)&amp;INDEX(n0x,MID(TEXT(F56,n0),2,1)+1,MID(TEXT(F56,n0),3,1)+1)&amp;IF(-MID(TEXT(F56,n0),1,3),"миллиард"&amp;VLOOKUP(MID(TEXT(F56,n0),3,1)*AND(MID(TEXT(F56,n0),2,1)-1),мил,2),"")&amp;INDEX(n_4,MID(TEXT(F56,n0),4,1)+1)&amp;INDEX(n0x,MID(TEXT(F56,n0),5,1)+1,MID(TEXT(F56,n0),6,1)+1)&amp;IF(-MID(TEXT(F56,n0),4,3),"миллион"&amp;VLOOKUP(MID(TEXT(F56,n0),6,1)*AND(MID(TEXT(F56,n0),5,1)-1),мил,2),"")&amp;INDEX(n_4,MID(TEXT(F56,n0),7,1)+1)&amp;INDEX(n1x,MID(TEXT(F56,n0),8,1)+1,MID(TEXT(F56,n0),9,1)+1)&amp;IF(-MID(TEXT(F56,n0),7,3),VLOOKUP(MID(TEXT(F56,n0),9,1)*AND(MID(TEXT(F56,n0),8,1)-1),тыс,2),"")&amp;INDEX(n_4,MID(TEXT(F56,n0),10,1)+1)&amp;INDEX(IF(-MID(TEXT(F56,n0),14,6),n1x,n0x),MID(TEXT(F56,n0),11,1)+1,MID(TEXT(F56,n0),12,1)+1)),"z"," ")&amp;IF(TRUNC(TEXT(F56,n0)),,"Ноль ")&amp;IF(-MID(TEXT(F56,n0),14,6),IF(MOD(MAX(MOD(MID(TEXT(F56,n0),11,2)-11,100),9),10),"целых ","целая ")&amp;SUBSTITUTE(INDEX(n_4,MID(TEXT(F56,n0),14,6)/10^5+1)&amp;INDEX(n1x,MOD(MID(TEXT(F56,n0),14,6)/10^4,10)+1,MOD(MID(TEXT(F56,n0),14,6)/1000,10)+1)&amp;IF(INT(MID(TEXT(F56,n0),14,6)/1000),VLOOKUP(MOD(MID(TEXT(F56,n0),14,6)/1000,10)*(MOD(INT(MID(TEXT(F56,n0),14,6)/10^4),10)&lt;&gt;1),тыс,2),"")&amp;INDEX(n_4,MOD(MID(TEXT(F56,n0),14,6)/100,10)+1)&amp;INDEX(n1x,MOD(MID(TEXT(F56,n0),14,6)/10,10)+1,MOD(MID(TEXT(F56,n0),14,6),10)+1),"z"," ")&amp;INDEX(доля,LEN(MID(TEXT(F56,n0),14,6)),(MOD(MAX(MOD(MID(TEXT(F56,n0),14,6)-11,100),9),10)&gt;0)+1),),"")</f>
        <v xml:space="preserve">Девятнадцать </v>
      </c>
      <c r="F37" s="16"/>
      <c r="I37" s="13"/>
    </row>
    <row r="39" spans="1:9">
      <c r="B39" t="s">
        <v>17</v>
      </c>
      <c r="D39" t="s">
        <v>17</v>
      </c>
    </row>
    <row r="40" spans="1:9">
      <c r="B40" s="16" t="s">
        <v>18</v>
      </c>
      <c r="D40" s="16" t="s">
        <v>18</v>
      </c>
    </row>
    <row r="41" spans="1:9" ht="18.75">
      <c r="A41" s="1" t="s">
        <v>13</v>
      </c>
      <c r="B41" s="14" t="str">
        <f>IFERROR(MID(A41,24,2),"")</f>
        <v>19</v>
      </c>
      <c r="D41" s="15" t="str">
        <f>IFERROR(SUBSTITUTE(PROPER(INDEX(n_4,MID(TEXT(B41,n0),1,1)+1)&amp;INDEX(n0x,MID(TEXT(B41,n0),2,1)+1,MID(TEXT(B41,n0),3,1)+1)&amp;IF(-MID(TEXT(B41,n0),1,3),"миллиард"&amp;VLOOKUP(MID(TEXT(B41,n0),3,1)*AND(MID(TEXT(B41,n0),2,1)-1),мил,2),"")&amp;INDEX(n_4,MID(TEXT(B41,n0),4,1)+1)&amp;INDEX(n0x,MID(TEXT(B41,n0),5,1)+1,MID(TEXT(B41,n0),6,1)+1)&amp;IF(-MID(TEXT(B41,n0),4,3),"миллион"&amp;VLOOKUP(MID(TEXT(B41,n0),6,1)*AND(MID(TEXT(B41,n0),5,1)-1),мил,2),"")&amp;INDEX(n_4,MID(TEXT(B41,n0),7,1)+1)&amp;INDEX(n1x,MID(TEXT(B41,n0),8,1)+1,MID(TEXT(B41,n0),9,1)+1)&amp;IF(-MID(TEXT(B41,n0),7,3),VLOOKUP(MID(TEXT(B41,n0),9,1)*AND(MID(TEXT(B41,n0),8,1)-1),тыс,2),"")&amp;INDEX(n_4,MID(TEXT(B41,n0),10,1)+1)&amp;INDEX(IF(-MID(TEXT(B41,n0),14,6),n1x,n0x),MID(TEXT(B41,n0),11,1)+1,MID(TEXT(B41,n0),12,1)+1)),"z"," ")&amp;IF(TRUNC(TEXT(B41,n0)),,"Ноль ")&amp;IF(-MID(TEXT(B41,n0),14,6),IF(MOD(MAX(MOD(MID(TEXT(B41,n0),11,2)-11,100),9),10),"целых ","целая ")&amp;SUBSTITUTE(INDEX(n_4,MID(TEXT(B41,n0),14,6)/10^5+1)&amp;INDEX(n1x,MOD(MID(TEXT(B41,n0),14,6)/10^4,10)+1,MOD(MID(TEXT(B41,n0),14,6)/1000,10)+1)&amp;IF(INT(MID(TEXT(B41,n0),14,6)/1000),VLOOKUP(MOD(MID(TEXT(B41,n0),14,6)/1000,10)*(MOD(INT(MID(TEXT(B41,n0),14,6)/10^4),10)&lt;&gt;1),тыс,2),"")&amp;INDEX(n_4,MOD(MID(TEXT(B41,n0),14,6)/100,10)+1)&amp;INDEX(n1x,MOD(MID(TEXT(B41,n0),14,6)/10,10)+1,MOD(MID(TEXT(B41,n0),14,6),10)+1),"z"," ")&amp;INDEX(доля,LEN(MID(TEXT(B41,n0),14,6)),(MOD(MAX(MOD(MID(TEXT(B41,n0),14,6)-11,100),9),10)&gt;0)+1),),"")</f>
        <v xml:space="preserve">Девятнадцать </v>
      </c>
      <c r="F41" s="16"/>
    </row>
    <row r="45" spans="1:9" ht="18.75">
      <c r="C45" s="21" t="s">
        <v>24</v>
      </c>
    </row>
    <row r="48" spans="1:9" ht="18.75">
      <c r="C48" s="21" t="s">
        <v>23</v>
      </c>
    </row>
    <row r="49" spans="3:7" ht="18.75">
      <c r="C49" s="1" t="s">
        <v>19</v>
      </c>
      <c r="F49" s="10" t="str">
        <f>RIGHT(C49,1)</f>
        <v>2</v>
      </c>
      <c r="G49" s="6" t="str">
        <f>SUBSTITUTE(PROPER(INDEX(n_4,MID(TEXT(F49,n0),1,1)+1)&amp;INDEX(n0x,MID(TEXT(F49,n0),2,1)+1,MID(TEXT(F49,n0),3,1)+1)&amp;IF(-MID(TEXT(F49,n0),1,3),"миллиард"&amp;VLOOKUP(MID(TEXT(F49,n0),3,1)*AND(MID(TEXT(F49,n0),2,1)-1),мил,2),"")&amp;INDEX(n_4,MID(TEXT(F49,n0),4,1)+1)&amp;INDEX(n0x,MID(TEXT(F49,n0),5,1)+1,MID(TEXT(F49,n0),6,1)+1)&amp;IF(-MID(TEXT(F49,n0),4,3),"миллион"&amp;VLOOKUP(MID(TEXT(F49,n0),6,1)*AND(MID(TEXT(F49,n0),5,1)-1),мил,2),"")&amp;INDEX(n_4,MID(TEXT(F49,n0),7,1)+1)&amp;INDEX(n1x,MID(TEXT(F49,n0),8,1)+1,MID(TEXT(F49,n0),9,1)+1)&amp;IF(-MID(TEXT(F49,n0),7,3),VLOOKUP(MID(TEXT(F49,n0),9,1)*AND(MID(TEXT(F49,n0),8,1)-1),тыс,2),"")&amp;INDEX(n_4,MID(TEXT(F49,n0),10,1)+1)&amp;INDEX(IF(-MID(TEXT(F49,n0),14,6),n1x,n0x),MID(TEXT(F49,n0),11,1)+1,MID(TEXT(F49,n0),12,1)+1)),"z"," ")&amp;IF(TRUNC(TEXT(F49,n0)),,"Ноль ")&amp;IF(-MID(TEXT(F49,n0),14,6),IF(MOD(MAX(MOD(MID(TEXT(F49,n0),11,2)-11,100),9),10),"целых ","целая ")&amp;SUBSTITUTE(INDEX(n_4,MID(TEXT(F49,n0),14,6)/10^5+1)&amp;INDEX(n1x,MOD(MID(TEXT(F49,n0),14,6)/10^4,10)+1,MOD(MID(TEXT(F49,n0),14,6)/1000,10)+1)&amp;IF(INT(MID(TEXT(F49,n0),14,6)/1000),VLOOKUP(MOD(MID(TEXT(F49,n0),14,6)/1000,10)*(MOD(INT(MID(TEXT(F49,n0),14,6)/10^4),10)&lt;&gt;1),тыс,2),"")&amp;INDEX(n_4,MOD(MID(TEXT(F49,n0),14,6)/100,10)+1)&amp;INDEX(n1x,MOD(MID(TEXT(F49,n0),14,6)/10,10)+1,MOD(MID(TEXT(F49,n0),14,6),10)+1),"z"," ")&amp;INDEX(доля,LEN(MID(TEXT(F49,n0),14,6)),(MOD(MAX(MOD(MID(TEXT(F49,n0),14,6)-11,100),9),10)&gt;0)+1),)</f>
        <v xml:space="preserve">Два </v>
      </c>
    </row>
    <row r="52" spans="3:7">
      <c r="C52" s="17" t="s">
        <v>20</v>
      </c>
      <c r="D52" s="18"/>
      <c r="E52" s="18"/>
      <c r="F52" s="19" t="str">
        <f>MID(C52,24,2)</f>
        <v xml:space="preserve">4 </v>
      </c>
      <c r="G52" s="20" t="str">
        <f>SUBSTITUTE(PROPER(INDEX(n_4,MID(TEXT(F52,n0),1,1)+1)&amp;INDEX(n0x,MID(TEXT(F52,n0),2,1)+1,MID(TEXT(F52,n0),3,1)+1)&amp;IF(-MID(TEXT(F52,n0),1,3),"миллиард"&amp;VLOOKUP(MID(TEXT(F52,n0),3,1)*AND(MID(TEXT(F52,n0),2,1)-1),мил,2),"")&amp;INDEX(n_4,MID(TEXT(F52,n0),4,1)+1)&amp;INDEX(n0x,MID(TEXT(F52,n0),5,1)+1,MID(TEXT(F52,n0),6,1)+1)&amp;IF(-MID(TEXT(F52,n0),4,3),"миллион"&amp;VLOOKUP(MID(TEXT(F52,n0),6,1)*AND(MID(TEXT(F52,n0),5,1)-1),мил,2),"")&amp;INDEX(n_4,MID(TEXT(F52,n0),7,1)+1)&amp;INDEX(n1x,MID(TEXT(F52,n0),8,1)+1,MID(TEXT(F52,n0),9,1)+1)&amp;IF(-MID(TEXT(F52,n0),7,3),VLOOKUP(MID(TEXT(F52,n0),9,1)*AND(MID(TEXT(F52,n0),8,1)-1),тыс,2),"")&amp;INDEX(n_4,MID(TEXT(F52,n0),10,1)+1)&amp;INDEX(IF(-MID(TEXT(F52,n0),14,6),n1x,n0x),MID(TEXT(F52,n0),11,1)+1,MID(TEXT(F52,n0),12,1)+1)),"z"," ")&amp;IF(TRUNC(TEXT(F52,n0)),,"Ноль ")&amp;IF(-MID(TEXT(F52,n0),14,6),IF(MOD(MAX(MOD(MID(TEXT(F52,n0),11,2)-11,100),9),10),"целых ","целая ")&amp;SUBSTITUTE(INDEX(n_4,MID(TEXT(F52,n0),14,6)/10^5+1)&amp;INDEX(n1x,MOD(MID(TEXT(F52,n0),14,6)/10^4,10)+1,MOD(MID(TEXT(F52,n0),14,6)/1000,10)+1)&amp;IF(INT(MID(TEXT(F52,n0),14,6)/1000),VLOOKUP(MOD(MID(TEXT(F52,n0),14,6)/1000,10)*(MOD(INT(MID(TEXT(F52,n0),14,6)/10^4),10)&lt;&gt;1),тыс,2),"")&amp;INDEX(n_4,MOD(MID(TEXT(F52,n0),14,6)/100,10)+1)&amp;INDEX(n1x,MOD(MID(TEXT(F52,n0),14,6)/10,10)+1,MOD(MID(TEXT(F52,n0),14,6),10)+1),"z"," ")&amp;INDEX(доля,LEN(MID(TEXT(F52,n0),14,6)),(MOD(MAX(MOD(MID(TEXT(F52,n0),14,6)-11,100),9),10)&gt;0)+1),)</f>
        <v xml:space="preserve">Четыре </v>
      </c>
    </row>
    <row r="53" spans="3:7">
      <c r="C53" s="18"/>
      <c r="D53" s="18"/>
      <c r="E53" s="18"/>
      <c r="F53" s="19"/>
      <c r="G53" s="18"/>
    </row>
    <row r="54" spans="3:7">
      <c r="C54" s="17" t="s">
        <v>21</v>
      </c>
      <c r="D54" s="18"/>
      <c r="E54" s="18"/>
      <c r="F54" s="19" t="str">
        <f>MID(C54,24,2)</f>
        <v>19</v>
      </c>
      <c r="G54" s="20" t="str">
        <f>SUBSTITUTE(PROPER(INDEX(n_4,MID(TEXT(F54,n0),1,1)+1)&amp;INDEX(n0x,MID(TEXT(F54,n0),2,1)+1,MID(TEXT(F54,n0),3,1)+1)&amp;IF(-MID(TEXT(F54,n0),1,3),"миллиард"&amp;VLOOKUP(MID(TEXT(F54,n0),3,1)*AND(MID(TEXT(F54,n0),2,1)-1),мил,2),"")&amp;INDEX(n_4,MID(TEXT(F54,n0),4,1)+1)&amp;INDEX(n0x,MID(TEXT(F54,n0),5,1)+1,MID(TEXT(F54,n0),6,1)+1)&amp;IF(-MID(TEXT(F54,n0),4,3),"миллион"&amp;VLOOKUP(MID(TEXT(F54,n0),6,1)*AND(MID(TEXT(F54,n0),5,1)-1),мил,2),"")&amp;INDEX(n_4,MID(TEXT(F54,n0),7,1)+1)&amp;INDEX(n1x,MID(TEXT(F54,n0),8,1)+1,MID(TEXT(F54,n0),9,1)+1)&amp;IF(-MID(TEXT(F54,n0),7,3),VLOOKUP(MID(TEXT(F54,n0),9,1)*AND(MID(TEXT(F54,n0),8,1)-1),тыс,2),"")&amp;INDEX(n_4,MID(TEXT(F54,n0),10,1)+1)&amp;INDEX(IF(-MID(TEXT(F54,n0),14,6),n1x,n0x),MID(TEXT(F54,n0),11,1)+1,MID(TEXT(F54,n0),12,1)+1)),"z"," ")&amp;IF(TRUNC(TEXT(F54,n0)),,"Ноль ")&amp;IF(-MID(TEXT(F54,n0),14,6),IF(MOD(MAX(MOD(MID(TEXT(F54,n0),11,2)-11,100),9),10),"целых ","целая ")&amp;SUBSTITUTE(INDEX(n_4,MID(TEXT(F54,n0),14,6)/10^5+1)&amp;INDEX(n1x,MOD(MID(TEXT(F54,n0),14,6)/10^4,10)+1,MOD(MID(TEXT(F54,n0),14,6)/1000,10)+1)&amp;IF(INT(MID(TEXT(F54,n0),14,6)/1000),VLOOKUP(MOD(MID(TEXT(F54,n0),14,6)/1000,10)*(MOD(INT(MID(TEXT(F54,n0),14,6)/10^4),10)&lt;&gt;1),тыс,2),"")&amp;INDEX(n_4,MOD(MID(TEXT(F54,n0),14,6)/100,10)+1)&amp;INDEX(n1x,MOD(MID(TEXT(F54,n0),14,6)/10,10)+1,MOD(MID(TEXT(F54,n0),14,6),10)+1),"z"," ")&amp;INDEX(доля,LEN(MID(TEXT(F54,n0),14,6)),(MOD(MAX(MOD(MID(TEXT(F54,n0),14,6)-11,100),9),10)&gt;0)+1),)</f>
        <v xml:space="preserve">Девятнадцать </v>
      </c>
    </row>
    <row r="55" spans="3:7">
      <c r="C55" s="18"/>
      <c r="D55" s="18"/>
      <c r="E55" s="18"/>
      <c r="F55" s="18"/>
      <c r="G55" s="18"/>
    </row>
    <row r="56" spans="3:7">
      <c r="C56" s="17" t="s">
        <v>21</v>
      </c>
      <c r="D56" s="18"/>
      <c r="E56" s="18"/>
      <c r="F56" s="19" t="str">
        <f>MID(C56,24,2)</f>
        <v>19</v>
      </c>
      <c r="G56" s="20" t="str">
        <f>SUBSTITUTE(PROPER(INDEX(n_4,MID(TEXT(F56,n0),1,1)+1)&amp;INDEX(n0x,MID(TEXT(F56,n0),2,1)+1,MID(TEXT(F56,n0),3,1)+1)&amp;IF(-MID(TEXT(F56,n0),1,3),"миллиард"&amp;VLOOKUP(MID(TEXT(F56,n0),3,1)*AND(MID(TEXT(F56,n0),2,1)-1),мил,2),"")&amp;INDEX(n_4,MID(TEXT(F56,n0),4,1)+1)&amp;INDEX(n0x,MID(TEXT(F56,n0),5,1)+1,MID(TEXT(F56,n0),6,1)+1)&amp;IF(-MID(TEXT(F56,n0),4,3),"миллион"&amp;VLOOKUP(MID(TEXT(F56,n0),6,1)*AND(MID(TEXT(F56,n0),5,1)-1),мил,2),"")&amp;INDEX(n_4,MID(TEXT(F56,n0),7,1)+1)&amp;INDEX(n1x,MID(TEXT(F56,n0),8,1)+1,MID(TEXT(F56,n0),9,1)+1)&amp;IF(-MID(TEXT(F56,n0),7,3),VLOOKUP(MID(TEXT(F56,n0),9,1)*AND(MID(TEXT(F56,n0),8,1)-1),тыс,2),"")&amp;INDEX(n_4,MID(TEXT(F56,n0),10,1)+1)&amp;INDEX(IF(-MID(TEXT(F56,n0),14,6),n1x,n0x),MID(TEXT(F56,n0),11,1)+1,MID(TEXT(F56,n0),12,1)+1)),"z"," ")&amp;IF(TRUNC(TEXT(F56,n0)),,"Ноль ")&amp;IF(-MID(TEXT(F56,n0),14,6),IF(MOD(MAX(MOD(MID(TEXT(F56,n0),11,2)-11,100),9),10),"целых ","целая ")&amp;SUBSTITUTE(INDEX(n_4,MID(TEXT(F56,n0),14,6)/10^5+1)&amp;INDEX(n1x,MOD(MID(TEXT(F56,n0),14,6)/10^4,10)+1,MOD(MID(TEXT(F56,n0),14,6)/1000,10)+1)&amp;IF(INT(MID(TEXT(F56,n0),14,6)/1000),VLOOKUP(MOD(MID(TEXT(F56,n0),14,6)/1000,10)*(MOD(INT(MID(TEXT(F56,n0),14,6)/10^4),10)&lt;&gt;1),тыс,2),"")&amp;INDEX(n_4,MOD(MID(TEXT(F56,n0),14,6)/100,10)+1)&amp;INDEX(n1x,MOD(MID(TEXT(F56,n0),14,6)/10,10)+1,MOD(MID(TEXT(F56,n0),14,6),10)+1),"z"," ")&amp;INDEX(доля,LEN(MID(TEXT(F56,n0),14,6)),(MOD(MAX(MOD(MID(TEXT(F56,n0),14,6)-11,100),9),10)&gt;0)+1),)</f>
        <v xml:space="preserve">Девятнадцать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K30"/>
  <sheetViews>
    <sheetView workbookViewId="0">
      <selection activeCell="G8" sqref="G8"/>
    </sheetView>
  </sheetViews>
  <sheetFormatPr defaultRowHeight="15"/>
  <cols>
    <col min="4" max="4" width="30.28515625" customWidth="1"/>
    <col min="6" max="6" width="9.5703125" bestFit="1" customWidth="1"/>
  </cols>
  <sheetData>
    <row r="1" spans="3:7" ht="18">
      <c r="C1" s="1" t="s">
        <v>11</v>
      </c>
    </row>
    <row r="2" spans="3:7" ht="18">
      <c r="C2" s="1" t="s">
        <v>14</v>
      </c>
      <c r="D2" s="3"/>
    </row>
    <row r="3" spans="3:7">
      <c r="D3" s="3"/>
    </row>
    <row r="4" spans="3:7">
      <c r="D4" s="3"/>
      <c r="F4" s="8" t="s">
        <v>6</v>
      </c>
      <c r="G4" s="7" t="s">
        <v>8</v>
      </c>
    </row>
    <row r="5" spans="3:7">
      <c r="D5" s="3"/>
      <c r="F5" s="8" t="s">
        <v>7</v>
      </c>
      <c r="G5" s="7" t="s">
        <v>9</v>
      </c>
    </row>
    <row r="6" spans="3:7">
      <c r="D6" s="3"/>
      <c r="F6" s="8" t="s">
        <v>4</v>
      </c>
      <c r="G6" s="7" t="s">
        <v>10</v>
      </c>
    </row>
    <row r="7" spans="3:7">
      <c r="D7" s="4"/>
      <c r="F7" s="9" t="s">
        <v>5</v>
      </c>
      <c r="G7" s="7" t="s">
        <v>12</v>
      </c>
    </row>
    <row r="8" spans="3:7" ht="18.75">
      <c r="C8" s="2">
        <v>6</v>
      </c>
      <c r="F8" s="10"/>
      <c r="G8" s="6" t="str">
        <f>SUBSTITUTE(PROPER(INDEX(n_4,MID(TEXT(C8,n0),1,1)+1)&amp;INDEX(n0x,MID(TEXT(C8,n0),2,1)+1,MID(TEXT(C8,n0),3,1)+1)&amp;IF(-MID(TEXT(C8,n0),1,3),"миллиард"&amp;VLOOKUP(MID(TEXT(C8,n0),3,1)*AND(MID(TEXT(C8,n0),2,1)-1),мил,2),"")&amp;INDEX(n_4,MID(TEXT(C8,n0),4,1)+1)&amp;INDEX(n0x,MID(TEXT(C8,n0),5,1)+1,MID(TEXT(C8,n0),6,1)+1)&amp;IF(-MID(TEXT(C8,n0),4,3),"миллион"&amp;VLOOKUP(MID(TEXT(C8,n0),6,1)*AND(MID(TEXT(C8,n0),5,1)-1),мил,2),"")&amp;INDEX(n_4,MID(TEXT(C8,n0),7,1)+1)&amp;INDEX(n1x,MID(TEXT(C8,n0),8,1)+1,MID(TEXT(C8,n0),9,1)+1)&amp;IF(-MID(TEXT(C8,n0),7,3),VLOOKUP(MID(TEXT(C8,n0),9,1)*AND(MID(TEXT(C8,n0),8,1)-1),тыс,2),"")&amp;INDEX(n_4,MID(TEXT(C8,n0),10,1)+1)&amp;INDEX(IF(-MID(TEXT(C8,n0),14,6),n1x,n0x),MID(TEXT(C8,n0),11,1)+1,MID(TEXT(C8,n0),12,1)+1)),"z"," ")&amp;IF(TRUNC(TEXT(C8,n0)),,"Ноль ")&amp;IF(-MID(TEXT(C8,n0),14,6),IF(MOD(MAX(MOD(MID(TEXT(C8,n0),11,2)-11,100),9),10),"целых ","целая ")&amp;SUBSTITUTE(INDEX(n_4,MID(TEXT(C8,n0),14,6)/10^5+1)&amp;INDEX(n1x,MOD(MID(TEXT(C8,n0),14,6)/10^4,10)+1,MOD(MID(TEXT(C8,n0),14,6)/1000,10)+1)&amp;IF(INT(MID(TEXT(C8,n0),14,6)/1000),VLOOKUP(MOD(MID(TEXT(C8,n0),14,6)/1000,10)*(MOD(INT(MID(TEXT(C8,n0),14,6)/10^4),10)&lt;&gt;1),тыс,2),"")&amp;INDEX(n_4,MOD(MID(TEXT(C8,n0),14,6)/100,10)+1)&amp;INDEX(n1x,MOD(MID(TEXT(C8,n0),14,6)/10,10)+1,MOD(MID(TEXT(C8,n0),14,6),10)+1),"z"," ")&amp;INDEX(доля,LEN(MID(TEXT(C8,n0),14,6)),(MOD(MAX(MOD(MID(TEXT(C8,n0),14,6)-11,100),9),10)&gt;0)+1),)</f>
        <v xml:space="preserve">Шесть </v>
      </c>
    </row>
    <row r="9" spans="3:7" ht="18.75">
      <c r="F9" s="10"/>
      <c r="G9" s="5"/>
    </row>
    <row r="10" spans="3:7" ht="18.75">
      <c r="C10" s="1" t="s">
        <v>0</v>
      </c>
      <c r="F10" s="10" t="str">
        <f>MID(C10,24,2)</f>
        <v xml:space="preserve">1 </v>
      </c>
      <c r="G10" s="6" t="str">
        <f>SUBSTITUTE(PROPER(INDEX(n_4,MID(TEXT(F10,n0),1,1)+1)&amp;INDEX(n0x,MID(TEXT(F10,n0),2,1)+1,MID(TEXT(F10,n0),3,1)+1)&amp;IF(-MID(TEXT(F10,n0),1,3),"миллиард"&amp;VLOOKUP(MID(TEXT(F10,n0),3,1)*AND(MID(TEXT(F10,n0),2,1)-1),мил,2),"")&amp;INDEX(n_4,MID(TEXT(F10,n0),4,1)+1)&amp;INDEX(n0x,MID(TEXT(F10,n0),5,1)+1,MID(TEXT(F10,n0),6,1)+1)&amp;IF(-MID(TEXT(F10,n0),4,3),"миллион"&amp;VLOOKUP(MID(TEXT(F10,n0),6,1)*AND(MID(TEXT(F10,n0),5,1)-1),мил,2),"")&amp;INDEX(n_4,MID(TEXT(F10,n0),7,1)+1)&amp;INDEX(n1x,MID(TEXT(F10,n0),8,1)+1,MID(TEXT(F10,n0),9,1)+1)&amp;IF(-MID(TEXT(F10,n0),7,3),VLOOKUP(MID(TEXT(F10,n0),9,1)*AND(MID(TEXT(F10,n0),8,1)-1),тыс,2),"")&amp;INDEX(n_4,MID(TEXT(F10,n0),10,1)+1)&amp;INDEX(IF(-MID(TEXT(F10,n0),14,6),n1x,n0x),MID(TEXT(F10,n0),11,1)+1,MID(TEXT(F10,n0),12,1)+1)),"z"," ")&amp;IF(TRUNC(TEXT(F10,n0)),,"Ноль ")&amp;IF(-MID(TEXT(F10,n0),14,6),IF(MOD(MAX(MOD(MID(TEXT(F10,n0),11,2)-11,100),9),10),"целых ","целая ")&amp;SUBSTITUTE(INDEX(n_4,MID(TEXT(F10,n0),14,6)/10^5+1)&amp;INDEX(n1x,MOD(MID(TEXT(F10,n0),14,6)/10^4,10)+1,MOD(MID(TEXT(F10,n0),14,6)/1000,10)+1)&amp;IF(INT(MID(TEXT(F10,n0),14,6)/1000),VLOOKUP(MOD(MID(TEXT(F10,n0),14,6)/1000,10)*(MOD(INT(MID(TEXT(F10,n0),14,6)/10^4),10)&lt;&gt;1),тыс,2),"")&amp;INDEX(n_4,MOD(MID(TEXT(F10,n0),14,6)/100,10)+1)&amp;INDEX(n1x,MOD(MID(TEXT(F10,n0),14,6)/10,10)+1,MOD(MID(TEXT(F10,n0),14,6),10)+1),"z"," ")&amp;INDEX(доля,LEN(MID(TEXT(F10,n0),14,6)),(MOD(MAX(MOD(MID(TEXT(F10,n0),14,6)-11,100),9),10)&gt;0)+1),)</f>
        <v xml:space="preserve">Один </v>
      </c>
    </row>
    <row r="11" spans="3:7" ht="18.75">
      <c r="F11" s="10"/>
      <c r="G11" s="5"/>
    </row>
    <row r="12" spans="3:7" ht="18.75">
      <c r="C12" s="1" t="s">
        <v>1</v>
      </c>
      <c r="F12" s="10" t="str">
        <f>MID(C12,24,2)</f>
        <v xml:space="preserve">2 </v>
      </c>
      <c r="G12" s="6" t="str">
        <f>SUBSTITUTE(PROPER(INDEX(n_4,MID(TEXT(F12,n0),1,1)+1)&amp;INDEX(n0x,MID(TEXT(F12,n0),2,1)+1,MID(TEXT(F12,n0),3,1)+1)&amp;IF(-MID(TEXT(F12,n0),1,3),"миллиард"&amp;VLOOKUP(MID(TEXT(F12,n0),3,1)*AND(MID(TEXT(F12,n0),2,1)-1),мил,2),"")&amp;INDEX(n_4,MID(TEXT(F12,n0),4,1)+1)&amp;INDEX(n0x,MID(TEXT(F12,n0),5,1)+1,MID(TEXT(F12,n0),6,1)+1)&amp;IF(-MID(TEXT(F12,n0),4,3),"миллион"&amp;VLOOKUP(MID(TEXT(F12,n0),6,1)*AND(MID(TEXT(F12,n0),5,1)-1),мил,2),"")&amp;INDEX(n_4,MID(TEXT(F12,n0),7,1)+1)&amp;INDEX(n1x,MID(TEXT(F12,n0),8,1)+1,MID(TEXT(F12,n0),9,1)+1)&amp;IF(-MID(TEXT(F12,n0),7,3),VLOOKUP(MID(TEXT(F12,n0),9,1)*AND(MID(TEXT(F12,n0),8,1)-1),тыс,2),"")&amp;INDEX(n_4,MID(TEXT(F12,n0),10,1)+1)&amp;INDEX(IF(-MID(TEXT(F12,n0),14,6),n1x,n0x),MID(TEXT(F12,n0),11,1)+1,MID(TEXT(F12,n0),12,1)+1)),"z"," ")&amp;IF(TRUNC(TEXT(F12,n0)),,"Ноль ")&amp;IF(-MID(TEXT(F12,n0),14,6),IF(MOD(MAX(MOD(MID(TEXT(F12,n0),11,2)-11,100),9),10),"целых ","целая ")&amp;SUBSTITUTE(INDEX(n_4,MID(TEXT(F12,n0),14,6)/10^5+1)&amp;INDEX(n1x,MOD(MID(TEXT(F12,n0),14,6)/10^4,10)+1,MOD(MID(TEXT(F12,n0),14,6)/1000,10)+1)&amp;IF(INT(MID(TEXT(F12,n0),14,6)/1000),VLOOKUP(MOD(MID(TEXT(F12,n0),14,6)/1000,10)*(MOD(INT(MID(TEXT(F12,n0),14,6)/10^4),10)&lt;&gt;1),тыс,2),"")&amp;INDEX(n_4,MOD(MID(TEXT(F12,n0),14,6)/100,10)+1)&amp;INDEX(n1x,MOD(MID(TEXT(F12,n0),14,6)/10,10)+1,MOD(MID(TEXT(F12,n0),14,6),10)+1),"z"," ")&amp;INDEX(доля,LEN(MID(TEXT(F12,n0),14,6)),(MOD(MAX(MOD(MID(TEXT(F12,n0),14,6)-11,100),9),10)&gt;0)+1),)</f>
        <v xml:space="preserve">Два </v>
      </c>
    </row>
    <row r="13" spans="3:7" ht="18.75">
      <c r="F13" s="10"/>
      <c r="G13" s="5"/>
    </row>
    <row r="14" spans="3:7" ht="18.75">
      <c r="C14" s="1" t="s">
        <v>2</v>
      </c>
      <c r="F14" s="10" t="str">
        <f>MID(C14,24,2)</f>
        <v xml:space="preserve">3 </v>
      </c>
      <c r="G14" s="6" t="str">
        <f>SUBSTITUTE(PROPER(INDEX(n_4,MID(TEXT(F14,n0),1,1)+1)&amp;INDEX(n0x,MID(TEXT(F14,n0),2,1)+1,MID(TEXT(F14,n0),3,1)+1)&amp;IF(-MID(TEXT(F14,n0),1,3),"миллиард"&amp;VLOOKUP(MID(TEXT(F14,n0),3,1)*AND(MID(TEXT(F14,n0),2,1)-1),мил,2),"")&amp;INDEX(n_4,MID(TEXT(F14,n0),4,1)+1)&amp;INDEX(n0x,MID(TEXT(F14,n0),5,1)+1,MID(TEXT(F14,n0),6,1)+1)&amp;IF(-MID(TEXT(F14,n0),4,3),"миллион"&amp;VLOOKUP(MID(TEXT(F14,n0),6,1)*AND(MID(TEXT(F14,n0),5,1)-1),мил,2),"")&amp;INDEX(n_4,MID(TEXT(F14,n0),7,1)+1)&amp;INDEX(n1x,MID(TEXT(F14,n0),8,1)+1,MID(TEXT(F14,n0),9,1)+1)&amp;IF(-MID(TEXT(F14,n0),7,3),VLOOKUP(MID(TEXT(F14,n0),9,1)*AND(MID(TEXT(F14,n0),8,1)-1),тыс,2),"")&amp;INDEX(n_4,MID(TEXT(F14,n0),10,1)+1)&amp;INDEX(IF(-MID(TEXT(F14,n0),14,6),n1x,n0x),MID(TEXT(F14,n0),11,1)+1,MID(TEXT(F14,n0),12,1)+1)),"z"," ")&amp;IF(TRUNC(TEXT(F14,n0)),,"Ноль ")&amp;IF(-MID(TEXT(F14,n0),14,6),IF(MOD(MAX(MOD(MID(TEXT(F14,n0),11,2)-11,100),9),10),"целых ","целая ")&amp;SUBSTITUTE(INDEX(n_4,MID(TEXT(F14,n0),14,6)/10^5+1)&amp;INDEX(n1x,MOD(MID(TEXT(F14,n0),14,6)/10^4,10)+1,MOD(MID(TEXT(F14,n0),14,6)/1000,10)+1)&amp;IF(INT(MID(TEXT(F14,n0),14,6)/1000),VLOOKUP(MOD(MID(TEXT(F14,n0),14,6)/1000,10)*(MOD(INT(MID(TEXT(F14,n0),14,6)/10^4),10)&lt;&gt;1),тыс,2),"")&amp;INDEX(n_4,MOD(MID(TEXT(F14,n0),14,6)/100,10)+1)&amp;INDEX(n1x,MOD(MID(TEXT(F14,n0),14,6)/10,10)+1,MOD(MID(TEXT(F14,n0),14,6),10)+1),"z"," ")&amp;INDEX(доля,LEN(MID(TEXT(F14,n0),14,6)),(MOD(MAX(MOD(MID(TEXT(F14,n0),14,6)-11,100),9),10)&gt;0)+1),)</f>
        <v xml:space="preserve">Три </v>
      </c>
    </row>
    <row r="15" spans="3:7" ht="18.75">
      <c r="F15" s="10"/>
      <c r="G15" s="5"/>
    </row>
    <row r="16" spans="3:7" ht="18.75">
      <c r="C16" s="1" t="s">
        <v>3</v>
      </c>
      <c r="F16" s="10" t="str">
        <f>MID(C16,24,2)</f>
        <v xml:space="preserve">4 </v>
      </c>
      <c r="G16" s="6" t="str">
        <f>SUBSTITUTE(PROPER(INDEX(n_4,MID(TEXT(F16,n0),1,1)+1)&amp;INDEX(n0x,MID(TEXT(F16,n0),2,1)+1,MID(TEXT(F16,n0),3,1)+1)&amp;IF(-MID(TEXT(F16,n0),1,3),"миллиард"&amp;VLOOKUP(MID(TEXT(F16,n0),3,1)*AND(MID(TEXT(F16,n0),2,1)-1),мил,2),"")&amp;INDEX(n_4,MID(TEXT(F16,n0),4,1)+1)&amp;INDEX(n0x,MID(TEXT(F16,n0),5,1)+1,MID(TEXT(F16,n0),6,1)+1)&amp;IF(-MID(TEXT(F16,n0),4,3),"миллион"&amp;VLOOKUP(MID(TEXT(F16,n0),6,1)*AND(MID(TEXT(F16,n0),5,1)-1),мил,2),"")&amp;INDEX(n_4,MID(TEXT(F16,n0),7,1)+1)&amp;INDEX(n1x,MID(TEXT(F16,n0),8,1)+1,MID(TEXT(F16,n0),9,1)+1)&amp;IF(-MID(TEXT(F16,n0),7,3),VLOOKUP(MID(TEXT(F16,n0),9,1)*AND(MID(TEXT(F16,n0),8,1)-1),тыс,2),"")&amp;INDEX(n_4,MID(TEXT(F16,n0),10,1)+1)&amp;INDEX(IF(-MID(TEXT(F16,n0),14,6),n1x,n0x),MID(TEXT(F16,n0),11,1)+1,MID(TEXT(F16,n0),12,1)+1)),"z"," ")&amp;IF(TRUNC(TEXT(F16,n0)),,"Ноль ")&amp;IF(-MID(TEXT(F16,n0),14,6),IF(MOD(MAX(MOD(MID(TEXT(F16,n0),11,2)-11,100),9),10),"целых ","целая ")&amp;SUBSTITUTE(INDEX(n_4,MID(TEXT(F16,n0),14,6)/10^5+1)&amp;INDEX(n1x,MOD(MID(TEXT(F16,n0),14,6)/10^4,10)+1,MOD(MID(TEXT(F16,n0),14,6)/1000,10)+1)&amp;IF(INT(MID(TEXT(F16,n0),14,6)/1000),VLOOKUP(MOD(MID(TEXT(F16,n0),14,6)/1000,10)*(MOD(INT(MID(TEXT(F16,n0),14,6)/10^4),10)&lt;&gt;1),тыс,2),"")&amp;INDEX(n_4,MOD(MID(TEXT(F16,n0),14,6)/100,10)+1)&amp;INDEX(n1x,MOD(MID(TEXT(F16,n0),14,6)/10,10)+1,MOD(MID(TEXT(F16,n0),14,6),10)+1),"z"," ")&amp;INDEX(доля,LEN(MID(TEXT(F16,n0),14,6)),(MOD(MAX(MOD(MID(TEXT(F16,n0),14,6)-11,100),9),10)&gt;0)+1),)</f>
        <v xml:space="preserve">Четыре </v>
      </c>
    </row>
    <row r="17" spans="3:11">
      <c r="F17" s="8"/>
    </row>
    <row r="18" spans="3:11">
      <c r="F18" s="8"/>
    </row>
    <row r="19" spans="3:11" ht="18.75">
      <c r="C19" s="1" t="s">
        <v>3</v>
      </c>
      <c r="F19" s="10" t="e">
        <f>MID(C19,24,2)*(SUBSTITUTE(PROPER(INDEX(n_4,MID(TEXT(C19,n0),1,1)+1)&amp;INDEX(n0x,MID(TEXT(C19,n0),2,1)+1,MID(TEXT(C19,n0),3,1)+1)&amp;IF(-MID(TEXT(C19,n0),1,3),"миллиард"&amp;VLOOKUP(MID(TEXT(C19,n0),3,1)*AND(MID(TEXT(C19,n0),2,1)-1),мил,2),"")&amp;INDEX(n_4,MID(TEXT(C19,n0),4,1)+1)&amp;INDEX(n0x,MID(TEXT(C19,n0),5,1)+1,MID(TEXT(C19,n0),6,1)+1)&amp;IF(-MID(TEXT(C19,n0),4,3),"миллион"&amp;VLOOKUP(MID(TEXT(C19,n0),6,1)*AND(MID(TEXT(C19,n0),5,1)-1),мил,2),"")&amp;INDEX(n_4,MID(TEXT(C19,n0),7,1)+1)&amp;INDEX(n1x,MID(TEXT(C19,n0),8,1)+1,MID(TEXT(C19,n0),9,1)+1)&amp;IF(-MID(TEXT(C19,n0),7,3),VLOOKUP(MID(TEXT(C19,n0),9,1)*AND(MID(TEXT(C19,n0),8,1)-1),тыс,2),"")&amp;INDEX(n_4,MID(TEXT(C19,n0),10,1)+1)&amp;INDEX(IF(-MID(TEXT(C19,n0),14,6),n1x,n0x),MID(TEXT(C19,n0),11,1)+1,MID(TEXT(C19,n0),12,1)+1)),"z"," ")&amp;IF(TRUNC(TEXT(C19,n0)),,"Ноль ")&amp;IF(-MID(TEXT(C19,n0),14,6),IF(MOD(MAX(MOD(MID(TEXT(C19,n0),11,2)-11,100),9),10),"целых ","целая ")&amp;SUBSTITUTE(INDEX(n_4,MID(TEXT(C19,n0),14,6)/10^5+1)&amp;INDEX(n1x,MOD(MID(TEXT(C19,n0),14,6)/10^4,10)+1,MOD(MID(TEXT(C19,n0),14,6)/1000,10)+1)&amp;IF(INT(MID(TEXT(C19,n0),14,6)/1000),VLOOKUP(MOD(MID(TEXT(C19,n0),14,6)/1000,10)*(MOD(INT(MID(TEXT(C19,n0),14,6)/10^4),10)&lt;&gt;1),тыс,2),"")&amp;INDEX(n_4,MOD(MID(TEXT(C19,n0),14,6)/100,10)+1)&amp;INDEX(n1x,MOD(MID(TEXT(C19,n0),14,6)/10,10)+1,MOD(MID(TEXT(C19,n0),14,6),10)+1),"z"," ")&amp;INDEX(доля,LEN(MID(TEXT(C19,n0),14,6)),(MOD(MAX(MOD(MID(TEXT(C19,n0),14,6)-11,100),9),10)&gt;0)+1),))</f>
        <v>#VALUE!</v>
      </c>
      <c r="G19" s="6" t="e">
        <f>SUBSTITUTE(PROPER(INDEX(n_4,MID(TEXT(F19,n0),1,1)+1)&amp;INDEX(n0x,MID(TEXT(F19,n0),2,1)+1,MID(TEXT(F19,n0),3,1)+1)&amp;IF(-MID(TEXT(F19,n0),1,3),"миллиард"&amp;VLOOKUP(MID(TEXT(F19,n0),3,1)*AND(MID(TEXT(F19,n0),2,1)-1),мил,2),"")&amp;INDEX(n_4,MID(TEXT(F19,n0),4,1)+1)&amp;INDEX(n0x,MID(TEXT(F19,n0),5,1)+1,MID(TEXT(F19,n0),6,1)+1)&amp;IF(-MID(TEXT(F19,n0),4,3),"миллион"&amp;VLOOKUP(MID(TEXT(F19,n0),6,1)*AND(MID(TEXT(F19,n0),5,1)-1),мил,2),"")&amp;INDEX(n_4,MID(TEXT(F19,n0),7,1)+1)&amp;INDEX(n1x,MID(TEXT(F19,n0),8,1)+1,MID(TEXT(F19,n0),9,1)+1)&amp;IF(-MID(TEXT(F19,n0),7,3),VLOOKUP(MID(TEXT(F19,n0),9,1)*AND(MID(TEXT(F19,n0),8,1)-1),тыс,2),"")&amp;INDEX(n_4,MID(TEXT(F19,n0),10,1)+1)&amp;INDEX(IF(-MID(TEXT(F19,n0),14,6),n1x,n0x),MID(TEXT(F19,n0),11,1)+1,MID(TEXT(F19,n0),12,1)+1)),"z"," ")&amp;IF(TRUNC(TEXT(F19,n0)),,"Ноль ")&amp;IF(-MID(TEXT(F19,n0),14,6),IF(MOD(MAX(MOD(MID(TEXT(F19,n0),11,2)-11,100),9),10),"целых ","целая ")&amp;SUBSTITUTE(INDEX(n_4,MID(TEXT(F19,n0),14,6)/10^5+1)&amp;INDEX(n1x,MOD(MID(TEXT(F19,n0),14,6)/10^4,10)+1,MOD(MID(TEXT(F19,n0),14,6)/1000,10)+1)&amp;IF(INT(MID(TEXT(F19,n0),14,6)/1000),VLOOKUP(MOD(MID(TEXT(F19,n0),14,6)/1000,10)*(MOD(INT(MID(TEXT(F19,n0),14,6)/10^4),10)&lt;&gt;1),тыс,2),"")&amp;INDEX(n_4,MOD(MID(TEXT(F19,n0),14,6)/100,10)+1)&amp;INDEX(n1x,MOD(MID(TEXT(F19,n0),14,6)/10,10)+1,MOD(MID(TEXT(F19,n0),14,6),10)+1),"z"," ")&amp;INDEX(доля,LEN(MID(TEXT(F19,n0),14,6)),(MOD(MAX(MOD(MID(TEXT(F19,n0),14,6)-11,100),9),10)&gt;0)+1),)</f>
        <v>#VALUE!</v>
      </c>
    </row>
    <row r="21" spans="3:11" ht="18.75">
      <c r="C21" s="1" t="s">
        <v>13</v>
      </c>
      <c r="F21" s="10" t="str">
        <f>MID(C21,24,2)</f>
        <v>19</v>
      </c>
      <c r="G21" s="6" t="str">
        <f>SUBSTITUTE(PROPER(INDEX(n_4,MID(TEXT(F21,n0),1,1)+1)&amp;INDEX(n0x,MID(TEXT(F21,n0),2,1)+1,MID(TEXT(F21,n0),3,1)+1)&amp;IF(-MID(TEXT(F21,n0),1,3),"миллиард"&amp;VLOOKUP(MID(TEXT(F21,n0),3,1)*AND(MID(TEXT(F21,n0),2,1)-1),мил,2),"")&amp;INDEX(n_4,MID(TEXT(F21,n0),4,1)+1)&amp;INDEX(n0x,MID(TEXT(F21,n0),5,1)+1,MID(TEXT(F21,n0),6,1)+1)&amp;IF(-MID(TEXT(F21,n0),4,3),"миллион"&amp;VLOOKUP(MID(TEXT(F21,n0),6,1)*AND(MID(TEXT(F21,n0),5,1)-1),мил,2),"")&amp;INDEX(n_4,MID(TEXT(F21,n0),7,1)+1)&amp;INDEX(n1x,MID(TEXT(F21,n0),8,1)+1,MID(TEXT(F21,n0),9,1)+1)&amp;IF(-MID(TEXT(F21,n0),7,3),VLOOKUP(MID(TEXT(F21,n0),9,1)*AND(MID(TEXT(F21,n0),8,1)-1),тыс,2),"")&amp;INDEX(n_4,MID(TEXT(F21,n0),10,1)+1)&amp;INDEX(IF(-MID(TEXT(F21,n0),14,6),n1x,n0x),MID(TEXT(F21,n0),11,1)+1,MID(TEXT(F21,n0),12,1)+1)),"z"," ")&amp;IF(TRUNC(TEXT(F21,n0)),,"Ноль ")&amp;IF(-MID(TEXT(F21,n0),14,6),IF(MOD(MAX(MOD(MID(TEXT(F21,n0),11,2)-11,100),9),10),"целых ","целая ")&amp;SUBSTITUTE(INDEX(n_4,MID(TEXT(F21,n0),14,6)/10^5+1)&amp;INDEX(n1x,MOD(MID(TEXT(F21,n0),14,6)/10^4,10)+1,MOD(MID(TEXT(F21,n0),14,6)/1000,10)+1)&amp;IF(INT(MID(TEXT(F21,n0),14,6)/1000),VLOOKUP(MOD(MID(TEXT(F21,n0),14,6)/1000,10)*(MOD(INT(MID(TEXT(F21,n0),14,6)/10^4),10)&lt;&gt;1),тыс,2),"")&amp;INDEX(n_4,MOD(MID(TEXT(F21,n0),14,6)/100,10)+1)&amp;INDEX(n1x,MOD(MID(TEXT(F21,n0),14,6)/10,10)+1,MOD(MID(TEXT(F21,n0),14,6),10)+1),"z"," ")&amp;INDEX(доля,LEN(MID(TEXT(F21,n0),14,6)),(MOD(MAX(MOD(MID(TEXT(F21,n0),14,6)-11,100),9),10)&gt;0)+1),)</f>
        <v xml:space="preserve">Девятнадцать </v>
      </c>
    </row>
    <row r="23" spans="3:11" ht="18.75">
      <c r="C23" s="1" t="s">
        <v>13</v>
      </c>
      <c r="F23" s="10" t="str">
        <f>MID(C23,24,2)</f>
        <v>19</v>
      </c>
      <c r="G23" s="6" t="str">
        <f>SUBSTITUTE(PROPER(INDEX(n_4,MID(TEXT(F23,n0),1,1)+1)&amp;INDEX(n0x,MID(TEXT(F23,n0),2,1)+1,MID(TEXT(F23,n0),3,1)+1)&amp;IF(-MID(TEXT(F23,n0),1,3),"миллиард"&amp;VLOOKUP(MID(TEXT(F23,n0),3,1)*AND(MID(TEXT(F23,n0),2,1)-1),мил,2),"")&amp;INDEX(n_4,MID(TEXT(F23,n0),4,1)+1)&amp;INDEX(n0x,MID(TEXT(F23,n0),5,1)+1,MID(TEXT(F23,n0),6,1)+1)&amp;IF(-MID(TEXT(F23,n0),4,3),"миллион"&amp;VLOOKUP(MID(TEXT(F23,n0),6,1)*AND(MID(TEXT(F23,n0),5,1)-1),мил,2),"")&amp;INDEX(n_4,MID(TEXT(F23,n0),7,1)+1)&amp;INDEX(n1x,MID(TEXT(F23,n0),8,1)+1,MID(TEXT(F23,n0),9,1)+1)&amp;IF(-MID(TEXT(F23,n0),7,3),VLOOKUP(MID(TEXT(F23,n0),9,1)*AND(MID(TEXT(F23,n0),8,1)-1),тыс,2),"")&amp;INDEX(n_4,MID(TEXT(F23,n0),10,1)+1)&amp;INDEX(IF(-MID(TEXT(F23,n0),14,6),n1x,n0x),MID(TEXT(F23,n0),11,1)+1,MID(TEXT(F23,n0),12,1)+1)),"z"," ")&amp;IF(TRUNC(TEXT(F23,n0)),,"Ноль ")&amp;IF(-MID(TEXT(F23,n0),14,6),IF(MOD(MAX(MOD(MID(TEXT(F23,n0),11,2)-11,100),9),10),"целых ","целая ")&amp;SUBSTITUTE(INDEX(n_4,MID(TEXT(F23,n0),14,6)/10^5+1)&amp;INDEX(n1x,MOD(MID(TEXT(F23,n0),14,6)/10^4,10)+1,MOD(MID(TEXT(F23,n0),14,6)/1000,10)+1)&amp;IF(INT(MID(TEXT(F23,n0),14,6)/1000),VLOOKUP(MOD(MID(TEXT(F23,n0),14,6)/1000,10)*(MOD(INT(MID(TEXT(F23,n0),14,6)/10^4),10)&lt;&gt;1),тыс,2),"")&amp;INDEX(n_4,MOD(MID(TEXT(F23,n0),14,6)/100,10)+1)&amp;INDEX(n1x,MOD(MID(TEXT(F23,n0),14,6)/10,10)+1,MOD(MID(TEXT(F23,n0),14,6),10)+1),"z"," ")&amp;INDEX(доля,LEN(MID(TEXT(F23,n0),14,6)),(MOD(MAX(MOD(MID(TEXT(F23,n0),14,6)-11,100),9),10)&gt;0)+1),)</f>
        <v xml:space="preserve">Девятнадцать </v>
      </c>
    </row>
    <row r="27" spans="3:11" ht="18.75">
      <c r="C27" s="1" t="s">
        <v>13</v>
      </c>
      <c r="F27" s="11" t="str">
        <f>IF(C27&lt;&gt;"",MID(C23,24,2),"")</f>
        <v>19</v>
      </c>
      <c r="G27" s="11" t="str">
        <f>IF(C27&lt;&gt;"",SUBSTITUTE(PROPER(INDEX(n_4,MID(TEXT(F23,n0),1,1)+1)&amp;INDEX(n0x,MID(TEXT(F23,n0),2,1)+1,MID(TEXT(F23,n0),3,1)+1)&amp;IF(-MID(TEXT(F23,n0),1,3),"миллиард"&amp;VLOOKUP(MID(TEXT(F23,n0),3,1)*AND(MID(TEXT(F23,n0),2,1)-1),мил,2),"")&amp;INDEX(n_4,MID(TEXT(F23,n0),4,1)+1)&amp;INDEX(n0x,MID(TEXT(F23,n0),5,1)+1,MID(TEXT(F23,n0),6,1)+1)&amp;IF(-MID(TEXT(F23,n0),4,3),"миллион"&amp;VLOOKUP(MID(TEXT(F23,n0),6,1)*AND(MID(TEXT(F23,n0),5,1)-1),мил,2),"")&amp;INDEX(n_4,MID(TEXT(F23,n0),7,1)+1)&amp;INDEX(n1x,MID(TEXT(F23,n0),8,1)+1,MID(TEXT(F23,n0),9,1)+1)&amp;IF(-MID(TEXT(F23,n0),7,3),VLOOKUP(MID(TEXT(F23,n0),9,1)*AND(MID(TEXT(F23,n0),8,1)-1),тыс,2),"")&amp;INDEX(n_4,MID(TEXT(F23,n0),10,1)+1)&amp;INDEX(IF(-MID(TEXT(F23,n0),14,6),n1x,n0x),MID(TEXT(F23,n0),11,1)+1,MID(TEXT(F23,n0),12,1)+1)),"z"," ")&amp;IF(TRUNC(TEXT(F23,n0)),,"Ноль ")&amp;IF(-MID(TEXT(F23,n0),14,6),IF(MOD(MAX(MOD(MID(TEXT(F23,n0),11,2)-11,100),9),10),"целых ","целая ")&amp;SUBSTITUTE(INDEX(n_4,MID(TEXT(F23,n0),14,6)/10^5+1)&amp;INDEX(n1x,MOD(MID(TEXT(F23,n0),14,6)/10^4,10)+1,MOD(MID(TEXT(F23,n0),14,6)/1000,10)+1)&amp;IF(INT(MID(TEXT(F23,n0),14,6)/1000),VLOOKUP(MOD(MID(TEXT(F23,n0),14,6)/1000,10)*(MOD(INT(MID(TEXT(F23,n0),14,6)/10^4),10)&lt;&gt;1),тыс,2),"")&amp;INDEX(n_4,MOD(MID(TEXT(F23,n0),14,6)/100,10)+1)&amp;INDEX(n1x,MOD(MID(TEXT(F23,n0),14,6)/10,10)+1,MOD(MID(TEXT(F23,n0),14,6),10)+1),"z"," ")&amp;INDEX(доля,LEN(MID(TEXT(F23,n0),14,6)),(MOD(MAX(MOD(MID(TEXT(F23,n0),14,6)-11,100),9),10)&gt;0)+1),),"")</f>
        <v xml:space="preserve">Девятнадцать </v>
      </c>
    </row>
    <row r="30" spans="3:11" ht="18.75">
      <c r="C30" s="1" t="s">
        <v>13</v>
      </c>
      <c r="F30" s="10" t="str">
        <f>IFERROR(MID(C30,24,2),"")</f>
        <v>19</v>
      </c>
      <c r="G30" s="6" t="str">
        <f>IFERROR(SUBSTITUTE(PROPER(INDEX(n_4,MID(TEXT(F30,n0),1,1)+1)&amp;INDEX(n0x,MID(TEXT(F30,n0),2,1)+1,MID(TEXT(F30,n0),3,1)+1)&amp;IF(-MID(TEXT(F30,n0),1,3),"миллиард"&amp;VLOOKUP(MID(TEXT(F30,n0),3,1)*AND(MID(TEXT(F30,n0),2,1)-1),мил,2),"")&amp;INDEX(n_4,MID(TEXT(F30,n0),4,1)+1)&amp;INDEX(n0x,MID(TEXT(F30,n0),5,1)+1,MID(TEXT(F30,n0),6,1)+1)&amp;IF(-MID(TEXT(F30,n0),4,3),"миллион"&amp;VLOOKUP(MID(TEXT(F30,n0),6,1)*AND(MID(TEXT(F30,n0),5,1)-1),мил,2),"")&amp;INDEX(n_4,MID(TEXT(F30,n0),7,1)+1)&amp;INDEX(n1x,MID(TEXT(F30,n0),8,1)+1,MID(TEXT(F30,n0),9,1)+1)&amp;IF(-MID(TEXT(F30,n0),7,3),VLOOKUP(MID(TEXT(F30,n0),9,1)*AND(MID(TEXT(F30,n0),8,1)-1),тыс,2),"")&amp;INDEX(n_4,MID(TEXT(F30,n0),10,1)+1)&amp;INDEX(IF(-MID(TEXT(F30,n0),14,6),n1x,n0x),MID(TEXT(F30,n0),11,1)+1,MID(TEXT(F30,n0),12,1)+1)),"z"," ")&amp;IF(TRUNC(TEXT(F30,n0)),,"Ноль ")&amp;IF(-MID(TEXT(F30,n0),14,6),IF(MOD(MAX(MOD(MID(TEXT(F30,n0),11,2)-11,100),9),10),"целых ","целая ")&amp;SUBSTITUTE(INDEX(n_4,MID(TEXT(F30,n0),14,6)/10^5+1)&amp;INDEX(n1x,MOD(MID(TEXT(F30,n0),14,6)/10^4,10)+1,MOD(MID(TEXT(F30,n0),14,6)/1000,10)+1)&amp;IF(INT(MID(TEXT(F30,n0),14,6)/1000),VLOOKUP(MOD(MID(TEXT(F30,n0),14,6)/1000,10)*(MOD(INT(MID(TEXT(F30,n0),14,6)/10^4),10)&lt;&gt;1),тыс,2),"")&amp;INDEX(n_4,MOD(MID(TEXT(F30,n0),14,6)/100,10)+1)&amp;INDEX(n1x,MOD(MID(TEXT(F30,n0),14,6)/10,10)+1,MOD(MID(TEXT(F30,n0),14,6),10)+1),"z"," ")&amp;INDEX(доля,LEN(MID(TEXT(F30,n0),14,6)),(MOD(MAX(MOD(MID(TEXT(F30,n0),14,6)-11,100),9),10)&gt;0)+1),),"")</f>
        <v xml:space="preserve">Девятнадцать </v>
      </c>
      <c r="J30" s="12"/>
      <c r="K30" s="13"/>
    </row>
  </sheetData>
  <sortState ref="A3:D10">
    <sortCondition ref="D3:D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Вопрос</vt:lpstr>
      <vt:lpstr>Я делал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2018-10-10T10:58:13Z</dcterms:created>
  <dcterms:modified xsi:type="dcterms:W3CDTF">2018-10-11T09:03:13Z</dcterms:modified>
</cp:coreProperties>
</file>