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6" i="1" l="1"/>
  <c r="K52" i="1"/>
  <c r="G52" i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6" i="2"/>
  <c r="H6" i="2" s="1"/>
  <c r="F7" i="2"/>
  <c r="H7" i="2" s="1"/>
  <c r="F8" i="2"/>
  <c r="H8" i="2" s="1"/>
  <c r="F11" i="2"/>
  <c r="H11" i="2" s="1"/>
  <c r="F12" i="2"/>
  <c r="H12" i="2" s="1"/>
  <c r="F13" i="2"/>
  <c r="F14" i="2"/>
  <c r="H14" i="2" s="1"/>
  <c r="H13" i="2"/>
  <c r="F4" i="3"/>
  <c r="H4" i="3" s="1"/>
  <c r="F5" i="3"/>
  <c r="H5" i="3" s="1"/>
  <c r="F6" i="3"/>
  <c r="H6" i="3" s="1"/>
  <c r="F9" i="3"/>
  <c r="H9" i="3" s="1"/>
  <c r="F10" i="3"/>
  <c r="F11" i="3"/>
  <c r="F12" i="3"/>
  <c r="H10" i="3"/>
  <c r="H11" i="3"/>
  <c r="H12" i="3"/>
  <c r="G20" i="3"/>
  <c r="H19" i="3"/>
  <c r="H18" i="3"/>
  <c r="H17" i="3"/>
  <c r="H16" i="3"/>
  <c r="H15" i="3"/>
  <c r="H14" i="3"/>
  <c r="H13" i="3"/>
  <c r="F8" i="3"/>
  <c r="H8" i="3" s="1"/>
  <c r="F7" i="3"/>
  <c r="H7" i="3" s="1"/>
  <c r="H20" i="3" l="1"/>
  <c r="I5" i="3"/>
  <c r="G22" i="2"/>
  <c r="H21" i="2"/>
  <c r="H20" i="2"/>
  <c r="H19" i="2"/>
  <c r="H18" i="2"/>
  <c r="H17" i="2"/>
  <c r="H16" i="2"/>
  <c r="H15" i="2"/>
  <c r="F10" i="2"/>
  <c r="H10" i="2" s="1"/>
  <c r="F9" i="2"/>
  <c r="H9" i="2" s="1"/>
  <c r="M6" i="2"/>
  <c r="F19" i="1"/>
  <c r="H19" i="1" s="1"/>
  <c r="F18" i="1"/>
  <c r="H18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F10" i="1"/>
  <c r="F7" i="1"/>
  <c r="F6" i="1"/>
  <c r="F5" i="1"/>
  <c r="F4" i="1"/>
  <c r="F17" i="1"/>
  <c r="H17" i="1" s="1"/>
  <c r="F8" i="1"/>
  <c r="H8" i="1" s="1"/>
  <c r="F9" i="1"/>
  <c r="H9" i="1" s="1"/>
  <c r="H10" i="1"/>
  <c r="H11" i="1"/>
  <c r="H4" i="1"/>
  <c r="I6" i="3" l="1"/>
  <c r="I7" i="3" s="1"/>
  <c r="M7" i="3" s="1"/>
  <c r="I8" i="3" s="1"/>
  <c r="M8" i="3" s="1"/>
  <c r="I9" i="3" s="1"/>
  <c r="I10" i="3" s="1"/>
  <c r="I11" i="3" s="1"/>
  <c r="I12" i="3" s="1"/>
  <c r="I13" i="3" s="1"/>
  <c r="M13" i="3" s="1"/>
  <c r="I14" i="3" s="1"/>
  <c r="M14" i="3" s="1"/>
  <c r="I15" i="3" s="1"/>
  <c r="M15" i="3" s="1"/>
  <c r="I16" i="3" s="1"/>
  <c r="M16" i="3" s="1"/>
  <c r="I17" i="3" s="1"/>
  <c r="M17" i="3" s="1"/>
  <c r="I18" i="3" s="1"/>
  <c r="M18" i="3" s="1"/>
  <c r="I19" i="3" s="1"/>
  <c r="M19" i="3" s="1"/>
  <c r="H22" i="2"/>
  <c r="I7" i="2"/>
  <c r="M7" i="2" s="1"/>
  <c r="I8" i="2" s="1"/>
  <c r="M8" i="2" s="1"/>
  <c r="I9" i="2" s="1"/>
  <c r="M9" i="2" s="1"/>
  <c r="I10" i="2" s="1"/>
  <c r="M10" i="2" s="1"/>
  <c r="I11" i="2" s="1"/>
  <c r="M11" i="2" s="1"/>
  <c r="I12" i="2" s="1"/>
  <c r="M12" i="2" s="1"/>
  <c r="I13" i="2" s="1"/>
  <c r="M13" i="2" s="1"/>
  <c r="I14" i="2" s="1"/>
  <c r="M14" i="2" s="1"/>
  <c r="I15" i="2" s="1"/>
  <c r="M15" i="2" s="1"/>
  <c r="I16" i="2" s="1"/>
  <c r="M16" i="2" s="1"/>
  <c r="I17" i="2" s="1"/>
  <c r="M17" i="2" s="1"/>
  <c r="I18" i="2" s="1"/>
  <c r="M18" i="2" s="1"/>
  <c r="I19" i="2" s="1"/>
  <c r="M19" i="2" s="1"/>
  <c r="I20" i="2" s="1"/>
  <c r="M20" i="2" s="1"/>
  <c r="I21" i="2" s="1"/>
  <c r="M21" i="2" s="1"/>
  <c r="H7" i="1"/>
  <c r="H5" i="1"/>
  <c r="H6" i="1"/>
  <c r="H52" i="1" l="1"/>
  <c r="M4" i="1"/>
  <c r="I5" i="1" s="1"/>
  <c r="M5" i="1" s="1"/>
  <c r="I6" i="1" s="1"/>
  <c r="M6" i="1" s="1"/>
  <c r="I7" i="1" s="1"/>
  <c r="M7" i="1" s="1"/>
  <c r="I8" i="1" s="1"/>
  <c r="M8" i="1" s="1"/>
  <c r="I9" i="1" s="1"/>
  <c r="M9" i="1" s="1"/>
  <c r="I10" i="1" s="1"/>
  <c r="M10" i="1" s="1"/>
  <c r="I11" i="1" s="1"/>
  <c r="M11" i="1" s="1"/>
  <c r="I12" i="1" s="1"/>
  <c r="M12" i="1" s="1"/>
  <c r="I13" i="1" s="1"/>
  <c r="M13" i="1" s="1"/>
  <c r="I14" i="1" s="1"/>
  <c r="M14" i="1" s="1"/>
  <c r="I15" i="1" s="1"/>
  <c r="M15" i="1" s="1"/>
  <c r="I16" i="1" s="1"/>
  <c r="M16" i="1" s="1"/>
  <c r="I17" i="1" s="1"/>
  <c r="M17" i="1" s="1"/>
  <c r="I18" i="1" s="1"/>
  <c r="M18" i="1" l="1"/>
  <c r="I19" i="1" s="1"/>
  <c r="M19" i="1" s="1"/>
  <c r="I20" i="1" l="1"/>
  <c r="M20" i="1" s="1"/>
  <c r="I21" i="1" s="1"/>
  <c r="M21" i="1" s="1"/>
  <c r="I22" i="1" s="1"/>
  <c r="M22" i="1" s="1"/>
  <c r="I23" i="1" s="1"/>
  <c r="M23" i="1" s="1"/>
  <c r="I24" i="1" s="1"/>
  <c r="M24" i="1" s="1"/>
  <c r="I25" i="1" s="1"/>
  <c r="M25" i="1" s="1"/>
  <c r="I26" i="1" s="1"/>
  <c r="M26" i="1" s="1"/>
  <c r="I27" i="1" s="1"/>
  <c r="M27" i="1" s="1"/>
  <c r="I28" i="1" s="1"/>
  <c r="M28" i="1" s="1"/>
  <c r="I29" i="1" s="1"/>
  <c r="M29" i="1" s="1"/>
  <c r="I30" i="1" s="1"/>
  <c r="M30" i="1" s="1"/>
  <c r="I31" i="1" s="1"/>
  <c r="M31" i="1" s="1"/>
  <c r="I32" i="1" s="1"/>
  <c r="M32" i="1" s="1"/>
  <c r="I33" i="1" s="1"/>
  <c r="M33" i="1" s="1"/>
  <c r="I34" i="1" s="1"/>
  <c r="M34" i="1" s="1"/>
  <c r="I35" i="1" s="1"/>
  <c r="M35" i="1" s="1"/>
  <c r="I36" i="1" s="1"/>
  <c r="M36" i="1" s="1"/>
  <c r="I37" i="1" s="1"/>
  <c r="M37" i="1" s="1"/>
  <c r="I38" i="1" s="1"/>
  <c r="M38" i="1" s="1"/>
  <c r="I39" i="1" s="1"/>
  <c r="M39" i="1" s="1"/>
  <c r="I40" i="1" s="1"/>
  <c r="M40" i="1" s="1"/>
  <c r="I41" i="1" s="1"/>
  <c r="M41" i="1" s="1"/>
  <c r="I42" i="1" s="1"/>
  <c r="M42" i="1" s="1"/>
  <c r="I43" i="1" s="1"/>
  <c r="M43" i="1" s="1"/>
  <c r="I44" i="1" s="1"/>
  <c r="M44" i="1" s="1"/>
  <c r="I45" i="1" s="1"/>
  <c r="M45" i="1" s="1"/>
  <c r="I46" i="1" s="1"/>
  <c r="M46" i="1" s="1"/>
  <c r="I47" i="1" s="1"/>
  <c r="M47" i="1" s="1"/>
  <c r="I48" i="1" s="1"/>
  <c r="M48" i="1" s="1"/>
  <c r="I49" i="1" s="1"/>
  <c r="M49" i="1" s="1"/>
  <c r="I50" i="1" s="1"/>
  <c r="M50" i="1" s="1"/>
</calcChain>
</file>

<file path=xl/sharedStrings.xml><?xml version="1.0" encoding="utf-8"?>
<sst xmlns="http://schemas.openxmlformats.org/spreadsheetml/2006/main" count="36" uniqueCount="13">
  <si>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</si>
  <si>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</si>
  <si>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</si>
  <si>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</si>
  <si>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</si>
  <si>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</si>
  <si>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</si>
  <si>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Тоннаж по СНГ</t>
  </si>
  <si>
    <t>Тоннаж по ЕС</t>
  </si>
  <si>
    <t>Норма топлива</t>
  </si>
  <si>
    <t>Дата</t>
  </si>
  <si>
    <t>Сумма</t>
  </si>
  <si>
    <t>Минск -бобры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</si>
</sst>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dd/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topLeftCell="B1" workbookViewId="0">
      <pane ySplit="3" topLeftCell="A4" activePane="bottomLeft" state="frozen"/>
      <selection activeCell="B1" sqref="B1"/>
      <selection pane="bottomLeft" activeCell="G20" sqref="G20"/>
    </sheetView>
  </sheetViews>
  <sheetFormatPr defaultRowHeight="15" x14ac:dyDescent="0.25"/>
  <cols>
    <col min="3" max="3" width="21.42578125" customWidth="1"/>
    <col min="4" max="4" width="6.85546875" customWidth="1"/>
    <col min="5" max="5" width="7.28515625" customWidth="1"/>
    <col min="6" max="6" width="6.140625" customWidth="1"/>
    <col min="7" max="7" width="7" customWidth="1"/>
    <col min="8" max="8" width="7.140625" customWidth="1"/>
    <col min="9" max="9" width="10.140625" customWidth="1"/>
    <col min="11" max="11" width="6.140625" customWidth="1"/>
    <col min="13" max="13" width="6.85546875" customWidth="1"/>
  </cols>
  <sheetData>
    <row r="2" spans="2:13" ht="15" customHeight="1" x14ac:dyDescent="0.25">
      <c r="B2" s="6" t="s">
        <v>10</v>
      </c>
      <c r="C2" s="6" t="s">
        <v>0</v>
      </c>
      <c r="D2" s="7" t="s">
        <v>7</v>
      </c>
      <c r="E2" s="7" t="s">
        <v>8</v>
      </c>
      <c r="F2" s="6" t="s">
        <v>9</v>
      </c>
      <c r="G2" s="7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3</v>
      </c>
    </row>
    <row r="3" spans="2:13" ht="26.25" customHeight="1" x14ac:dyDescent="0.25">
      <c r="B3" s="6"/>
      <c r="C3" s="6"/>
      <c r="D3" s="7"/>
      <c r="E3" s="7"/>
      <c r="F3" s="6"/>
      <c r="G3" s="7"/>
      <c r="H3" s="6"/>
      <c r="I3" s="6"/>
      <c r="J3" s="6"/>
      <c r="K3" s="6"/>
      <c r="L3" s="6"/>
      <c r="M3" s="6"/>
    </row>
    <row r="4" spans="2:13" x14ac:dyDescent="0.25">
      <c r="B4" s="5">
        <v>43364</v>
      </c>
      <c r="C4" s="3" t="s">
        <v>12</v>
      </c>
      <c r="D4" s="9">
        <v>21.478999999999999</v>
      </c>
      <c r="E4" s="9"/>
      <c r="F4" s="4">
        <f>IF(D4,D4*0.35,E4*0.3)+25</f>
        <v>32.517649999999996</v>
      </c>
      <c r="G4" s="9">
        <v>386</v>
      </c>
      <c r="H4" s="4">
        <f>G4/100*F4</f>
        <v>125.51812899999999</v>
      </c>
      <c r="I4" s="4">
        <v>715</v>
      </c>
      <c r="J4" s="4"/>
      <c r="K4" s="4"/>
      <c r="L4" s="4"/>
      <c r="M4" s="4">
        <f>I4-H4+K4</f>
        <v>589.48187099999996</v>
      </c>
    </row>
    <row r="5" spans="2:13" x14ac:dyDescent="0.25">
      <c r="B5" s="5"/>
      <c r="D5" s="9"/>
      <c r="E5" s="9">
        <v>21.478999999999999</v>
      </c>
      <c r="F5" s="2">
        <f>IF(D5,D5*0.35,E5*0.3)+25</f>
        <v>31.4437</v>
      </c>
      <c r="G5" s="9">
        <v>442</v>
      </c>
      <c r="H5" s="2">
        <f>G5/100*F5</f>
        <v>138.981154</v>
      </c>
      <c r="I5" s="2">
        <f>M4</f>
        <v>589.48187099999996</v>
      </c>
      <c r="J5" s="2"/>
      <c r="K5" s="2">
        <v>35</v>
      </c>
      <c r="L5" s="2"/>
      <c r="M5" s="2">
        <f>I5-H5+K5</f>
        <v>485.50071699999995</v>
      </c>
    </row>
    <row r="6" spans="2:13" x14ac:dyDescent="0.25">
      <c r="B6" s="5"/>
      <c r="C6" s="3"/>
      <c r="D6" s="9"/>
      <c r="E6" s="9">
        <v>21.478999999999999</v>
      </c>
      <c r="F6" s="4">
        <f>IF(D6,D6*0.35,E6*0.3)+25</f>
        <v>31.4437</v>
      </c>
      <c r="G6" s="9">
        <v>136</v>
      </c>
      <c r="H6" s="4">
        <f t="shared" ref="H6:H50" si="0">G6/100*F6</f>
        <v>42.763432000000002</v>
      </c>
      <c r="I6" s="4">
        <f t="shared" ref="I6:I50" si="1">M5</f>
        <v>485.50071699999995</v>
      </c>
      <c r="J6" s="4"/>
      <c r="K6" s="4"/>
      <c r="L6" s="4"/>
      <c r="M6" s="4">
        <f t="shared" ref="M6:M50" si="2">I6-H6+K6</f>
        <v>442.73728499999993</v>
      </c>
    </row>
    <row r="7" spans="2:13" x14ac:dyDescent="0.25">
      <c r="B7" s="5"/>
      <c r="D7" s="9"/>
      <c r="E7" s="9">
        <v>21.478999999999999</v>
      </c>
      <c r="F7" s="2">
        <f>IF(D7,D7*0.35,E7*0.3)+25</f>
        <v>31.4437</v>
      </c>
      <c r="G7" s="9">
        <v>409</v>
      </c>
      <c r="H7" s="2">
        <f t="shared" si="0"/>
        <v>128.60473299999998</v>
      </c>
      <c r="I7" s="2">
        <f t="shared" si="1"/>
        <v>442.73728499999993</v>
      </c>
      <c r="J7" s="2"/>
      <c r="K7" s="2"/>
      <c r="L7" s="2"/>
      <c r="M7" s="2">
        <f t="shared" si="2"/>
        <v>314.13255199999992</v>
      </c>
    </row>
    <row r="8" spans="2:13" x14ac:dyDescent="0.25">
      <c r="B8" s="5"/>
      <c r="C8" s="3"/>
      <c r="D8" s="9"/>
      <c r="E8" s="9">
        <v>0</v>
      </c>
      <c r="F8" s="4">
        <f>IF(D8,D8*0.35,E8*0.3)+25</f>
        <v>25</v>
      </c>
      <c r="G8" s="9">
        <v>236</v>
      </c>
      <c r="H8" s="4">
        <f t="shared" si="0"/>
        <v>59</v>
      </c>
      <c r="I8" s="4">
        <f t="shared" si="1"/>
        <v>314.13255199999992</v>
      </c>
      <c r="J8" s="4"/>
      <c r="K8" s="4"/>
      <c r="L8" s="4"/>
      <c r="M8" s="4">
        <f t="shared" si="2"/>
        <v>255.13255199999992</v>
      </c>
    </row>
    <row r="9" spans="2:13" x14ac:dyDescent="0.25">
      <c r="B9" s="5"/>
      <c r="D9" s="9"/>
      <c r="E9" s="9">
        <v>0</v>
      </c>
      <c r="F9" s="2">
        <f>IF(D9,D9*0.35,E9*0.3)+25</f>
        <v>25</v>
      </c>
      <c r="G9" s="9">
        <v>79</v>
      </c>
      <c r="H9" s="2">
        <f t="shared" si="0"/>
        <v>19.75</v>
      </c>
      <c r="I9" s="2">
        <f t="shared" si="1"/>
        <v>255.13255199999992</v>
      </c>
      <c r="J9" s="2"/>
      <c r="K9" s="2"/>
      <c r="L9" s="2"/>
      <c r="M9" s="2">
        <f t="shared" si="2"/>
        <v>235.38255199999992</v>
      </c>
    </row>
    <row r="10" spans="2:13" x14ac:dyDescent="0.25">
      <c r="B10" s="5"/>
      <c r="C10" s="3"/>
      <c r="D10" s="9"/>
      <c r="E10" s="9">
        <v>20.059999999999999</v>
      </c>
      <c r="F10" s="4">
        <f>IF(D10,D10*0.35,E10*0.3)+25</f>
        <v>31.018000000000001</v>
      </c>
      <c r="G10" s="9">
        <v>103</v>
      </c>
      <c r="H10" s="4">
        <f t="shared" si="0"/>
        <v>31.948540000000001</v>
      </c>
      <c r="I10" s="4">
        <f t="shared" si="1"/>
        <v>235.38255199999992</v>
      </c>
      <c r="J10" s="4"/>
      <c r="K10" s="4"/>
      <c r="L10" s="4"/>
      <c r="M10" s="4">
        <f t="shared" si="2"/>
        <v>203.43401199999991</v>
      </c>
    </row>
    <row r="11" spans="2:13" x14ac:dyDescent="0.25">
      <c r="B11" s="5"/>
      <c r="D11" s="9"/>
      <c r="E11" s="9">
        <v>20.059999999999999</v>
      </c>
      <c r="F11" s="2">
        <f>IF(D11,D11*0.35,E11*0.3)+25</f>
        <v>31.018000000000001</v>
      </c>
      <c r="G11" s="9">
        <v>278</v>
      </c>
      <c r="H11" s="2">
        <f t="shared" si="0"/>
        <v>86.230040000000002</v>
      </c>
      <c r="I11" s="2">
        <f t="shared" si="1"/>
        <v>203.43401199999991</v>
      </c>
      <c r="J11" s="2"/>
      <c r="K11" s="2"/>
      <c r="L11" s="2"/>
      <c r="M11" s="2">
        <f t="shared" si="2"/>
        <v>117.20397199999991</v>
      </c>
    </row>
    <row r="12" spans="2:13" x14ac:dyDescent="0.25">
      <c r="B12" s="5"/>
      <c r="C12" s="3"/>
      <c r="D12" s="9"/>
      <c r="E12" s="9">
        <v>20.059999999999999</v>
      </c>
      <c r="F12" s="4">
        <f>IF(D12,D12*0.35,E12*0.3)+25</f>
        <v>31.018000000000001</v>
      </c>
      <c r="G12" s="9">
        <v>270</v>
      </c>
      <c r="H12" s="4">
        <f t="shared" si="0"/>
        <v>83.74860000000001</v>
      </c>
      <c r="I12" s="4">
        <f t="shared" si="1"/>
        <v>117.20397199999991</v>
      </c>
      <c r="J12" s="4"/>
      <c r="K12" s="4">
        <v>270</v>
      </c>
      <c r="L12" s="4"/>
      <c r="M12" s="4">
        <f t="shared" si="2"/>
        <v>303.4553719999999</v>
      </c>
    </row>
    <row r="13" spans="2:13" x14ac:dyDescent="0.25">
      <c r="B13" s="5"/>
      <c r="D13" s="9">
        <v>20.059999999999999</v>
      </c>
      <c r="E13" s="9"/>
      <c r="F13" s="2">
        <f>IF(D13,D13*0.35,E13*0.3)+25</f>
        <v>32.021000000000001</v>
      </c>
      <c r="G13" s="9">
        <v>649</v>
      </c>
      <c r="H13" s="2">
        <f t="shared" si="0"/>
        <v>207.81629000000001</v>
      </c>
      <c r="I13" s="2">
        <f t="shared" si="1"/>
        <v>303.4553719999999</v>
      </c>
      <c r="J13" s="2"/>
      <c r="K13" s="2"/>
      <c r="L13" s="2"/>
      <c r="M13" s="2">
        <f t="shared" si="2"/>
        <v>95.639081999999888</v>
      </c>
    </row>
    <row r="14" spans="2:13" x14ac:dyDescent="0.25">
      <c r="B14" s="5"/>
      <c r="C14" s="3"/>
      <c r="D14" s="9">
        <v>20.059999999999999</v>
      </c>
      <c r="E14" s="9"/>
      <c r="F14" s="4">
        <f>IF(D14,D14*0.35,E14*0.3)+25</f>
        <v>32.021000000000001</v>
      </c>
      <c r="G14" s="9">
        <v>367</v>
      </c>
      <c r="H14" s="4">
        <f t="shared" si="0"/>
        <v>117.51707</v>
      </c>
      <c r="I14" s="4">
        <f t="shared" si="1"/>
        <v>95.639081999999888</v>
      </c>
      <c r="J14" s="4"/>
      <c r="K14" s="4">
        <v>190</v>
      </c>
      <c r="L14" s="4"/>
      <c r="M14" s="4">
        <f t="shared" si="2"/>
        <v>168.12201199999987</v>
      </c>
    </row>
    <row r="15" spans="2:13" x14ac:dyDescent="0.25">
      <c r="B15" s="5"/>
      <c r="D15" s="9">
        <v>20.059999999999999</v>
      </c>
      <c r="E15" s="9"/>
      <c r="F15" s="2">
        <f>IF(D15,D15*0.35,E15*0.3)+25</f>
        <v>32.021000000000001</v>
      </c>
      <c r="G15" s="9">
        <v>275</v>
      </c>
      <c r="H15" s="2">
        <f t="shared" si="0"/>
        <v>88.057749999999999</v>
      </c>
      <c r="I15" s="2">
        <f t="shared" si="1"/>
        <v>168.12201199999987</v>
      </c>
      <c r="J15" s="2"/>
      <c r="K15" s="2"/>
      <c r="L15" s="2"/>
      <c r="M15" s="2">
        <f t="shared" si="2"/>
        <v>80.064261999999871</v>
      </c>
    </row>
    <row r="16" spans="2:13" x14ac:dyDescent="0.25">
      <c r="B16" s="5"/>
      <c r="C16" s="3"/>
      <c r="D16" s="9">
        <v>20.059999999999999</v>
      </c>
      <c r="E16" s="9"/>
      <c r="F16" s="4">
        <f>IF(D16,D16*0.35,E16*0.3)+25</f>
        <v>32.021000000000001</v>
      </c>
      <c r="G16" s="9">
        <v>1910</v>
      </c>
      <c r="H16" s="4">
        <f t="shared" si="0"/>
        <v>611.60110000000009</v>
      </c>
      <c r="I16" s="4">
        <f t="shared" si="1"/>
        <v>80.064261999999871</v>
      </c>
      <c r="J16" s="4"/>
      <c r="K16" s="4">
        <f>1090+255</f>
        <v>1345</v>
      </c>
      <c r="L16" s="4"/>
      <c r="M16" s="4">
        <f t="shared" si="2"/>
        <v>813.46316199999978</v>
      </c>
    </row>
    <row r="17" spans="2:13" x14ac:dyDescent="0.25">
      <c r="B17" s="5"/>
      <c r="D17" s="9">
        <v>0</v>
      </c>
      <c r="E17" s="9"/>
      <c r="F17" s="2">
        <f>IF(D17,D17*0.35,E17*0.3)+25</f>
        <v>25</v>
      </c>
      <c r="G17" s="9">
        <v>337</v>
      </c>
      <c r="H17" s="2">
        <f t="shared" si="0"/>
        <v>84.25</v>
      </c>
      <c r="I17" s="2">
        <f t="shared" si="1"/>
        <v>813.46316199999978</v>
      </c>
      <c r="J17" s="2"/>
      <c r="K17" s="2"/>
      <c r="L17" s="2"/>
      <c r="M17" s="2">
        <f t="shared" si="2"/>
        <v>729.21316199999978</v>
      </c>
    </row>
    <row r="18" spans="2:13" x14ac:dyDescent="0.25">
      <c r="B18" s="5"/>
      <c r="C18" s="3"/>
      <c r="D18" s="9">
        <v>21.417000000000002</v>
      </c>
      <c r="E18" s="9"/>
      <c r="F18" s="4">
        <f>IF(D18,D18*0.35,E18*0.3)+25</f>
        <v>32.495950000000001</v>
      </c>
      <c r="G18" s="9">
        <v>1768</v>
      </c>
      <c r="H18" s="4">
        <f t="shared" si="0"/>
        <v>574.52839600000004</v>
      </c>
      <c r="I18" s="4">
        <f t="shared" si="1"/>
        <v>729.21316199999978</v>
      </c>
      <c r="J18" s="4"/>
      <c r="K18" s="4">
        <v>470</v>
      </c>
      <c r="L18" s="4"/>
      <c r="M18" s="4">
        <f>I18-H18+K18</f>
        <v>624.68476599999974</v>
      </c>
    </row>
    <row r="19" spans="2:13" x14ac:dyDescent="0.25">
      <c r="B19" s="5"/>
      <c r="D19" s="9">
        <v>21.417000000000002</v>
      </c>
      <c r="E19" s="9"/>
      <c r="F19" s="2">
        <f>IF(D19,D19*0.35,E19*0.3)+25</f>
        <v>32.495950000000001</v>
      </c>
      <c r="G19" s="9">
        <v>278</v>
      </c>
      <c r="H19" s="2">
        <f t="shared" si="0"/>
        <v>90.338740999999999</v>
      </c>
      <c r="I19" s="2">
        <f>M18</f>
        <v>624.68476599999974</v>
      </c>
      <c r="J19" s="2"/>
      <c r="K19" s="2"/>
      <c r="L19" s="2"/>
      <c r="M19" s="2">
        <f t="shared" si="2"/>
        <v>534.34602499999971</v>
      </c>
    </row>
    <row r="20" spans="2:13" x14ac:dyDescent="0.25">
      <c r="B20" s="5"/>
      <c r="C20" s="3"/>
      <c r="D20" s="9"/>
      <c r="E20" s="9"/>
      <c r="F20" s="4">
        <f>IF(D20,D20*0.35,E20*0.3)+25</f>
        <v>25</v>
      </c>
      <c r="G20" s="9"/>
      <c r="H20" s="4">
        <f>G20/100*F20</f>
        <v>0</v>
      </c>
      <c r="I20" s="4">
        <f>M19</f>
        <v>534.34602499999971</v>
      </c>
      <c r="J20" s="4"/>
      <c r="K20" s="4"/>
      <c r="L20" s="4"/>
      <c r="M20" s="4">
        <f>I20-H20+K20</f>
        <v>534.34602499999971</v>
      </c>
    </row>
    <row r="21" spans="2:13" x14ac:dyDescent="0.25">
      <c r="B21" s="5"/>
      <c r="D21" s="10"/>
      <c r="E21" s="10"/>
      <c r="F21" s="2">
        <f>IF(D21,D21*0.35,E21*0.3)+25</f>
        <v>25</v>
      </c>
      <c r="G21" s="10"/>
      <c r="H21" s="2">
        <f t="shared" si="0"/>
        <v>0</v>
      </c>
      <c r="I21" s="2">
        <f t="shared" si="1"/>
        <v>534.34602499999971</v>
      </c>
      <c r="M21" s="2">
        <f t="shared" si="2"/>
        <v>534.34602499999971</v>
      </c>
    </row>
    <row r="22" spans="2:13" x14ac:dyDescent="0.25">
      <c r="B22" s="5"/>
      <c r="C22" s="3"/>
      <c r="D22" s="10"/>
      <c r="E22" s="10"/>
      <c r="F22" s="4">
        <f>IF(D22,D22*0.35,E22*0.3)+25</f>
        <v>25</v>
      </c>
      <c r="G22" s="10"/>
      <c r="H22" s="4">
        <f t="shared" si="0"/>
        <v>0</v>
      </c>
      <c r="I22" s="4">
        <f t="shared" si="1"/>
        <v>534.34602499999971</v>
      </c>
      <c r="J22" s="3"/>
      <c r="K22" s="3"/>
      <c r="L22" s="3"/>
      <c r="M22" s="4">
        <f t="shared" si="2"/>
        <v>534.34602499999971</v>
      </c>
    </row>
    <row r="23" spans="2:13" x14ac:dyDescent="0.25">
      <c r="B23" s="5"/>
      <c r="D23" s="10"/>
      <c r="E23" s="10"/>
      <c r="F23" s="2">
        <f>IF(D23,D23*0.35,E23*0.3)+25</f>
        <v>25</v>
      </c>
      <c r="G23" s="10"/>
      <c r="H23" s="2">
        <f t="shared" si="0"/>
        <v>0</v>
      </c>
      <c r="I23" s="2">
        <f t="shared" si="1"/>
        <v>534.34602499999971</v>
      </c>
      <c r="M23" s="2">
        <f t="shared" si="2"/>
        <v>534.34602499999971</v>
      </c>
    </row>
    <row r="24" spans="2:13" x14ac:dyDescent="0.25">
      <c r="B24" s="5"/>
      <c r="C24" s="3"/>
      <c r="D24" s="10"/>
      <c r="E24" s="10"/>
      <c r="F24" s="4">
        <f>IF(D24,D24*0.35,E24*0.3)+25</f>
        <v>25</v>
      </c>
      <c r="G24" s="10"/>
      <c r="H24" s="4">
        <f t="shared" si="0"/>
        <v>0</v>
      </c>
      <c r="I24" s="4">
        <f t="shared" si="1"/>
        <v>534.34602499999971</v>
      </c>
      <c r="J24" s="3"/>
      <c r="K24" s="3"/>
      <c r="L24" s="3"/>
      <c r="M24" s="4">
        <f t="shared" si="2"/>
        <v>534.34602499999971</v>
      </c>
    </row>
    <row r="25" spans="2:13" x14ac:dyDescent="0.25">
      <c r="B25" s="5"/>
      <c r="D25" s="10"/>
      <c r="E25" s="10"/>
      <c r="F25" s="2">
        <f>IF(D25,D25*0.35,E25*0.3)+25</f>
        <v>25</v>
      </c>
      <c r="G25" s="10"/>
      <c r="H25" s="2">
        <f t="shared" si="0"/>
        <v>0</v>
      </c>
      <c r="I25" s="2">
        <f t="shared" si="1"/>
        <v>534.34602499999971</v>
      </c>
      <c r="M25" s="2">
        <f t="shared" si="2"/>
        <v>534.34602499999971</v>
      </c>
    </row>
    <row r="26" spans="2:13" x14ac:dyDescent="0.25">
      <c r="B26" s="5"/>
      <c r="C26" s="3"/>
      <c r="D26" s="10"/>
      <c r="E26" s="10"/>
      <c r="F26" s="4">
        <f>IF(D26,D26*0.35,E26*0.3)+25</f>
        <v>25</v>
      </c>
      <c r="G26" s="10"/>
      <c r="H26" s="4">
        <f t="shared" si="0"/>
        <v>0</v>
      </c>
      <c r="I26" s="4">
        <f t="shared" si="1"/>
        <v>534.34602499999971</v>
      </c>
      <c r="J26" s="3"/>
      <c r="K26" s="3"/>
      <c r="L26" s="3"/>
      <c r="M26" s="4">
        <f t="shared" si="2"/>
        <v>534.34602499999971</v>
      </c>
    </row>
    <row r="27" spans="2:13" x14ac:dyDescent="0.25">
      <c r="B27" s="5"/>
      <c r="D27" s="10"/>
      <c r="E27" s="10"/>
      <c r="F27" s="2">
        <f>IF(D27,D27*0.35,E27*0.3)+25</f>
        <v>25</v>
      </c>
      <c r="G27" s="10"/>
      <c r="H27" s="2">
        <f t="shared" si="0"/>
        <v>0</v>
      </c>
      <c r="I27" s="2">
        <f t="shared" si="1"/>
        <v>534.34602499999971</v>
      </c>
      <c r="M27" s="2">
        <f t="shared" si="2"/>
        <v>534.34602499999971</v>
      </c>
    </row>
    <row r="28" spans="2:13" x14ac:dyDescent="0.25">
      <c r="B28" s="5"/>
      <c r="C28" s="3"/>
      <c r="D28" s="10"/>
      <c r="E28" s="10"/>
      <c r="F28" s="4">
        <f>IF(D28,D28*0.35,E28*0.3)+25</f>
        <v>25</v>
      </c>
      <c r="G28" s="10"/>
      <c r="H28" s="4">
        <f t="shared" si="0"/>
        <v>0</v>
      </c>
      <c r="I28" s="4">
        <f t="shared" si="1"/>
        <v>534.34602499999971</v>
      </c>
      <c r="J28" s="3"/>
      <c r="K28" s="3"/>
      <c r="L28" s="3"/>
      <c r="M28" s="4">
        <f t="shared" si="2"/>
        <v>534.34602499999971</v>
      </c>
    </row>
    <row r="29" spans="2:13" x14ac:dyDescent="0.25">
      <c r="B29" s="5"/>
      <c r="D29" s="10"/>
      <c r="E29" s="10"/>
      <c r="F29" s="2">
        <f>IF(D29,D29*0.35,E29*0.3)+25</f>
        <v>25</v>
      </c>
      <c r="G29" s="10"/>
      <c r="H29" s="2">
        <f t="shared" si="0"/>
        <v>0</v>
      </c>
      <c r="I29" s="2">
        <f t="shared" si="1"/>
        <v>534.34602499999971</v>
      </c>
      <c r="M29" s="2">
        <f t="shared" si="2"/>
        <v>534.34602499999971</v>
      </c>
    </row>
    <row r="30" spans="2:13" x14ac:dyDescent="0.25">
      <c r="B30" s="5"/>
      <c r="C30" s="3"/>
      <c r="D30" s="10"/>
      <c r="E30" s="10"/>
      <c r="F30" s="4">
        <f>IF(D30,D30*0.35,E30*0.3)+25</f>
        <v>25</v>
      </c>
      <c r="G30" s="10"/>
      <c r="H30" s="4">
        <f t="shared" si="0"/>
        <v>0</v>
      </c>
      <c r="I30" s="4">
        <f t="shared" si="1"/>
        <v>534.34602499999971</v>
      </c>
      <c r="J30" s="3"/>
      <c r="K30" s="3"/>
      <c r="L30" s="3"/>
      <c r="M30" s="4">
        <f t="shared" si="2"/>
        <v>534.34602499999971</v>
      </c>
    </row>
    <row r="31" spans="2:13" x14ac:dyDescent="0.25">
      <c r="B31" s="5"/>
      <c r="D31" s="10"/>
      <c r="E31" s="10"/>
      <c r="F31" s="2">
        <f>IF(D31,D31*0.35,E31*0.3)+25</f>
        <v>25</v>
      </c>
      <c r="G31" s="10"/>
      <c r="H31" s="2">
        <f t="shared" si="0"/>
        <v>0</v>
      </c>
      <c r="I31" s="2">
        <f t="shared" si="1"/>
        <v>534.34602499999971</v>
      </c>
      <c r="M31" s="2">
        <f t="shared" si="2"/>
        <v>534.34602499999971</v>
      </c>
    </row>
    <row r="32" spans="2:13" x14ac:dyDescent="0.25">
      <c r="B32" s="5"/>
      <c r="C32" s="3"/>
      <c r="D32" s="10"/>
      <c r="E32" s="10"/>
      <c r="F32" s="4">
        <f>IF(D32,D32*0.35,E32*0.3)+25</f>
        <v>25</v>
      </c>
      <c r="G32" s="10"/>
      <c r="H32" s="4">
        <f t="shared" si="0"/>
        <v>0</v>
      </c>
      <c r="I32" s="4">
        <f t="shared" si="1"/>
        <v>534.34602499999971</v>
      </c>
      <c r="J32" s="3"/>
      <c r="K32" s="3"/>
      <c r="L32" s="3"/>
      <c r="M32" s="4">
        <f t="shared" si="2"/>
        <v>534.34602499999971</v>
      </c>
    </row>
    <row r="33" spans="2:13" x14ac:dyDescent="0.25">
      <c r="B33" s="5"/>
      <c r="D33" s="10"/>
      <c r="E33" s="10"/>
      <c r="F33" s="2">
        <f>IF(D33,D33*0.35,E33*0.3)+25</f>
        <v>25</v>
      </c>
      <c r="G33" s="10"/>
      <c r="H33" s="2">
        <f t="shared" si="0"/>
        <v>0</v>
      </c>
      <c r="I33" s="2">
        <f t="shared" si="1"/>
        <v>534.34602499999971</v>
      </c>
      <c r="M33" s="2">
        <f t="shared" si="2"/>
        <v>534.34602499999971</v>
      </c>
    </row>
    <row r="34" spans="2:13" x14ac:dyDescent="0.25">
      <c r="B34" s="5"/>
      <c r="C34" s="3"/>
      <c r="D34" s="10"/>
      <c r="E34" s="10"/>
      <c r="F34" s="4">
        <f>IF(D34,D34*0.35,E34*0.3)+25</f>
        <v>25</v>
      </c>
      <c r="G34" s="10"/>
      <c r="H34" s="4">
        <f t="shared" si="0"/>
        <v>0</v>
      </c>
      <c r="I34" s="4">
        <f t="shared" si="1"/>
        <v>534.34602499999971</v>
      </c>
      <c r="J34" s="3"/>
      <c r="K34" s="3"/>
      <c r="L34" s="3"/>
      <c r="M34" s="4">
        <f t="shared" si="2"/>
        <v>534.34602499999971</v>
      </c>
    </row>
    <row r="35" spans="2:13" x14ac:dyDescent="0.25">
      <c r="B35" s="5"/>
      <c r="D35" s="10"/>
      <c r="E35" s="10"/>
      <c r="F35" s="2">
        <f>IF(D35,D35*0.35,E35*0.3)+25</f>
        <v>25</v>
      </c>
      <c r="G35" s="10"/>
      <c r="H35" s="2">
        <f t="shared" si="0"/>
        <v>0</v>
      </c>
      <c r="I35" s="2">
        <f t="shared" si="1"/>
        <v>534.34602499999971</v>
      </c>
      <c r="M35" s="2">
        <f t="shared" si="2"/>
        <v>534.34602499999971</v>
      </c>
    </row>
    <row r="36" spans="2:13" x14ac:dyDescent="0.25">
      <c r="B36" s="5"/>
      <c r="C36" s="3"/>
      <c r="D36" s="10"/>
      <c r="E36" s="10"/>
      <c r="F36" s="4">
        <f>IF(D36,D36*0.35,E36*0.3)+25</f>
        <v>25</v>
      </c>
      <c r="G36" s="10"/>
      <c r="H36" s="4">
        <f t="shared" si="0"/>
        <v>0</v>
      </c>
      <c r="I36" s="4">
        <f t="shared" si="1"/>
        <v>534.34602499999971</v>
      </c>
      <c r="J36" s="3"/>
      <c r="K36" s="3"/>
      <c r="L36" s="3"/>
      <c r="M36" s="4">
        <f t="shared" si="2"/>
        <v>534.34602499999971</v>
      </c>
    </row>
    <row r="37" spans="2:13" x14ac:dyDescent="0.25">
      <c r="B37" s="5"/>
      <c r="D37" s="10"/>
      <c r="E37" s="10"/>
      <c r="F37" s="2">
        <f>IF(D37,D37*0.35,E37*0.3)+25</f>
        <v>25</v>
      </c>
      <c r="G37" s="10"/>
      <c r="H37" s="2">
        <f t="shared" si="0"/>
        <v>0</v>
      </c>
      <c r="I37" s="2">
        <f t="shared" si="1"/>
        <v>534.34602499999971</v>
      </c>
      <c r="M37" s="2">
        <f t="shared" si="2"/>
        <v>534.34602499999971</v>
      </c>
    </row>
    <row r="38" spans="2:13" x14ac:dyDescent="0.25">
      <c r="B38" s="5"/>
      <c r="C38" s="3"/>
      <c r="D38" s="10"/>
      <c r="E38" s="10"/>
      <c r="F38" s="4">
        <f>IF(D38,D38*0.35,E38*0.3)+25</f>
        <v>25</v>
      </c>
      <c r="G38" s="10"/>
      <c r="H38" s="4">
        <f t="shared" si="0"/>
        <v>0</v>
      </c>
      <c r="I38" s="4">
        <f t="shared" si="1"/>
        <v>534.34602499999971</v>
      </c>
      <c r="J38" s="3"/>
      <c r="K38" s="3"/>
      <c r="L38" s="3"/>
      <c r="M38" s="4">
        <f t="shared" si="2"/>
        <v>534.34602499999971</v>
      </c>
    </row>
    <row r="39" spans="2:13" x14ac:dyDescent="0.25">
      <c r="B39" s="5"/>
      <c r="D39" s="10"/>
      <c r="E39" s="10"/>
      <c r="F39" s="2">
        <f>IF(D39,D39*0.35,E39*0.3)+25</f>
        <v>25</v>
      </c>
      <c r="G39" s="10"/>
      <c r="H39" s="2">
        <f t="shared" si="0"/>
        <v>0</v>
      </c>
      <c r="I39" s="2">
        <f t="shared" si="1"/>
        <v>534.34602499999971</v>
      </c>
      <c r="M39" s="2">
        <f t="shared" si="2"/>
        <v>534.34602499999971</v>
      </c>
    </row>
    <row r="40" spans="2:13" x14ac:dyDescent="0.25">
      <c r="B40" s="5"/>
      <c r="C40" s="3"/>
      <c r="D40" s="10"/>
      <c r="E40" s="10"/>
      <c r="F40" s="4">
        <f>IF(D40,D40*0.35,E40*0.3)+25</f>
        <v>25</v>
      </c>
      <c r="G40" s="10"/>
      <c r="H40" s="4">
        <f t="shared" si="0"/>
        <v>0</v>
      </c>
      <c r="I40" s="4">
        <f t="shared" si="1"/>
        <v>534.34602499999971</v>
      </c>
      <c r="J40" s="3"/>
      <c r="K40" s="3"/>
      <c r="L40" s="3"/>
      <c r="M40" s="4">
        <f t="shared" si="2"/>
        <v>534.34602499999971</v>
      </c>
    </row>
    <row r="41" spans="2:13" x14ac:dyDescent="0.25">
      <c r="B41" s="5"/>
      <c r="D41" s="10"/>
      <c r="E41" s="10"/>
      <c r="F41" s="2">
        <f>IF(D41,D41*0.35,E41*0.3)+25</f>
        <v>25</v>
      </c>
      <c r="G41" s="10"/>
      <c r="H41" s="2">
        <f t="shared" si="0"/>
        <v>0</v>
      </c>
      <c r="I41" s="2">
        <f t="shared" si="1"/>
        <v>534.34602499999971</v>
      </c>
      <c r="M41" s="2">
        <f t="shared" si="2"/>
        <v>534.34602499999971</v>
      </c>
    </row>
    <row r="42" spans="2:13" x14ac:dyDescent="0.25">
      <c r="B42" s="5"/>
      <c r="C42" s="3"/>
      <c r="D42" s="10"/>
      <c r="E42" s="10"/>
      <c r="F42" s="4">
        <f>IF(D42,D42*0.35,E42*0.3)+25</f>
        <v>25</v>
      </c>
      <c r="G42" s="10"/>
      <c r="H42" s="4">
        <f t="shared" si="0"/>
        <v>0</v>
      </c>
      <c r="I42" s="4">
        <f t="shared" si="1"/>
        <v>534.34602499999971</v>
      </c>
      <c r="J42" s="3"/>
      <c r="K42" s="3"/>
      <c r="L42" s="3"/>
      <c r="M42" s="4">
        <f t="shared" si="2"/>
        <v>534.34602499999971</v>
      </c>
    </row>
    <row r="43" spans="2:13" x14ac:dyDescent="0.25">
      <c r="B43" s="5"/>
      <c r="D43" s="10"/>
      <c r="E43" s="10"/>
      <c r="F43" s="2">
        <f>IF(D43,D43*0.35,E43*0.3)+25</f>
        <v>25</v>
      </c>
      <c r="G43" s="10"/>
      <c r="H43" s="2">
        <f t="shared" si="0"/>
        <v>0</v>
      </c>
      <c r="I43" s="2">
        <f t="shared" si="1"/>
        <v>534.34602499999971</v>
      </c>
      <c r="M43" s="2">
        <f t="shared" si="2"/>
        <v>534.34602499999971</v>
      </c>
    </row>
    <row r="44" spans="2:13" x14ac:dyDescent="0.25">
      <c r="B44" s="5"/>
      <c r="C44" s="3"/>
      <c r="D44" s="10"/>
      <c r="E44" s="10"/>
      <c r="F44" s="4">
        <f>IF(D44,D44*0.35,E44*0.3)+25</f>
        <v>25</v>
      </c>
      <c r="G44" s="10"/>
      <c r="H44" s="4">
        <f t="shared" si="0"/>
        <v>0</v>
      </c>
      <c r="I44" s="4">
        <f t="shared" si="1"/>
        <v>534.34602499999971</v>
      </c>
      <c r="J44" s="3"/>
      <c r="K44" s="3"/>
      <c r="L44" s="3"/>
      <c r="M44" s="4">
        <f t="shared" si="2"/>
        <v>534.34602499999971</v>
      </c>
    </row>
    <row r="45" spans="2:13" x14ac:dyDescent="0.25">
      <c r="B45" s="5"/>
      <c r="D45" s="10"/>
      <c r="E45" s="10"/>
      <c r="F45" s="2">
        <f>IF(D45,D45*0.35,E45*0.3)+25</f>
        <v>25</v>
      </c>
      <c r="G45" s="10"/>
      <c r="H45" s="2">
        <f t="shared" si="0"/>
        <v>0</v>
      </c>
      <c r="I45" s="2">
        <f t="shared" si="1"/>
        <v>534.34602499999971</v>
      </c>
      <c r="M45" s="2">
        <f t="shared" si="2"/>
        <v>534.34602499999971</v>
      </c>
    </row>
    <row r="46" spans="2:13" x14ac:dyDescent="0.25">
      <c r="B46" s="5"/>
      <c r="C46" s="3"/>
      <c r="D46" s="10"/>
      <c r="E46" s="10"/>
      <c r="F46" s="4">
        <f>IF(D46,D46*0.35,E46*0.3)+25</f>
        <v>25</v>
      </c>
      <c r="G46" s="10"/>
      <c r="H46" s="4">
        <f t="shared" si="0"/>
        <v>0</v>
      </c>
      <c r="I46" s="4">
        <f t="shared" si="1"/>
        <v>534.34602499999971</v>
      </c>
      <c r="J46" s="3"/>
      <c r="K46" s="3"/>
      <c r="L46" s="3"/>
      <c r="M46" s="4">
        <f t="shared" si="2"/>
        <v>534.34602499999971</v>
      </c>
    </row>
    <row r="47" spans="2:13" x14ac:dyDescent="0.25">
      <c r="B47" s="5"/>
      <c r="D47" s="10"/>
      <c r="E47" s="10"/>
      <c r="F47" s="2">
        <f>IF(D47,D47*0.35,E47*0.3)+25</f>
        <v>25</v>
      </c>
      <c r="G47" s="10"/>
      <c r="H47" s="2">
        <f t="shared" si="0"/>
        <v>0</v>
      </c>
      <c r="I47" s="2">
        <f t="shared" si="1"/>
        <v>534.34602499999971</v>
      </c>
      <c r="M47" s="2">
        <f t="shared" si="2"/>
        <v>534.34602499999971</v>
      </c>
    </row>
    <row r="48" spans="2:13" x14ac:dyDescent="0.25">
      <c r="B48" s="5"/>
      <c r="C48" s="3"/>
      <c r="D48" s="10"/>
      <c r="E48" s="10"/>
      <c r="F48" s="4">
        <f>IF(D48,D48*0.35,E48*0.3)+25</f>
        <v>25</v>
      </c>
      <c r="G48" s="10"/>
      <c r="H48" s="4">
        <f t="shared" si="0"/>
        <v>0</v>
      </c>
      <c r="I48" s="4">
        <f t="shared" si="1"/>
        <v>534.34602499999971</v>
      </c>
      <c r="J48" s="3"/>
      <c r="K48" s="3"/>
      <c r="L48" s="3"/>
      <c r="M48" s="4">
        <f t="shared" si="2"/>
        <v>534.34602499999971</v>
      </c>
    </row>
    <row r="49" spans="2:13" x14ac:dyDescent="0.25">
      <c r="B49" s="5"/>
      <c r="D49" s="10"/>
      <c r="E49" s="10"/>
      <c r="F49" s="2">
        <f>IF(D49,D49*0.35,E49*0.3)+25</f>
        <v>25</v>
      </c>
      <c r="G49" s="10"/>
      <c r="H49" s="2">
        <f t="shared" si="0"/>
        <v>0</v>
      </c>
      <c r="I49" s="2">
        <f t="shared" si="1"/>
        <v>534.34602499999971</v>
      </c>
      <c r="M49" s="2">
        <f t="shared" si="2"/>
        <v>534.34602499999971</v>
      </c>
    </row>
    <row r="50" spans="2:13" x14ac:dyDescent="0.25">
      <c r="B50" s="5"/>
      <c r="C50" s="3"/>
      <c r="D50" s="10"/>
      <c r="E50" s="10"/>
      <c r="F50" s="4">
        <f>IF(D50,D50*0.35,E50*0.3)+25</f>
        <v>25</v>
      </c>
      <c r="G50" s="10"/>
      <c r="H50" s="4">
        <f t="shared" si="0"/>
        <v>0</v>
      </c>
      <c r="I50" s="4">
        <f t="shared" si="1"/>
        <v>534.34602499999971</v>
      </c>
      <c r="J50" s="3"/>
      <c r="K50" s="3"/>
      <c r="L50" s="3"/>
      <c r="M50" s="4">
        <f t="shared" si="2"/>
        <v>534.34602499999971</v>
      </c>
    </row>
    <row r="52" spans="2:13" x14ac:dyDescent="0.25">
      <c r="D52" t="s">
        <v>11</v>
      </c>
      <c r="G52">
        <f>SUM(G4:G50)</f>
        <v>7923</v>
      </c>
      <c r="H52" s="2">
        <f>SUM(H4:H50)</f>
        <v>2490.6539750000002</v>
      </c>
      <c r="K52">
        <f>SUM(K4:K50)</f>
        <v>2310</v>
      </c>
    </row>
  </sheetData>
  <mergeCells count="12">
    <mergeCell ref="B2:B3"/>
    <mergeCell ref="I2:I3"/>
    <mergeCell ref="K2:K3"/>
    <mergeCell ref="L2:L3"/>
    <mergeCell ref="M2:M3"/>
    <mergeCell ref="F2:F3"/>
    <mergeCell ref="J2:J3"/>
    <mergeCell ref="C2:C3"/>
    <mergeCell ref="D2:D3"/>
    <mergeCell ref="E2:E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22"/>
  <sheetViews>
    <sheetView topLeftCell="B1" workbookViewId="0">
      <selection activeCell="P18" sqref="P18"/>
    </sheetView>
  </sheetViews>
  <sheetFormatPr defaultRowHeight="15" x14ac:dyDescent="0.25"/>
  <cols>
    <col min="6" max="6" width="6.28515625" customWidth="1"/>
    <col min="7" max="7" width="5.140625" customWidth="1"/>
    <col min="8" max="8" width="6.7109375" customWidth="1"/>
    <col min="9" max="9" width="7.28515625" customWidth="1"/>
    <col min="13" max="13" width="7.5703125" customWidth="1"/>
  </cols>
  <sheetData>
    <row r="3" spans="3:13" x14ac:dyDescent="0.25">
      <c r="C3" s="8" t="s">
        <v>0</v>
      </c>
      <c r="D3" s="8" t="s">
        <v>7</v>
      </c>
      <c r="E3" s="8" t="s">
        <v>8</v>
      </c>
      <c r="F3" s="8" t="s">
        <v>9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3</v>
      </c>
    </row>
    <row r="4" spans="3:13" ht="15" customHeight="1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3:13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3:13" x14ac:dyDescent="0.25">
      <c r="D6">
        <v>21.417000000000002</v>
      </c>
      <c r="F6">
        <f t="shared" ref="F6:F14" si="0">IF(D6,D6*0.35,E6*0.3)+25</f>
        <v>32.495950000000001</v>
      </c>
      <c r="G6">
        <v>325</v>
      </c>
      <c r="H6">
        <f>G6/100*F6</f>
        <v>105.61183750000001</v>
      </c>
      <c r="I6">
        <v>520</v>
      </c>
      <c r="K6">
        <v>190</v>
      </c>
      <c r="M6">
        <f>I6-H6+K6</f>
        <v>604.38816250000002</v>
      </c>
    </row>
    <row r="7" spans="3:13" x14ac:dyDescent="0.25">
      <c r="E7">
        <v>21.417000000000002</v>
      </c>
      <c r="F7">
        <f t="shared" si="0"/>
        <v>31.4251</v>
      </c>
      <c r="G7">
        <v>668</v>
      </c>
      <c r="H7">
        <f>G7/100*F7</f>
        <v>209.919668</v>
      </c>
      <c r="I7">
        <f>M6</f>
        <v>604.38816250000002</v>
      </c>
      <c r="M7">
        <f>I7-H7+K7</f>
        <v>394.46849450000002</v>
      </c>
    </row>
    <row r="8" spans="3:13" x14ac:dyDescent="0.25">
      <c r="E8">
        <v>21.417000000000002</v>
      </c>
      <c r="F8">
        <f t="shared" si="0"/>
        <v>31.4251</v>
      </c>
      <c r="G8">
        <v>139</v>
      </c>
      <c r="H8">
        <f t="shared" ref="H8:H21" si="1">G8/100*F8</f>
        <v>43.680889000000001</v>
      </c>
      <c r="I8">
        <f t="shared" ref="I8:I21" si="2">M7</f>
        <v>394.46849450000002</v>
      </c>
      <c r="M8">
        <f t="shared" ref="M8:M21" si="3">I8-H8+K8</f>
        <v>350.78760550000004</v>
      </c>
    </row>
    <row r="9" spans="3:13" x14ac:dyDescent="0.25">
      <c r="F9">
        <f t="shared" si="0"/>
        <v>25</v>
      </c>
      <c r="G9">
        <v>72</v>
      </c>
      <c r="H9">
        <f t="shared" si="1"/>
        <v>18</v>
      </c>
      <c r="I9">
        <f t="shared" si="2"/>
        <v>350.78760550000004</v>
      </c>
      <c r="M9">
        <f t="shared" si="3"/>
        <v>332.78760550000004</v>
      </c>
    </row>
    <row r="10" spans="3:13" x14ac:dyDescent="0.25">
      <c r="F10">
        <f t="shared" si="0"/>
        <v>25</v>
      </c>
      <c r="G10">
        <v>258</v>
      </c>
      <c r="H10">
        <f t="shared" si="1"/>
        <v>64.5</v>
      </c>
      <c r="I10">
        <f t="shared" si="2"/>
        <v>332.78760550000004</v>
      </c>
      <c r="M10">
        <f t="shared" si="3"/>
        <v>268.28760550000004</v>
      </c>
    </row>
    <row r="11" spans="3:13" x14ac:dyDescent="0.25">
      <c r="E11">
        <v>16.731999999999999</v>
      </c>
      <c r="F11">
        <f t="shared" si="0"/>
        <v>30.019600000000001</v>
      </c>
      <c r="G11">
        <v>170</v>
      </c>
      <c r="H11">
        <f t="shared" si="1"/>
        <v>51.033319999999996</v>
      </c>
      <c r="I11">
        <f t="shared" si="2"/>
        <v>268.28760550000004</v>
      </c>
      <c r="M11">
        <f t="shared" si="3"/>
        <v>217.25428550000004</v>
      </c>
    </row>
    <row r="12" spans="3:13" x14ac:dyDescent="0.25">
      <c r="E12">
        <v>16.731999999999999</v>
      </c>
      <c r="F12">
        <f t="shared" si="0"/>
        <v>30.019600000000001</v>
      </c>
      <c r="G12">
        <v>266</v>
      </c>
      <c r="H12">
        <f t="shared" si="1"/>
        <v>79.852136000000002</v>
      </c>
      <c r="I12">
        <f t="shared" si="2"/>
        <v>217.25428550000004</v>
      </c>
      <c r="M12">
        <f t="shared" si="3"/>
        <v>137.40214950000004</v>
      </c>
    </row>
    <row r="13" spans="3:13" x14ac:dyDescent="0.25">
      <c r="E13">
        <v>16.731999999999999</v>
      </c>
      <c r="F13">
        <f t="shared" si="0"/>
        <v>30.019600000000001</v>
      </c>
      <c r="G13">
        <v>686</v>
      </c>
      <c r="H13">
        <f t="shared" si="1"/>
        <v>205.93445600000001</v>
      </c>
      <c r="I13">
        <f t="shared" si="2"/>
        <v>137.40214950000004</v>
      </c>
      <c r="K13">
        <v>165</v>
      </c>
      <c r="M13">
        <f t="shared" si="3"/>
        <v>96.467693500000024</v>
      </c>
    </row>
    <row r="14" spans="3:13" x14ac:dyDescent="0.25">
      <c r="D14">
        <v>16.731999999999999</v>
      </c>
      <c r="F14">
        <f t="shared" si="0"/>
        <v>30.856200000000001</v>
      </c>
      <c r="G14">
        <v>313</v>
      </c>
      <c r="H14">
        <f t="shared" si="1"/>
        <v>96.579905999999994</v>
      </c>
      <c r="I14">
        <f t="shared" si="2"/>
        <v>96.467693500000024</v>
      </c>
      <c r="K14">
        <v>180</v>
      </c>
      <c r="M14">
        <f t="shared" si="3"/>
        <v>179.88778750000003</v>
      </c>
    </row>
    <row r="15" spans="3:13" x14ac:dyDescent="0.25">
      <c r="H15">
        <f t="shared" si="1"/>
        <v>0</v>
      </c>
      <c r="I15">
        <f t="shared" si="2"/>
        <v>179.88778750000003</v>
      </c>
      <c r="M15">
        <f t="shared" si="3"/>
        <v>179.88778750000003</v>
      </c>
    </row>
    <row r="16" spans="3:13" x14ac:dyDescent="0.25">
      <c r="H16">
        <f t="shared" si="1"/>
        <v>0</v>
      </c>
      <c r="I16">
        <f t="shared" si="2"/>
        <v>179.88778750000003</v>
      </c>
      <c r="M16">
        <f t="shared" si="3"/>
        <v>179.88778750000003</v>
      </c>
    </row>
    <row r="17" spans="7:13" x14ac:dyDescent="0.25">
      <c r="H17">
        <f t="shared" si="1"/>
        <v>0</v>
      </c>
      <c r="I17">
        <f t="shared" si="2"/>
        <v>179.88778750000003</v>
      </c>
      <c r="M17">
        <f t="shared" si="3"/>
        <v>179.88778750000003</v>
      </c>
    </row>
    <row r="18" spans="7:13" x14ac:dyDescent="0.25">
      <c r="H18">
        <f t="shared" si="1"/>
        <v>0</v>
      </c>
      <c r="I18">
        <f t="shared" si="2"/>
        <v>179.88778750000003</v>
      </c>
      <c r="M18">
        <f t="shared" si="3"/>
        <v>179.88778750000003</v>
      </c>
    </row>
    <row r="19" spans="7:13" x14ac:dyDescent="0.25">
      <c r="H19">
        <f t="shared" si="1"/>
        <v>0</v>
      </c>
      <c r="I19">
        <f t="shared" si="2"/>
        <v>179.88778750000003</v>
      </c>
      <c r="M19">
        <f t="shared" si="3"/>
        <v>179.88778750000003</v>
      </c>
    </row>
    <row r="20" spans="7:13" x14ac:dyDescent="0.25">
      <c r="H20">
        <f t="shared" si="1"/>
        <v>0</v>
      </c>
      <c r="I20">
        <f t="shared" si="2"/>
        <v>179.88778750000003</v>
      </c>
      <c r="M20">
        <f t="shared" si="3"/>
        <v>179.88778750000003</v>
      </c>
    </row>
    <row r="21" spans="7:13" x14ac:dyDescent="0.25">
      <c r="H21">
        <f t="shared" si="1"/>
        <v>0</v>
      </c>
      <c r="I21">
        <f t="shared" si="2"/>
        <v>179.88778750000003</v>
      </c>
      <c r="M21">
        <f t="shared" si="3"/>
        <v>179.88778750000003</v>
      </c>
    </row>
    <row r="22" spans="7:13" x14ac:dyDescent="0.25">
      <c r="G22">
        <f>SUM(G6:G21)</f>
        <v>2897</v>
      </c>
      <c r="H22">
        <f>SUM(H6:H21)</f>
        <v>875.11221249999994</v>
      </c>
    </row>
  </sheetData>
  <mergeCells count="11">
    <mergeCell ref="C3:C5"/>
    <mergeCell ref="D3:D5"/>
    <mergeCell ref="E3:E5"/>
    <mergeCell ref="F3:F5"/>
    <mergeCell ref="G3:G5"/>
    <mergeCell ref="M3:M5"/>
    <mergeCell ref="H3:H5"/>
    <mergeCell ref="I3:I5"/>
    <mergeCell ref="J3:J5"/>
    <mergeCell ref="K3:K5"/>
    <mergeCell ref="L3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0"/>
  <sheetViews>
    <sheetView workbookViewId="0">
      <selection activeCell="F4" sqref="F4"/>
    </sheetView>
  </sheetViews>
  <sheetFormatPr defaultRowHeight="15" x14ac:dyDescent="0.25"/>
  <sheetData>
    <row r="2" spans="3:13" x14ac:dyDescent="0.25">
      <c r="C2" s="6" t="s">
        <v>0</v>
      </c>
      <c r="D2" s="6" t="s">
        <v>7</v>
      </c>
      <c r="E2" s="6" t="s">
        <v>8</v>
      </c>
      <c r="F2" s="6" t="s">
        <v>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3</v>
      </c>
    </row>
    <row r="3" spans="3:13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3:13" x14ac:dyDescent="0.25">
      <c r="D4">
        <v>21.417000000000002</v>
      </c>
      <c r="F4" s="1">
        <f t="shared" ref="F4:F12" si="0">IF(D4,D4*0.35,E4*0.3)+25</f>
        <v>32.495950000000001</v>
      </c>
      <c r="G4">
        <v>325</v>
      </c>
      <c r="H4">
        <f>G4/100*F4</f>
        <v>105.61183750000001</v>
      </c>
      <c r="I4">
        <v>520</v>
      </c>
      <c r="K4">
        <v>190</v>
      </c>
      <c r="M4">
        <v>604.4</v>
      </c>
    </row>
    <row r="5" spans="3:13" x14ac:dyDescent="0.25">
      <c r="E5">
        <v>21.417000000000002</v>
      </c>
      <c r="F5">
        <f t="shared" si="0"/>
        <v>31.4251</v>
      </c>
      <c r="G5">
        <v>668</v>
      </c>
      <c r="H5">
        <f>G5/100*F5</f>
        <v>209.919668</v>
      </c>
      <c r="I5">
        <f>M4</f>
        <v>604.4</v>
      </c>
      <c r="M5">
        <v>394.5</v>
      </c>
    </row>
    <row r="6" spans="3:13" x14ac:dyDescent="0.25">
      <c r="E6">
        <v>21.417000000000002</v>
      </c>
      <c r="F6">
        <f t="shared" si="0"/>
        <v>31.4251</v>
      </c>
      <c r="G6">
        <v>139</v>
      </c>
      <c r="H6">
        <f t="shared" ref="H6:H19" si="1">G6/100*F6</f>
        <v>43.680889000000001</v>
      </c>
      <c r="I6">
        <f t="shared" ref="I6:I19" si="2">M5</f>
        <v>394.5</v>
      </c>
      <c r="M6">
        <v>350.8</v>
      </c>
    </row>
    <row r="7" spans="3:13" x14ac:dyDescent="0.25">
      <c r="F7">
        <f t="shared" si="0"/>
        <v>25</v>
      </c>
      <c r="G7">
        <v>72</v>
      </c>
      <c r="H7">
        <f t="shared" si="1"/>
        <v>18</v>
      </c>
      <c r="I7">
        <f t="shared" si="2"/>
        <v>350.8</v>
      </c>
      <c r="M7">
        <f t="shared" ref="M7:M19" si="3">I7-H7+K7</f>
        <v>332.8</v>
      </c>
    </row>
    <row r="8" spans="3:13" x14ac:dyDescent="0.25">
      <c r="F8">
        <f t="shared" si="0"/>
        <v>25</v>
      </c>
      <c r="G8">
        <v>258</v>
      </c>
      <c r="H8">
        <f t="shared" si="1"/>
        <v>64.5</v>
      </c>
      <c r="I8">
        <f t="shared" si="2"/>
        <v>332.8</v>
      </c>
      <c r="M8">
        <f t="shared" si="3"/>
        <v>268.3</v>
      </c>
    </row>
    <row r="9" spans="3:13" x14ac:dyDescent="0.25">
      <c r="E9">
        <v>16.731999999999999</v>
      </c>
      <c r="F9">
        <f t="shared" si="0"/>
        <v>30.019600000000001</v>
      </c>
      <c r="G9">
        <v>170</v>
      </c>
      <c r="H9">
        <f t="shared" si="1"/>
        <v>51.033319999999996</v>
      </c>
      <c r="I9">
        <f t="shared" si="2"/>
        <v>268.3</v>
      </c>
      <c r="M9">
        <v>217.3</v>
      </c>
    </row>
    <row r="10" spans="3:13" x14ac:dyDescent="0.25">
      <c r="E10">
        <v>16.731999999999999</v>
      </c>
      <c r="F10">
        <f t="shared" si="0"/>
        <v>30.019600000000001</v>
      </c>
      <c r="G10">
        <v>266</v>
      </c>
      <c r="H10">
        <f t="shared" si="1"/>
        <v>79.852136000000002</v>
      </c>
      <c r="I10">
        <f t="shared" si="2"/>
        <v>217.3</v>
      </c>
      <c r="M10">
        <v>137.4</v>
      </c>
    </row>
    <row r="11" spans="3:13" x14ac:dyDescent="0.25">
      <c r="E11">
        <v>16.731999999999999</v>
      </c>
      <c r="F11">
        <f t="shared" si="0"/>
        <v>30.019600000000001</v>
      </c>
      <c r="G11">
        <v>686</v>
      </c>
      <c r="H11">
        <f t="shared" si="1"/>
        <v>205.93445600000001</v>
      </c>
      <c r="I11">
        <f t="shared" si="2"/>
        <v>137.4</v>
      </c>
      <c r="K11">
        <v>165</v>
      </c>
      <c r="M11">
        <v>98.3</v>
      </c>
    </row>
    <row r="12" spans="3:13" x14ac:dyDescent="0.25">
      <c r="E12">
        <v>16.731999999999999</v>
      </c>
      <c r="F12">
        <f t="shared" si="0"/>
        <v>30.019600000000001</v>
      </c>
      <c r="G12">
        <v>313</v>
      </c>
      <c r="H12">
        <f t="shared" si="1"/>
        <v>93.961348000000001</v>
      </c>
      <c r="I12">
        <f t="shared" si="2"/>
        <v>98.3</v>
      </c>
      <c r="K12">
        <v>180</v>
      </c>
      <c r="M12">
        <v>184.3</v>
      </c>
    </row>
    <row r="13" spans="3:13" x14ac:dyDescent="0.25">
      <c r="H13">
        <f t="shared" si="1"/>
        <v>0</v>
      </c>
      <c r="I13">
        <f t="shared" si="2"/>
        <v>184.3</v>
      </c>
      <c r="M13">
        <f t="shared" si="3"/>
        <v>184.3</v>
      </c>
    </row>
    <row r="14" spans="3:13" x14ac:dyDescent="0.25">
      <c r="H14">
        <f t="shared" si="1"/>
        <v>0</v>
      </c>
      <c r="I14">
        <f t="shared" si="2"/>
        <v>184.3</v>
      </c>
      <c r="M14">
        <f t="shared" si="3"/>
        <v>184.3</v>
      </c>
    </row>
    <row r="15" spans="3:13" x14ac:dyDescent="0.25">
      <c r="H15">
        <f t="shared" si="1"/>
        <v>0</v>
      </c>
      <c r="I15">
        <f t="shared" si="2"/>
        <v>184.3</v>
      </c>
      <c r="M15">
        <f t="shared" si="3"/>
        <v>184.3</v>
      </c>
    </row>
    <row r="16" spans="3:13" x14ac:dyDescent="0.25">
      <c r="H16">
        <f t="shared" si="1"/>
        <v>0</v>
      </c>
      <c r="I16">
        <f t="shared" si="2"/>
        <v>184.3</v>
      </c>
      <c r="M16">
        <f t="shared" si="3"/>
        <v>184.3</v>
      </c>
    </row>
    <row r="17" spans="7:13" x14ac:dyDescent="0.25">
      <c r="H17">
        <f t="shared" si="1"/>
        <v>0</v>
      </c>
      <c r="I17">
        <f t="shared" si="2"/>
        <v>184.3</v>
      </c>
      <c r="M17">
        <f t="shared" si="3"/>
        <v>184.3</v>
      </c>
    </row>
    <row r="18" spans="7:13" x14ac:dyDescent="0.25">
      <c r="H18">
        <f t="shared" si="1"/>
        <v>0</v>
      </c>
      <c r="I18">
        <f t="shared" si="2"/>
        <v>184.3</v>
      </c>
      <c r="M18">
        <f t="shared" si="3"/>
        <v>184.3</v>
      </c>
    </row>
    <row r="19" spans="7:13" x14ac:dyDescent="0.25">
      <c r="H19">
        <f t="shared" si="1"/>
        <v>0</v>
      </c>
      <c r="I19">
        <f t="shared" si="2"/>
        <v>184.3</v>
      </c>
      <c r="M19">
        <f t="shared" si="3"/>
        <v>184.3</v>
      </c>
    </row>
    <row r="20" spans="7:13" x14ac:dyDescent="0.25">
      <c r="G20">
        <f>SUM(G4:G19)</f>
        <v>2897</v>
      </c>
      <c r="H20">
        <f>SUM(H4:H19)</f>
        <v>872.49365450000005</v>
      </c>
    </row>
  </sheetData>
  <mergeCells count="11">
    <mergeCell ref="I2:I3"/>
    <mergeCell ref="J2:J3"/>
    <mergeCell ref="K2:K3"/>
    <mergeCell ref="L2:L3"/>
    <mergeCell ref="M2:M3"/>
    <mergeCell ref="H2:H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Scorpio</cp:lastModifiedBy>
  <cp:lastPrinted>2018-10-19T19:49:49Z</cp:lastPrinted>
  <dcterms:created xsi:type="dcterms:W3CDTF">2018-10-19T12:43:45Z</dcterms:created>
  <dcterms:modified xsi:type="dcterms:W3CDTF">2018-10-23T17:51:01Z</dcterms:modified>
</cp:coreProperties>
</file>