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200" windowHeight="8100"/>
  </bookViews>
  <sheets>
    <sheet name="ПРИХОД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4" l="1"/>
  <c r="M3" i="4"/>
  <c r="M4" i="4"/>
  <c r="M5" i="4"/>
  <c r="M6" i="4"/>
  <c r="M7" i="4"/>
  <c r="L2" i="4"/>
  <c r="L3" i="4"/>
  <c r="L4" i="4"/>
  <c r="L5" i="4"/>
  <c r="L6" i="4"/>
  <c r="L7" i="4"/>
  <c r="A16" i="4" l="1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A8" i="4"/>
  <c r="A9" i="4"/>
  <c r="A10" i="4"/>
  <c r="A11" i="4"/>
  <c r="A12" i="4"/>
  <c r="A13" i="4"/>
  <c r="A14" i="4"/>
  <c r="A15" i="4"/>
  <c r="A6" i="4"/>
  <c r="A7" i="4"/>
  <c r="C28" i="4"/>
  <c r="A5" i="4"/>
  <c r="A4" i="4"/>
  <c r="A3" i="4"/>
  <c r="A2" i="4"/>
  <c r="C7" i="4" l="1"/>
  <c r="C5" i="4"/>
  <c r="C3" i="4"/>
  <c r="C9" i="4"/>
  <c r="C11" i="4"/>
  <c r="C13" i="4"/>
  <c r="C15" i="4"/>
  <c r="C17" i="4"/>
  <c r="C19" i="4"/>
  <c r="C21" i="4"/>
  <c r="C23" i="4"/>
  <c r="C25" i="4"/>
  <c r="C27" i="4"/>
  <c r="C29" i="4"/>
  <c r="C8" i="4"/>
  <c r="C6" i="4"/>
  <c r="C4" i="4"/>
  <c r="C2" i="4"/>
  <c r="C10" i="4"/>
  <c r="C12" i="4"/>
  <c r="C14" i="4"/>
  <c r="C16" i="4"/>
  <c r="C18" i="4"/>
  <c r="C20" i="4"/>
  <c r="C22" i="4"/>
  <c r="C24" i="4"/>
  <c r="C26" i="4"/>
</calcChain>
</file>

<file path=xl/sharedStrings.xml><?xml version="1.0" encoding="utf-8"?>
<sst xmlns="http://schemas.openxmlformats.org/spreadsheetml/2006/main" count="44" uniqueCount="15">
  <si>
    <t>№
п/п</t>
  </si>
  <si>
    <t>Наименование товара</t>
  </si>
  <si>
    <t>Артикул</t>
  </si>
  <si>
    <t>Цена поставщика</t>
  </si>
  <si>
    <t>Кол-во</t>
  </si>
  <si>
    <t>00 208 227</t>
  </si>
  <si>
    <t>00 211 252</t>
  </si>
  <si>
    <t>00 198 238</t>
  </si>
  <si>
    <t>00 193 224</t>
  </si>
  <si>
    <t>00 020 449</t>
  </si>
  <si>
    <t>00 020 450</t>
  </si>
  <si>
    <t>Сумма
прихода</t>
  </si>
  <si>
    <t>Стоимость на 01.11.2018</t>
  </si>
  <si>
    <t>Дата прихода</t>
  </si>
  <si>
    <t>Стоимость на 01.11.2019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</si>
</sst>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0" fontId="0" fillId="0" borderId="0" xfId="0" applyNumberFormat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8"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64" formatCode="#,##0.00_ ;[Red]\-#,##0.00\ "/>
    </dxf>
    <dxf>
      <numFmt numFmtId="164" formatCode="#,##0.00_ ;[Red]\-#,##0.00\ "/>
    </dxf>
    <dxf>
      <alignment horizontal="center" vertical="center" textRotation="0" wrapText="0" indent="0" justifyLastLine="0" shrinkToFit="0" readingOrder="0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PUT" displayName="INPUT" ref="A1:G29" totalsRowShown="0" headerRowDxfId="7">
  <autoFilter ref="A1:G29"/>
  <tableColumns count="7">
    <tableColumn id="1" name="№_x000a_п/п">
      <calculatedColumnFormula>ROW()-1</calculatedColumnFormula>
    </tableColumn>
    <tableColumn id="7" name="Дата прихода"/>
    <tableColumn id="2" name="Наименование товара" dataDxfId="6">
      <calculatedColumnFormula>IFERROR(VLOOKUP(INPUT[[#This Row],[Артикул]],#REF!,2,FALSE),"")</calculatedColumnFormula>
    </tableColumn>
    <tableColumn id="3" name="Артикул" dataDxfId="5"/>
    <tableColumn id="4" name="Кол-во"/>
    <tableColumn id="5" name="Цена поставщика" dataDxfId="4"/>
    <tableColumn id="6" name="Сумма_x000a_прихода" dataDxfId="3">
      <calculatedColumnFormula>ROUND(INPUT[[#This Row],[Кол-во]]*INPUT[[#This Row],[Цена поставщика]],2)</calculatedColumnFormula>
    </tableColumn>
  </tableColumns>
  <tableStyleInfo name="TableStyleMedium14" showFirstColumn="1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K1:M7" totalsRowShown="0">
  <autoFilter ref="K1:M7"/>
  <tableColumns count="3">
    <tableColumn id="1" name="Артикул" dataDxfId="2"/>
    <tableColumn id="2" name="Стоимость на 01.11.2018" dataDxfId="1">
      <calculatedColumnFormula>LOOKUP(,-1/(INPUT[Дата прихода]=MAX((INPUT[Дата прихода]&lt;=$I$1)*INPUT[Дата прихода]*(INPUT[Артикул]=Таблица2[[#This Row],[Артикул]]))/(INPUT[Артикул]=Таблица2[[#This Row],[Артикул]])),INPUT[Цена поставщика])</calculatedColumnFormula>
    </tableColumn>
    <tableColumn id="3" name="Стоимость на 01.11.2019" dataDxfId="0">
      <calculatedColumnFormula>--RIGHTB(MAX(INDEX((INPUT[Артикул]=Таблица2[[#This Row],[Артикул]])*(INPUT[Дата прихода]&lt;=I$1)*(INPUT[Цена поставщика]+INPUT[Дата прихода]*10^6),)),6)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M29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M2" sqref="M2"/>
    </sheetView>
  </sheetViews>
  <sheetFormatPr defaultRowHeight="15" x14ac:dyDescent="0.25"/>
  <cols>
    <col min="1" max="1" width="4.140625" customWidth="1"/>
    <col min="2" max="2" width="12.5703125" customWidth="1"/>
    <col min="3" max="3" width="26.42578125" bestFit="1" customWidth="1"/>
    <col min="4" max="4" width="13.140625" style="1" bestFit="1" customWidth="1"/>
    <col min="5" max="5" width="9.42578125" customWidth="1"/>
    <col min="6" max="6" width="21.85546875" style="2" bestFit="1" customWidth="1"/>
    <col min="7" max="7" width="13.42578125" style="2" bestFit="1" customWidth="1"/>
    <col min="9" max="9" width="10.140625" bestFit="1" customWidth="1"/>
    <col min="11" max="11" width="10.7109375" style="11" customWidth="1"/>
    <col min="12" max="12" width="13.5703125" customWidth="1"/>
    <col min="13" max="13" width="12" bestFit="1" customWidth="1"/>
  </cols>
  <sheetData>
    <row r="1" spans="1:13" s="4" customFormat="1" ht="30" x14ac:dyDescent="0.25">
      <c r="A1" s="3" t="s">
        <v>0</v>
      </c>
      <c r="B1" s="3" t="s">
        <v>13</v>
      </c>
      <c r="C1" s="4" t="s">
        <v>1</v>
      </c>
      <c r="D1" s="4" t="s">
        <v>2</v>
      </c>
      <c r="E1" s="4" t="s">
        <v>4</v>
      </c>
      <c r="F1" s="5" t="s">
        <v>3</v>
      </c>
      <c r="G1" s="6" t="s">
        <v>11</v>
      </c>
      <c r="I1" s="9">
        <v>43405</v>
      </c>
      <c r="K1" s="10" t="s">
        <v>2</v>
      </c>
      <c r="L1" s="12" t="s">
        <v>12</v>
      </c>
      <c r="M1" s="4" t="s">
        <v>14</v>
      </c>
    </row>
    <row r="2" spans="1:13" x14ac:dyDescent="0.25">
      <c r="A2">
        <f>ROW()-1</f>
        <v>1</v>
      </c>
      <c r="B2" s="7">
        <v>43252</v>
      </c>
      <c r="C2" t="str">
        <f>IFERROR(VLOOKUP(INPUT[[#This Row],[Артикул]],#REF!,2,FALSE),"")</f>
        <v/>
      </c>
      <c r="D2" s="1" t="s">
        <v>5</v>
      </c>
      <c r="E2">
        <v>15</v>
      </c>
      <c r="F2" s="2">
        <v>100</v>
      </c>
      <c r="G2" s="2">
        <f>ROUND(INPUT[[#This Row],[Кол-во]]*INPUT[[#This Row],[Цена поставщика]],2)</f>
        <v>1500</v>
      </c>
      <c r="K2" s="11" t="s">
        <v>9</v>
      </c>
      <c r="L2">
        <f>LOOKUP(,-1/(INPUT[Дата прихода]=MAX((INPUT[Дата прихода]&lt;=$I$1)*INPUT[Дата прихода]*(INPUT[Артикул]=Таблица2[[#This Row],[Артикул]]))/(INPUT[Артикул]=Таблица2[[#This Row],[Артикул]])),INPUT[Цена поставщика])</f>
        <v>100</v>
      </c>
      <c r="M2">
        <f>--RIGHTB(MAX(INDEX((INPUT[Артикул]=Таблица2[[#This Row],[Артикул]])*(INPUT[Дата прихода]&lt;=I$1)*(INPUT[Цена поставщика]+INPUT[Дата прихода]*10^6),)),6)</f>
        <v>100</v>
      </c>
    </row>
    <row r="3" spans="1:13" x14ac:dyDescent="0.25">
      <c r="A3">
        <f t="shared" ref="A3:A5" si="0">ROW()-1</f>
        <v>2</v>
      </c>
      <c r="B3" s="7">
        <v>43252</v>
      </c>
      <c r="C3" t="str">
        <f>IFERROR(VLOOKUP(INPUT[[#This Row],[Артикул]],#REF!,2,FALSE),"")</f>
        <v/>
      </c>
      <c r="D3" s="1" t="s">
        <v>6</v>
      </c>
      <c r="E3">
        <v>12</v>
      </c>
      <c r="F3" s="2">
        <v>100</v>
      </c>
      <c r="G3" s="2">
        <f>ROUND(INPUT[[#This Row],[Кол-во]]*INPUT[[#This Row],[Цена поставщика]],2)</f>
        <v>1200</v>
      </c>
      <c r="K3" s="11" t="s">
        <v>10</v>
      </c>
      <c r="L3">
        <f>LOOKUP(,-1/(INPUT[Дата прихода]=MAX((INPUT[Дата прихода]&lt;=$I$1)*INPUT[Дата прихода]*(INPUT[Артикул]=Таблица2[[#This Row],[Артикул]]))/(INPUT[Артикул]=Таблица2[[#This Row],[Артикул]])),INPUT[Цена поставщика])</f>
        <v>100</v>
      </c>
      <c r="M3">
        <f>--RIGHTB(MAX(INDEX((INPUT[Артикул]=Таблица2[[#This Row],[Артикул]])*(INPUT[Дата прихода]&lt;=I$1)*(INPUT[Цена поставщика]+INPUT[Дата прихода]*10^6),)),6)</f>
        <v>100</v>
      </c>
    </row>
    <row r="4" spans="1:13" x14ac:dyDescent="0.25">
      <c r="A4">
        <f t="shared" si="0"/>
        <v>3</v>
      </c>
      <c r="B4" s="7">
        <v>43252</v>
      </c>
      <c r="C4" t="str">
        <f>IFERROR(VLOOKUP(INPUT[[#This Row],[Артикул]],#REF!,2,FALSE),"")</f>
        <v/>
      </c>
      <c r="D4" s="1" t="s">
        <v>7</v>
      </c>
      <c r="E4">
        <v>10</v>
      </c>
      <c r="F4" s="2">
        <v>100</v>
      </c>
      <c r="G4" s="2">
        <f>ROUND(INPUT[[#This Row],[Кол-во]]*INPUT[[#This Row],[Цена поставщика]],2)</f>
        <v>1000</v>
      </c>
      <c r="K4" s="11" t="s">
        <v>8</v>
      </c>
      <c r="L4">
        <f>LOOKUP(,-1/(INPUT[Дата прихода]=MAX((INPUT[Дата прихода]&lt;=$I$1)*INPUT[Дата прихода]*(INPUT[Артикул]=Таблица2[[#This Row],[Артикул]]))/(INPUT[Артикул]=Таблица2[[#This Row],[Артикул]])),INPUT[Цена поставщика])</f>
        <v>300</v>
      </c>
      <c r="M4">
        <f>--RIGHTB(MAX(INDEX((INPUT[Артикул]=Таблица2[[#This Row],[Артикул]])*(INPUT[Дата прихода]&lt;=I$1)*(INPUT[Цена поставщика]+INPUT[Дата прихода]*10^6),)),6)</f>
        <v>300</v>
      </c>
    </row>
    <row r="5" spans="1:13" x14ac:dyDescent="0.25">
      <c r="A5">
        <f t="shared" si="0"/>
        <v>4</v>
      </c>
      <c r="B5" s="7">
        <v>43252</v>
      </c>
      <c r="C5" t="str">
        <f>IFERROR(VLOOKUP(INPUT[[#This Row],[Артикул]],#REF!,2,FALSE),"")</f>
        <v/>
      </c>
      <c r="D5" s="1" t="s">
        <v>8</v>
      </c>
      <c r="E5">
        <v>54</v>
      </c>
      <c r="F5" s="2">
        <v>100</v>
      </c>
      <c r="G5" s="2">
        <f>ROUND(INPUT[[#This Row],[Кол-во]]*INPUT[[#This Row],[Цена поставщика]],2)</f>
        <v>5400</v>
      </c>
      <c r="K5" s="11" t="s">
        <v>7</v>
      </c>
      <c r="L5">
        <f>LOOKUP(,-1/(INPUT[Дата прихода]=MAX((INPUT[Дата прихода]&lt;=$I$1)*INPUT[Дата прихода]*(INPUT[Артикул]=Таблица2[[#This Row],[Артикул]]))/(INPUT[Артикул]=Таблица2[[#This Row],[Артикул]])),INPUT[Цена поставщика])</f>
        <v>300</v>
      </c>
      <c r="M5">
        <f>--RIGHTB(MAX(INDEX((INPUT[Артикул]=Таблица2[[#This Row],[Артикул]])*(INPUT[Дата прихода]&lt;=I$1)*(INPUT[Цена поставщика]+INPUT[Дата прихода]*10^6),)),6)</f>
        <v>300</v>
      </c>
    </row>
    <row r="6" spans="1:13" x14ac:dyDescent="0.25">
      <c r="A6">
        <f t="shared" ref="A6:A7" si="1">ROW()-1</f>
        <v>5</v>
      </c>
      <c r="B6" s="7">
        <v>43252</v>
      </c>
      <c r="C6" t="str">
        <f>IFERROR(VLOOKUP(INPUT[[#This Row],[Артикул]],#REF!,2,FALSE),"")</f>
        <v/>
      </c>
      <c r="D6" s="1" t="s">
        <v>9</v>
      </c>
      <c r="E6">
        <v>50</v>
      </c>
      <c r="F6" s="2">
        <v>100</v>
      </c>
      <c r="G6" s="2">
        <f>ROUND(INPUT[[#This Row],[Кол-во]]*INPUT[[#This Row],[Цена поставщика]],2)</f>
        <v>5000</v>
      </c>
      <c r="K6" s="11" t="s">
        <v>5</v>
      </c>
      <c r="L6">
        <f>LOOKUP(,-1/(INPUT[Дата прихода]=MAX((INPUT[Дата прихода]&lt;=$I$1)*INPUT[Дата прихода]*(INPUT[Артикул]=Таблица2[[#This Row],[Артикул]]))/(INPUT[Артикул]=Таблица2[[#This Row],[Артикул]])),INPUT[Цена поставщика])</f>
        <v>300</v>
      </c>
      <c r="M6">
        <f>--RIGHTB(MAX(INDEX((INPUT[Артикул]=Таблица2[[#This Row],[Артикул]])*(INPUT[Дата прихода]&lt;=I$1)*(INPUT[Цена поставщика]+INPUT[Дата прихода]*10^6),)),6)</f>
        <v>300</v>
      </c>
    </row>
    <row r="7" spans="1:13" x14ac:dyDescent="0.25">
      <c r="A7">
        <f t="shared" si="1"/>
        <v>6</v>
      </c>
      <c r="B7" s="7">
        <v>43252</v>
      </c>
      <c r="C7" t="str">
        <f>IFERROR(VLOOKUP(INPUT[[#This Row],[Артикул]],#REF!,2,FALSE),"")</f>
        <v/>
      </c>
      <c r="D7" s="1" t="s">
        <v>10</v>
      </c>
      <c r="E7">
        <v>5</v>
      </c>
      <c r="F7" s="2">
        <v>100</v>
      </c>
      <c r="G7" s="2">
        <f>ROUND(INPUT[[#This Row],[Кол-во]]*INPUT[[#This Row],[Цена поставщика]],2)</f>
        <v>500</v>
      </c>
      <c r="K7" s="11" t="s">
        <v>6</v>
      </c>
      <c r="L7">
        <f>LOOKUP(,-1/(INPUT[Дата прихода]=MAX((INPUT[Дата прихода]&lt;=$I$1)*INPUT[Дата прихода]*(INPUT[Артикул]=Таблица2[[#This Row],[Артикул]]))/(INPUT[Артикул]=Таблица2[[#This Row],[Артикул]])),INPUT[Цена поставщика])</f>
        <v>300</v>
      </c>
      <c r="M7">
        <f>--RIGHTB(MAX(INDEX((INPUT[Артикул]=Таблица2[[#This Row],[Артикул]])*(INPUT[Дата прихода]&lt;=I$1)*(INPUT[Цена поставщика]+INPUT[Дата прихода]*10^6),)),6)</f>
        <v>300</v>
      </c>
    </row>
    <row r="8" spans="1:13" x14ac:dyDescent="0.25">
      <c r="A8">
        <f t="shared" ref="A8:A15" si="2">ROW()-1</f>
        <v>7</v>
      </c>
      <c r="B8" s="7">
        <v>43252</v>
      </c>
      <c r="C8" t="str">
        <f>IFERROR(VLOOKUP(INPUT[[#This Row],[Артикул]],#REF!,2,FALSE),"")</f>
        <v/>
      </c>
      <c r="D8" s="1" t="s">
        <v>7</v>
      </c>
      <c r="E8">
        <v>50</v>
      </c>
      <c r="F8" s="2">
        <v>100</v>
      </c>
      <c r="G8" s="2">
        <f>ROUND(INPUT[[#This Row],[Кол-во]]*INPUT[[#This Row],[Цена поставщика]],2)</f>
        <v>5000</v>
      </c>
      <c r="K8"/>
    </row>
    <row r="9" spans="1:13" x14ac:dyDescent="0.25">
      <c r="A9">
        <f t="shared" si="2"/>
        <v>8</v>
      </c>
      <c r="B9" s="7">
        <v>43252</v>
      </c>
      <c r="C9" t="str">
        <f>IFERROR(VLOOKUP(INPUT[[#This Row],[Артикул]],#REF!,2,FALSE),"")</f>
        <v/>
      </c>
      <c r="D9" s="1" t="s">
        <v>5</v>
      </c>
      <c r="E9">
        <v>15</v>
      </c>
      <c r="F9" s="2">
        <v>100</v>
      </c>
      <c r="G9" s="2">
        <f>ROUND(INPUT[[#This Row],[Кол-во]]*INPUT[[#This Row],[Цена поставщика]],2)</f>
        <v>1500</v>
      </c>
      <c r="K9"/>
    </row>
    <row r="10" spans="1:13" x14ac:dyDescent="0.25">
      <c r="A10">
        <f t="shared" si="2"/>
        <v>9</v>
      </c>
      <c r="B10" s="7">
        <v>43252</v>
      </c>
      <c r="C10" t="str">
        <f>IFERROR(VLOOKUP(INPUT[[#This Row],[Артикул]],#REF!,2,FALSE),"")</f>
        <v/>
      </c>
      <c r="D10" s="1" t="s">
        <v>6</v>
      </c>
      <c r="E10">
        <v>12</v>
      </c>
      <c r="F10" s="2">
        <v>100</v>
      </c>
      <c r="G10" s="2">
        <f>ROUND(INPUT[[#This Row],[Кол-во]]*INPUT[[#This Row],[Цена поставщика]],2)</f>
        <v>1200</v>
      </c>
      <c r="K10"/>
    </row>
    <row r="11" spans="1:13" x14ac:dyDescent="0.25">
      <c r="A11">
        <f t="shared" si="2"/>
        <v>10</v>
      </c>
      <c r="B11" s="7">
        <v>43252</v>
      </c>
      <c r="C11" t="str">
        <f>IFERROR(VLOOKUP(INPUT[[#This Row],[Артикул]],#REF!,2,FALSE),"")</f>
        <v/>
      </c>
      <c r="D11" s="1" t="s">
        <v>7</v>
      </c>
      <c r="E11">
        <v>10</v>
      </c>
      <c r="F11" s="2">
        <v>100</v>
      </c>
      <c r="G11" s="2">
        <f>ROUND(INPUT[[#This Row],[Кол-во]]*INPUT[[#This Row],[Цена поставщика]],2)</f>
        <v>1000</v>
      </c>
      <c r="K11"/>
    </row>
    <row r="12" spans="1:13" x14ac:dyDescent="0.25">
      <c r="A12">
        <f t="shared" si="2"/>
        <v>11</v>
      </c>
      <c r="B12" s="7">
        <v>43252</v>
      </c>
      <c r="C12" t="str">
        <f>IFERROR(VLOOKUP(INPUT[[#This Row],[Артикул]],#REF!,2,FALSE),"")</f>
        <v/>
      </c>
      <c r="D12" s="1" t="s">
        <v>8</v>
      </c>
      <c r="E12">
        <v>54</v>
      </c>
      <c r="F12" s="2">
        <v>100</v>
      </c>
      <c r="G12" s="2">
        <f>ROUND(INPUT[[#This Row],[Кол-во]]*INPUT[[#This Row],[Цена поставщика]],2)</f>
        <v>5400</v>
      </c>
      <c r="K12"/>
    </row>
    <row r="13" spans="1:13" x14ac:dyDescent="0.25">
      <c r="A13">
        <f t="shared" si="2"/>
        <v>12</v>
      </c>
      <c r="B13" s="7">
        <v>43410</v>
      </c>
      <c r="C13" t="str">
        <f>IFERROR(VLOOKUP(INPUT[[#This Row],[Артикул]],#REF!,2,FALSE),"")</f>
        <v/>
      </c>
      <c r="D13" s="1" t="s">
        <v>9</v>
      </c>
      <c r="E13">
        <v>50</v>
      </c>
      <c r="F13" s="2">
        <v>200</v>
      </c>
      <c r="G13" s="2">
        <f>ROUND(INPUT[[#This Row],[Кол-во]]*INPUT[[#This Row],[Цена поставщика]],2)</f>
        <v>10000</v>
      </c>
      <c r="K13"/>
    </row>
    <row r="14" spans="1:13" x14ac:dyDescent="0.25">
      <c r="A14">
        <f t="shared" si="2"/>
        <v>13</v>
      </c>
      <c r="B14" s="7">
        <v>43410</v>
      </c>
      <c r="C14" t="str">
        <f>IFERROR(VLOOKUP(INPUT[[#This Row],[Артикул]],#REF!,2,FALSE),"")</f>
        <v/>
      </c>
      <c r="D14" s="1" t="s">
        <v>10</v>
      </c>
      <c r="E14">
        <v>5</v>
      </c>
      <c r="F14" s="2">
        <v>200</v>
      </c>
      <c r="G14" s="2">
        <f>ROUND(INPUT[[#This Row],[Кол-во]]*INPUT[[#This Row],[Цена поставщика]],2)</f>
        <v>1000</v>
      </c>
      <c r="K14"/>
    </row>
    <row r="15" spans="1:13" x14ac:dyDescent="0.25">
      <c r="A15">
        <f t="shared" si="2"/>
        <v>14</v>
      </c>
      <c r="B15" s="7">
        <v>43410</v>
      </c>
      <c r="C15" t="str">
        <f>IFERROR(VLOOKUP(INPUT[[#This Row],[Артикул]],#REF!,2,FALSE),"")</f>
        <v/>
      </c>
      <c r="D15" s="1" t="s">
        <v>7</v>
      </c>
      <c r="E15">
        <v>50</v>
      </c>
      <c r="F15" s="2">
        <v>200</v>
      </c>
      <c r="G15" s="2">
        <f>ROUND(INPUT[[#This Row],[Кол-во]]*INPUT[[#This Row],[Цена поставщика]],2)</f>
        <v>10000</v>
      </c>
      <c r="K15"/>
    </row>
    <row r="16" spans="1:13" x14ac:dyDescent="0.25">
      <c r="A16">
        <f t="shared" ref="A16:A29" si="3">ROW()-1</f>
        <v>15</v>
      </c>
      <c r="B16" s="7">
        <v>43374</v>
      </c>
      <c r="C16" s="8" t="str">
        <f>IFERROR(VLOOKUP(INPUT[[#This Row],[Артикул]],#REF!,2,FALSE),"")</f>
        <v/>
      </c>
      <c r="D16" s="1" t="s">
        <v>5</v>
      </c>
      <c r="E16">
        <v>15</v>
      </c>
      <c r="F16" s="2">
        <v>300</v>
      </c>
      <c r="G16" s="2">
        <f>ROUND(INPUT[[#This Row],[Кол-во]]*INPUT[[#This Row],[Цена поставщика]],2)</f>
        <v>4500</v>
      </c>
      <c r="K16"/>
    </row>
    <row r="17" spans="1:11" x14ac:dyDescent="0.25">
      <c r="A17">
        <f t="shared" si="3"/>
        <v>16</v>
      </c>
      <c r="B17" s="7">
        <v>43374</v>
      </c>
      <c r="C17" s="8" t="str">
        <f>IFERROR(VLOOKUP(INPUT[[#This Row],[Артикул]],#REF!,2,FALSE),"")</f>
        <v/>
      </c>
      <c r="D17" s="1" t="s">
        <v>6</v>
      </c>
      <c r="E17">
        <v>12</v>
      </c>
      <c r="F17" s="2">
        <v>300</v>
      </c>
      <c r="G17" s="2">
        <f>ROUND(INPUT[[#This Row],[Кол-во]]*INPUT[[#This Row],[Цена поставщика]],2)</f>
        <v>3600</v>
      </c>
      <c r="K17"/>
    </row>
    <row r="18" spans="1:11" x14ac:dyDescent="0.25">
      <c r="A18">
        <f t="shared" si="3"/>
        <v>17</v>
      </c>
      <c r="B18" s="7">
        <v>43374</v>
      </c>
      <c r="C18" s="8" t="str">
        <f>IFERROR(VLOOKUP(INPUT[[#This Row],[Артикул]],#REF!,2,FALSE),"")</f>
        <v/>
      </c>
      <c r="D18" s="1" t="s">
        <v>7</v>
      </c>
      <c r="E18">
        <v>10</v>
      </c>
      <c r="F18" s="2">
        <v>300</v>
      </c>
      <c r="G18" s="2">
        <f>ROUND(INPUT[[#This Row],[Кол-во]]*INPUT[[#This Row],[Цена поставщика]],2)</f>
        <v>3000</v>
      </c>
      <c r="K18"/>
    </row>
    <row r="19" spans="1:11" x14ac:dyDescent="0.25">
      <c r="A19">
        <f t="shared" si="3"/>
        <v>18</v>
      </c>
      <c r="B19" s="7">
        <v>43374</v>
      </c>
      <c r="C19" s="8" t="str">
        <f>IFERROR(VLOOKUP(INPUT[[#This Row],[Артикул]],#REF!,2,FALSE),"")</f>
        <v/>
      </c>
      <c r="D19" s="1" t="s">
        <v>8</v>
      </c>
      <c r="E19">
        <v>54</v>
      </c>
      <c r="F19" s="2">
        <v>300</v>
      </c>
      <c r="G19" s="2">
        <f>ROUND(INPUT[[#This Row],[Кол-во]]*INPUT[[#This Row],[Цена поставщика]],2)</f>
        <v>16200</v>
      </c>
      <c r="K19"/>
    </row>
    <row r="20" spans="1:11" x14ac:dyDescent="0.25">
      <c r="A20">
        <f t="shared" si="3"/>
        <v>19</v>
      </c>
      <c r="B20" s="7">
        <v>43410</v>
      </c>
      <c r="C20" s="8" t="str">
        <f>IFERROR(VLOOKUP(INPUT[[#This Row],[Артикул]],#REF!,2,FALSE),"")</f>
        <v/>
      </c>
      <c r="D20" s="1" t="s">
        <v>9</v>
      </c>
      <c r="E20">
        <v>50</v>
      </c>
      <c r="F20" s="2">
        <v>400</v>
      </c>
      <c r="G20" s="2">
        <f>ROUND(INPUT[[#This Row],[Кол-во]]*INPUT[[#This Row],[Цена поставщика]],2)</f>
        <v>20000</v>
      </c>
      <c r="K20"/>
    </row>
    <row r="21" spans="1:11" x14ac:dyDescent="0.25">
      <c r="A21">
        <f t="shared" si="3"/>
        <v>20</v>
      </c>
      <c r="B21" s="7">
        <v>43410</v>
      </c>
      <c r="C21" s="8" t="str">
        <f>IFERROR(VLOOKUP(INPUT[[#This Row],[Артикул]],#REF!,2,FALSE),"")</f>
        <v/>
      </c>
      <c r="D21" s="1" t="s">
        <v>10</v>
      </c>
      <c r="E21">
        <v>5</v>
      </c>
      <c r="F21" s="2">
        <v>400</v>
      </c>
      <c r="G21" s="2">
        <f>ROUND(INPUT[[#This Row],[Кол-во]]*INPUT[[#This Row],[Цена поставщика]],2)</f>
        <v>2000</v>
      </c>
      <c r="K21"/>
    </row>
    <row r="22" spans="1:11" x14ac:dyDescent="0.25">
      <c r="A22">
        <f t="shared" si="3"/>
        <v>21</v>
      </c>
      <c r="B22" s="7">
        <v>43410</v>
      </c>
      <c r="C22" s="8" t="str">
        <f>IFERROR(VLOOKUP(INPUT[[#This Row],[Артикул]],#REF!,2,FALSE),"")</f>
        <v/>
      </c>
      <c r="D22" s="1" t="s">
        <v>7</v>
      </c>
      <c r="E22">
        <v>50</v>
      </c>
      <c r="F22" s="2">
        <v>400</v>
      </c>
      <c r="G22" s="2">
        <f>ROUND(INPUT[[#This Row],[Кол-во]]*INPUT[[#This Row],[Цена поставщика]],2)</f>
        <v>20000</v>
      </c>
      <c r="K22"/>
    </row>
    <row r="23" spans="1:11" x14ac:dyDescent="0.25">
      <c r="A23">
        <f t="shared" si="3"/>
        <v>22</v>
      </c>
      <c r="B23" s="7">
        <v>43374</v>
      </c>
      <c r="C23" s="8" t="str">
        <f>IFERROR(VLOOKUP(INPUT[[#This Row],[Артикул]],#REF!,2,FALSE),"")</f>
        <v/>
      </c>
      <c r="D23" s="1" t="s">
        <v>5</v>
      </c>
      <c r="E23">
        <v>15</v>
      </c>
      <c r="F23" s="2">
        <v>300</v>
      </c>
      <c r="G23" s="2">
        <f>ROUND(INPUT[[#This Row],[Кол-во]]*INPUT[[#This Row],[Цена поставщика]],2)</f>
        <v>4500</v>
      </c>
      <c r="K23"/>
    </row>
    <row r="24" spans="1:11" x14ac:dyDescent="0.25">
      <c r="A24">
        <f t="shared" si="3"/>
        <v>23</v>
      </c>
      <c r="B24" s="7">
        <v>43374</v>
      </c>
      <c r="C24" s="8" t="str">
        <f>IFERROR(VLOOKUP(INPUT[[#This Row],[Артикул]],#REF!,2,FALSE),"")</f>
        <v/>
      </c>
      <c r="D24" s="1" t="s">
        <v>6</v>
      </c>
      <c r="E24">
        <v>12</v>
      </c>
      <c r="F24" s="2">
        <v>300</v>
      </c>
      <c r="G24" s="2">
        <f>ROUND(INPUT[[#This Row],[Кол-во]]*INPUT[[#This Row],[Цена поставщика]],2)</f>
        <v>3600</v>
      </c>
      <c r="K24"/>
    </row>
    <row r="25" spans="1:11" x14ac:dyDescent="0.25">
      <c r="A25">
        <f t="shared" si="3"/>
        <v>24</v>
      </c>
      <c r="B25" s="7">
        <v>43374</v>
      </c>
      <c r="C25" s="8" t="str">
        <f>IFERROR(VLOOKUP(INPUT[[#This Row],[Артикул]],#REF!,2,FALSE),"")</f>
        <v/>
      </c>
      <c r="D25" s="1" t="s">
        <v>7</v>
      </c>
      <c r="E25">
        <v>10</v>
      </c>
      <c r="F25" s="2">
        <v>300</v>
      </c>
      <c r="G25" s="2">
        <f>ROUND(INPUT[[#This Row],[Кол-во]]*INPUT[[#This Row],[Цена поставщика]],2)</f>
        <v>3000</v>
      </c>
      <c r="K25"/>
    </row>
    <row r="26" spans="1:11" x14ac:dyDescent="0.25">
      <c r="A26">
        <f t="shared" si="3"/>
        <v>25</v>
      </c>
      <c r="B26" s="7">
        <v>43374</v>
      </c>
      <c r="C26" s="8" t="str">
        <f>IFERROR(VLOOKUP(INPUT[[#This Row],[Артикул]],#REF!,2,FALSE),"")</f>
        <v/>
      </c>
      <c r="D26" s="1" t="s">
        <v>8</v>
      </c>
      <c r="E26">
        <v>54</v>
      </c>
      <c r="F26" s="2">
        <v>300</v>
      </c>
      <c r="G26" s="2">
        <f>ROUND(INPUT[[#This Row],[Кол-во]]*INPUT[[#This Row],[Цена поставщика]],2)</f>
        <v>16200</v>
      </c>
      <c r="K26"/>
    </row>
    <row r="27" spans="1:11" x14ac:dyDescent="0.25">
      <c r="A27">
        <f t="shared" si="3"/>
        <v>26</v>
      </c>
      <c r="B27" s="7">
        <v>43475</v>
      </c>
      <c r="C27" s="8" t="str">
        <f>IFERROR(VLOOKUP(INPUT[[#This Row],[Артикул]],#REF!,2,FALSE),"")</f>
        <v/>
      </c>
      <c r="D27" s="1" t="s">
        <v>9</v>
      </c>
      <c r="E27">
        <v>50</v>
      </c>
      <c r="F27" s="2">
        <v>1000</v>
      </c>
      <c r="G27" s="2">
        <f>ROUND(INPUT[[#This Row],[Кол-во]]*INPUT[[#This Row],[Цена поставщика]],2)</f>
        <v>50000</v>
      </c>
      <c r="K27"/>
    </row>
    <row r="28" spans="1:11" x14ac:dyDescent="0.25">
      <c r="A28">
        <f t="shared" si="3"/>
        <v>27</v>
      </c>
      <c r="B28" s="7">
        <v>43475</v>
      </c>
      <c r="C28" s="8" t="str">
        <f>IFERROR(VLOOKUP(INPUT[[#This Row],[Артикул]],#REF!,2,FALSE),"")</f>
        <v/>
      </c>
      <c r="D28" s="1" t="s">
        <v>10</v>
      </c>
      <c r="E28">
        <v>5</v>
      </c>
      <c r="F28" s="2">
        <v>1000</v>
      </c>
      <c r="G28" s="2">
        <f>ROUND(INPUT[[#This Row],[Кол-во]]*INPUT[[#This Row],[Цена поставщика]],2)</f>
        <v>5000</v>
      </c>
      <c r="K28"/>
    </row>
    <row r="29" spans="1:11" x14ac:dyDescent="0.25">
      <c r="A29">
        <f t="shared" si="3"/>
        <v>28</v>
      </c>
      <c r="B29" s="7">
        <v>43475</v>
      </c>
      <c r="C29" s="8" t="str">
        <f>IFERROR(VLOOKUP(INPUT[[#This Row],[Артикул]],#REF!,2,FALSE),"")</f>
        <v/>
      </c>
      <c r="D29" s="1" t="s">
        <v>7</v>
      </c>
      <c r="E29">
        <v>50</v>
      </c>
      <c r="F29" s="2">
        <v>1000</v>
      </c>
      <c r="G29" s="2">
        <f>ROUND(INPUT[[#This Row],[Кол-во]]*INPUT[[#This Row],[Цена поставщика]],2)</f>
        <v>50000</v>
      </c>
      <c r="K29"/>
    </row>
  </sheetData>
  <sortState ref="K2:K29">
    <sortCondition ref="K2:K29"/>
  </sortState>
  <dataValidations disablePrompts="1" count="1">
    <dataValidation type="list" allowBlank="1" showInputMessage="1" showErrorMessage="1" sqref="D2:D29">
      <formula1>#REF!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ПРИХОД</vt:lpstr>
    </vt:vector>
  </TitlesOfParts>
  <Company>-=HomeKPZ=-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Зорин К.П.</dc:creator>
  <cp:lastModifiedBy>Boroda</cp:lastModifiedBy>
  <dcterms:created xsi:type="dcterms:W3CDTF">2018-11-06T10:34:26Z</dcterms:created>
  <dcterms:modified xsi:type="dcterms:W3CDTF">2018-11-06T16:30:34Z</dcterms:modified>
</cp:coreProperties>
</file>