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80" windowHeight="10365"/>
  </bookViews>
  <sheets>
    <sheet name="12345" sheetId="1" r:id="rId1"/>
  </sheets>
  <calcPr calcId="0"/>
</workbook>
</file>

<file path=xl/calcChain.xml><?xml version="1.0" encoding="utf-8"?>
<calcChain xmlns="http://schemas.openxmlformats.org/spreadsheetml/2006/main">
  <c r="O3" i="1" l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  <c r="O2" i="1" l="1" a="1"/>
  <c r="O2" i="1" s="1"/>
  <c r="X37" i="1" l="1"/>
  <c r="Z37" i="1"/>
  <c r="AB37" i="1"/>
  <c r="Y37" i="1"/>
  <c r="AA37" i="1"/>
  <c r="AC37" i="1"/>
  <c r="U37" i="1" s="1" a="1"/>
  <c r="U37" i="1" s="1"/>
  <c r="S118" i="1" s="1"/>
  <c r="X38" i="1"/>
  <c r="Z38" i="1"/>
  <c r="R38" i="1" s="1" a="1"/>
  <c r="R38" i="1" s="1"/>
  <c r="R82" i="1" s="1"/>
  <c r="AB38" i="1"/>
  <c r="Y38" i="1"/>
  <c r="AA38" i="1"/>
  <c r="AC38" i="1"/>
  <c r="X36" i="1"/>
  <c r="Z36" i="1"/>
  <c r="R36" i="1" s="1" a="1"/>
  <c r="R36" i="1" s="1"/>
  <c r="R80" i="1" s="1"/>
  <c r="AB36" i="1"/>
  <c r="Y36" i="1"/>
  <c r="AA36" i="1"/>
  <c r="AC36" i="1"/>
  <c r="X34" i="1"/>
  <c r="Z34" i="1"/>
  <c r="R34" i="1" s="1" a="1"/>
  <c r="R34" i="1" s="1"/>
  <c r="R78" i="1" s="1"/>
  <c r="AB34" i="1"/>
  <c r="Y34" i="1"/>
  <c r="AA34" i="1"/>
  <c r="AC34" i="1"/>
  <c r="X32" i="1"/>
  <c r="Z32" i="1"/>
  <c r="R32" i="1" s="1" a="1"/>
  <c r="R32" i="1" s="1"/>
  <c r="R76" i="1" s="1"/>
  <c r="AB32" i="1"/>
  <c r="Y32" i="1"/>
  <c r="AA32" i="1"/>
  <c r="AC32" i="1"/>
  <c r="X30" i="1"/>
  <c r="Z30" i="1"/>
  <c r="R30" i="1" s="1" a="1"/>
  <c r="R30" i="1" s="1"/>
  <c r="R74" i="1" s="1"/>
  <c r="AB30" i="1"/>
  <c r="Y30" i="1"/>
  <c r="AA30" i="1"/>
  <c r="AC30" i="1"/>
  <c r="X28" i="1"/>
  <c r="Z28" i="1"/>
  <c r="R28" i="1" s="1" a="1"/>
  <c r="R28" i="1" s="1"/>
  <c r="R72" i="1" s="1"/>
  <c r="AB28" i="1"/>
  <c r="Y28" i="1"/>
  <c r="AA28" i="1"/>
  <c r="AC28" i="1"/>
  <c r="X26" i="1"/>
  <c r="Z26" i="1"/>
  <c r="AB26" i="1"/>
  <c r="Y26" i="1"/>
  <c r="AA26" i="1"/>
  <c r="AC26" i="1"/>
  <c r="U26" i="1" s="1" a="1"/>
  <c r="U26" i="1" s="1"/>
  <c r="S107" i="1" s="1"/>
  <c r="X24" i="1"/>
  <c r="Z24" i="1"/>
  <c r="R24" i="1" s="1" a="1"/>
  <c r="R24" i="1" s="1"/>
  <c r="R68" i="1" s="1"/>
  <c r="AB24" i="1"/>
  <c r="Y24" i="1"/>
  <c r="AA24" i="1"/>
  <c r="AC24" i="1"/>
  <c r="X22" i="1"/>
  <c r="Z22" i="1"/>
  <c r="AB22" i="1"/>
  <c r="Y22" i="1"/>
  <c r="AA22" i="1"/>
  <c r="AC22" i="1"/>
  <c r="U22" i="1" s="1" a="1"/>
  <c r="U22" i="1" s="1"/>
  <c r="S103" i="1" s="1"/>
  <c r="X20" i="1"/>
  <c r="Z20" i="1"/>
  <c r="AB20" i="1"/>
  <c r="Y20" i="1"/>
  <c r="AA20" i="1"/>
  <c r="AC20" i="1"/>
  <c r="U20" i="1" s="1" a="1"/>
  <c r="U20" i="1" s="1"/>
  <c r="S101" i="1" s="1"/>
  <c r="X18" i="1"/>
  <c r="Z18" i="1"/>
  <c r="AB18" i="1"/>
  <c r="Y18" i="1"/>
  <c r="AA18" i="1"/>
  <c r="AC18" i="1"/>
  <c r="U18" i="1" s="1" a="1"/>
  <c r="U18" i="1" s="1"/>
  <c r="S99" i="1" s="1"/>
  <c r="X16" i="1"/>
  <c r="Z16" i="1"/>
  <c r="AB16" i="1"/>
  <c r="Y16" i="1"/>
  <c r="AA16" i="1"/>
  <c r="AC16" i="1"/>
  <c r="U16" i="1" s="1" a="1"/>
  <c r="U16" i="1" s="1"/>
  <c r="S97" i="1" s="1"/>
  <c r="X14" i="1"/>
  <c r="Z14" i="1"/>
  <c r="AB14" i="1"/>
  <c r="Y14" i="1"/>
  <c r="AA14" i="1"/>
  <c r="AC14" i="1"/>
  <c r="U14" i="1" s="1" a="1"/>
  <c r="U14" i="1" s="1"/>
  <c r="S95" i="1" s="1"/>
  <c r="X12" i="1"/>
  <c r="Z12" i="1"/>
  <c r="R12" i="1" s="1" a="1"/>
  <c r="R12" i="1" s="1"/>
  <c r="R56" i="1" s="1"/>
  <c r="AB12" i="1"/>
  <c r="Y12" i="1"/>
  <c r="AA12" i="1"/>
  <c r="AC12" i="1"/>
  <c r="X10" i="1"/>
  <c r="Z10" i="1"/>
  <c r="R10" i="1" s="1" a="1"/>
  <c r="R10" i="1" s="1"/>
  <c r="R54" i="1" s="1"/>
  <c r="AB10" i="1"/>
  <c r="Y10" i="1"/>
  <c r="AA10" i="1"/>
  <c r="AC10" i="1"/>
  <c r="X8" i="1"/>
  <c r="Z8" i="1"/>
  <c r="R8" i="1" s="1" a="1"/>
  <c r="R8" i="1" s="1"/>
  <c r="R52" i="1" s="1"/>
  <c r="AB8" i="1"/>
  <c r="Y8" i="1"/>
  <c r="AA8" i="1"/>
  <c r="AC8" i="1"/>
  <c r="X6" i="1"/>
  <c r="Z6" i="1"/>
  <c r="R6" i="1" s="1" a="1"/>
  <c r="R6" i="1" s="1"/>
  <c r="R50" i="1" s="1"/>
  <c r="AB6" i="1"/>
  <c r="Y6" i="1"/>
  <c r="AA6" i="1"/>
  <c r="AC6" i="1"/>
  <c r="X4" i="1"/>
  <c r="Z4" i="1"/>
  <c r="R4" i="1" s="1" a="1"/>
  <c r="R4" i="1" s="1"/>
  <c r="R48" i="1" s="1"/>
  <c r="AB4" i="1"/>
  <c r="Y4" i="1"/>
  <c r="AA4" i="1"/>
  <c r="AC4" i="1"/>
  <c r="X35" i="1"/>
  <c r="Z35" i="1"/>
  <c r="AB35" i="1"/>
  <c r="Y35" i="1"/>
  <c r="AA35" i="1"/>
  <c r="AC35" i="1"/>
  <c r="U35" i="1" s="1" a="1"/>
  <c r="U35" i="1" s="1"/>
  <c r="S116" i="1" s="1"/>
  <c r="X33" i="1"/>
  <c r="Z33" i="1"/>
  <c r="AB33" i="1"/>
  <c r="Y33" i="1"/>
  <c r="AA33" i="1"/>
  <c r="AC33" i="1"/>
  <c r="U33" i="1" s="1" a="1"/>
  <c r="U33" i="1" s="1"/>
  <c r="S114" i="1" s="1"/>
  <c r="X31" i="1"/>
  <c r="Z31" i="1"/>
  <c r="AB31" i="1"/>
  <c r="Y31" i="1"/>
  <c r="AA31" i="1"/>
  <c r="AC31" i="1"/>
  <c r="U31" i="1" s="1" a="1"/>
  <c r="U31" i="1" s="1"/>
  <c r="S112" i="1" s="1"/>
  <c r="X29" i="1"/>
  <c r="Z29" i="1"/>
  <c r="AB29" i="1"/>
  <c r="Y29" i="1"/>
  <c r="AA29" i="1"/>
  <c r="AC29" i="1"/>
  <c r="U29" i="1" s="1" a="1"/>
  <c r="U29" i="1" s="1"/>
  <c r="S110" i="1" s="1"/>
  <c r="X27" i="1"/>
  <c r="Z27" i="1"/>
  <c r="R27" i="1" s="1" a="1"/>
  <c r="R27" i="1" s="1"/>
  <c r="R71" i="1" s="1"/>
  <c r="AB27" i="1"/>
  <c r="Y27" i="1"/>
  <c r="AA27" i="1"/>
  <c r="AC27" i="1"/>
  <c r="X25" i="1"/>
  <c r="Z25" i="1"/>
  <c r="R25" i="1" s="1" a="1"/>
  <c r="R25" i="1" s="1"/>
  <c r="R69" i="1" s="1"/>
  <c r="AB25" i="1"/>
  <c r="Y25" i="1"/>
  <c r="AA25" i="1"/>
  <c r="AC25" i="1"/>
  <c r="X23" i="1"/>
  <c r="Z23" i="1"/>
  <c r="R23" i="1" s="1" a="1"/>
  <c r="R23" i="1" s="1"/>
  <c r="R67" i="1" s="1"/>
  <c r="AB23" i="1"/>
  <c r="Y23" i="1"/>
  <c r="AA23" i="1"/>
  <c r="AC23" i="1"/>
  <c r="X21" i="1"/>
  <c r="Z21" i="1"/>
  <c r="R21" i="1" s="1" a="1"/>
  <c r="R21" i="1" s="1"/>
  <c r="R65" i="1" s="1"/>
  <c r="AB21" i="1"/>
  <c r="Y21" i="1"/>
  <c r="AA21" i="1"/>
  <c r="AC21" i="1"/>
  <c r="X19" i="1"/>
  <c r="Z19" i="1"/>
  <c r="R19" i="1" s="1" a="1"/>
  <c r="R19" i="1" s="1"/>
  <c r="R63" i="1" s="1"/>
  <c r="AB19" i="1"/>
  <c r="Y19" i="1"/>
  <c r="AA19" i="1"/>
  <c r="AC19" i="1"/>
  <c r="X17" i="1"/>
  <c r="Z17" i="1"/>
  <c r="R17" i="1" s="1" a="1"/>
  <c r="R17" i="1" s="1"/>
  <c r="R61" i="1" s="1"/>
  <c r="AB17" i="1"/>
  <c r="Y17" i="1"/>
  <c r="AA17" i="1"/>
  <c r="AC17" i="1"/>
  <c r="X15" i="1"/>
  <c r="Z15" i="1"/>
  <c r="R15" i="1" s="1" a="1"/>
  <c r="R15" i="1" s="1"/>
  <c r="R59" i="1" s="1"/>
  <c r="AB15" i="1"/>
  <c r="Y15" i="1"/>
  <c r="AA15" i="1"/>
  <c r="AC15" i="1"/>
  <c r="X13" i="1"/>
  <c r="Z13" i="1"/>
  <c r="R13" i="1" s="1" a="1"/>
  <c r="R13" i="1" s="1"/>
  <c r="R57" i="1" s="1"/>
  <c r="AB13" i="1"/>
  <c r="Y13" i="1"/>
  <c r="AA13" i="1"/>
  <c r="AC13" i="1"/>
  <c r="X11" i="1"/>
  <c r="Z11" i="1"/>
  <c r="R11" i="1" s="1" a="1"/>
  <c r="R11" i="1" s="1"/>
  <c r="R55" i="1" s="1"/>
  <c r="AB11" i="1"/>
  <c r="Y11" i="1"/>
  <c r="AA11" i="1"/>
  <c r="AC11" i="1"/>
  <c r="X9" i="1"/>
  <c r="Z9" i="1"/>
  <c r="AB9" i="1"/>
  <c r="Y9" i="1"/>
  <c r="AA9" i="1"/>
  <c r="AC9" i="1"/>
  <c r="U9" i="1" s="1" a="1"/>
  <c r="U9" i="1" s="1"/>
  <c r="S90" i="1" s="1"/>
  <c r="X7" i="1"/>
  <c r="Z7" i="1"/>
  <c r="R7" i="1" s="1" a="1"/>
  <c r="R7" i="1" s="1"/>
  <c r="R51" i="1" s="1"/>
  <c r="AB7" i="1"/>
  <c r="Y7" i="1"/>
  <c r="AA7" i="1"/>
  <c r="AC7" i="1"/>
  <c r="X5" i="1"/>
  <c r="Z5" i="1"/>
  <c r="R5" i="1" s="1" a="1"/>
  <c r="R5" i="1" s="1"/>
  <c r="R49" i="1" s="1"/>
  <c r="AB5" i="1"/>
  <c r="Y5" i="1"/>
  <c r="AA5" i="1"/>
  <c r="AC5" i="1"/>
  <c r="X3" i="1"/>
  <c r="Z3" i="1"/>
  <c r="AB3" i="1"/>
  <c r="Y3" i="1"/>
  <c r="AA3" i="1"/>
  <c r="AC3" i="1"/>
  <c r="U3" i="1" s="1" a="1"/>
  <c r="U3" i="1" s="1"/>
  <c r="S84" i="1" s="1"/>
  <c r="AA2" i="1"/>
  <c r="AC2" i="1"/>
  <c r="AB2" i="1"/>
  <c r="X2" i="1"/>
  <c r="Y2" i="1"/>
  <c r="Z2" i="1"/>
  <c r="U38" i="1" l="1" a="1"/>
  <c r="U38" i="1" s="1"/>
  <c r="S119" i="1" s="1"/>
  <c r="P38" i="1" a="1"/>
  <c r="P38" i="1" s="1"/>
  <c r="Q38" i="1" a="1"/>
  <c r="Q38" i="1" s="1"/>
  <c r="R37" i="1" a="1"/>
  <c r="R37" i="1" s="1"/>
  <c r="R81" i="1" s="1"/>
  <c r="U5" i="1" a="1"/>
  <c r="U5" i="1" s="1"/>
  <c r="S86" i="1" s="1"/>
  <c r="Q5" i="1" a="1"/>
  <c r="Q5" i="1" s="1"/>
  <c r="P5" i="1" a="1"/>
  <c r="P5" i="1" s="1"/>
  <c r="U7" i="1" a="1"/>
  <c r="U7" i="1" s="1"/>
  <c r="S88" i="1" s="1"/>
  <c r="Q7" i="1" a="1"/>
  <c r="Q7" i="1" s="1"/>
  <c r="P7" i="1" a="1"/>
  <c r="P7" i="1" s="1"/>
  <c r="R9" i="1" a="1"/>
  <c r="R9" i="1" s="1"/>
  <c r="R53" i="1" s="1"/>
  <c r="U11" i="1" a="1"/>
  <c r="U11" i="1" s="1"/>
  <c r="S92" i="1" s="1"/>
  <c r="Q11" i="1" a="1"/>
  <c r="Q11" i="1" s="1"/>
  <c r="P11" i="1" a="1"/>
  <c r="P11" i="1" s="1"/>
  <c r="U13" i="1" a="1"/>
  <c r="U13" i="1" s="1"/>
  <c r="S94" i="1" s="1"/>
  <c r="Q13" i="1" a="1"/>
  <c r="Q13" i="1" s="1"/>
  <c r="P13" i="1" a="1"/>
  <c r="P13" i="1" s="1"/>
  <c r="U15" i="1" a="1"/>
  <c r="U15" i="1" s="1"/>
  <c r="S96" i="1" s="1"/>
  <c r="P15" i="1" a="1"/>
  <c r="P15" i="1" s="1"/>
  <c r="Q15" i="1" a="1"/>
  <c r="Q15" i="1" s="1"/>
  <c r="U17" i="1" a="1"/>
  <c r="U17" i="1" s="1"/>
  <c r="S98" i="1" s="1"/>
  <c r="P17" i="1" a="1"/>
  <c r="P17" i="1" s="1"/>
  <c r="Q17" i="1" a="1"/>
  <c r="Q17" i="1" s="1"/>
  <c r="U19" i="1" a="1"/>
  <c r="U19" i="1" s="1"/>
  <c r="S100" i="1" s="1"/>
  <c r="P19" i="1" a="1"/>
  <c r="P19" i="1" s="1"/>
  <c r="Q19" i="1" a="1"/>
  <c r="Q19" i="1" s="1"/>
  <c r="U21" i="1" a="1"/>
  <c r="U21" i="1" s="1"/>
  <c r="S102" i="1" s="1"/>
  <c r="P21" i="1" a="1"/>
  <c r="P21" i="1" s="1"/>
  <c r="Q21" i="1" a="1"/>
  <c r="Q21" i="1" s="1"/>
  <c r="U23" i="1" a="1"/>
  <c r="U23" i="1" s="1"/>
  <c r="S104" i="1" s="1"/>
  <c r="P23" i="1" a="1"/>
  <c r="P23" i="1" s="1"/>
  <c r="Q23" i="1" a="1"/>
  <c r="Q23" i="1" s="1"/>
  <c r="U25" i="1" a="1"/>
  <c r="U25" i="1" s="1"/>
  <c r="S106" i="1" s="1"/>
  <c r="P25" i="1" a="1"/>
  <c r="P25" i="1" s="1"/>
  <c r="Q25" i="1" a="1"/>
  <c r="Q25" i="1" s="1"/>
  <c r="U27" i="1" a="1"/>
  <c r="U27" i="1" s="1"/>
  <c r="S108" i="1" s="1"/>
  <c r="Q27" i="1" a="1"/>
  <c r="Q27" i="1" s="1"/>
  <c r="P27" i="1" a="1"/>
  <c r="P27" i="1" s="1"/>
  <c r="R29" i="1" a="1"/>
  <c r="R29" i="1" s="1"/>
  <c r="R73" i="1" s="1"/>
  <c r="R31" i="1" a="1"/>
  <c r="R31" i="1" s="1"/>
  <c r="R75" i="1" s="1"/>
  <c r="R33" i="1" a="1"/>
  <c r="R33" i="1" s="1"/>
  <c r="R77" i="1" s="1"/>
  <c r="R35" i="1" a="1"/>
  <c r="R35" i="1" s="1"/>
  <c r="R79" i="1" s="1"/>
  <c r="U4" i="1" a="1"/>
  <c r="U4" i="1" s="1"/>
  <c r="S85" i="1" s="1"/>
  <c r="P4" i="1" a="1"/>
  <c r="P4" i="1" s="1"/>
  <c r="Q4" i="1" a="1"/>
  <c r="Q4" i="1" s="1"/>
  <c r="U6" i="1" a="1"/>
  <c r="U6" i="1" s="1"/>
  <c r="S87" i="1" s="1"/>
  <c r="P6" i="1" a="1"/>
  <c r="P6" i="1" s="1"/>
  <c r="Q6" i="1" a="1"/>
  <c r="Q6" i="1" s="1"/>
  <c r="U8" i="1" a="1"/>
  <c r="U8" i="1" s="1"/>
  <c r="S89" i="1" s="1"/>
  <c r="P8" i="1" a="1"/>
  <c r="P8" i="1" s="1"/>
  <c r="Q8" i="1" a="1"/>
  <c r="Q8" i="1" s="1"/>
  <c r="U10" i="1" a="1"/>
  <c r="U10" i="1" s="1"/>
  <c r="S91" i="1" s="1"/>
  <c r="P10" i="1" a="1"/>
  <c r="P10" i="1" s="1"/>
  <c r="Q10" i="1" a="1"/>
  <c r="Q10" i="1" s="1"/>
  <c r="U12" i="1" a="1"/>
  <c r="U12" i="1" s="1"/>
  <c r="S93" i="1" s="1"/>
  <c r="P12" i="1" a="1"/>
  <c r="P12" i="1" s="1"/>
  <c r="Q12" i="1" a="1"/>
  <c r="Q12" i="1" s="1"/>
  <c r="Q14" i="1" a="1"/>
  <c r="Q14" i="1" s="1"/>
  <c r="R14" i="1" a="1"/>
  <c r="R14" i="1" s="1"/>
  <c r="R58" i="1" s="1"/>
  <c r="R16" i="1" a="1"/>
  <c r="R16" i="1" s="1"/>
  <c r="R60" i="1" s="1"/>
  <c r="R18" i="1" a="1"/>
  <c r="R18" i="1" s="1"/>
  <c r="R62" i="1" s="1"/>
  <c r="R20" i="1" a="1"/>
  <c r="R20" i="1" s="1"/>
  <c r="R64" i="1" s="1"/>
  <c r="R22" i="1" a="1"/>
  <c r="R22" i="1" s="1"/>
  <c r="R66" i="1" s="1"/>
  <c r="U24" i="1" a="1"/>
  <c r="U24" i="1" s="1"/>
  <c r="S105" i="1" s="1"/>
  <c r="P24" i="1" a="1"/>
  <c r="P24" i="1" s="1"/>
  <c r="Q24" i="1" a="1"/>
  <c r="Q24" i="1" s="1"/>
  <c r="P26" i="1" a="1"/>
  <c r="P26" i="1" s="1"/>
  <c r="R26" i="1" a="1"/>
  <c r="R26" i="1" s="1"/>
  <c r="R70" i="1" s="1"/>
  <c r="U28" i="1" a="1"/>
  <c r="U28" i="1" s="1"/>
  <c r="S109" i="1" s="1"/>
  <c r="P28" i="1" a="1"/>
  <c r="P28" i="1" s="1"/>
  <c r="Q28" i="1" a="1"/>
  <c r="Q28" i="1" s="1"/>
  <c r="U30" i="1" a="1"/>
  <c r="U30" i="1" s="1"/>
  <c r="S111" i="1" s="1"/>
  <c r="P30" i="1" a="1"/>
  <c r="P30" i="1" s="1"/>
  <c r="Q30" i="1" a="1"/>
  <c r="Q30" i="1" s="1"/>
  <c r="U32" i="1" a="1"/>
  <c r="U32" i="1" s="1"/>
  <c r="S113" i="1" s="1"/>
  <c r="P32" i="1" a="1"/>
  <c r="P32" i="1" s="1"/>
  <c r="Q32" i="1" a="1"/>
  <c r="Q32" i="1" s="1"/>
  <c r="U34" i="1" a="1"/>
  <c r="U34" i="1" s="1"/>
  <c r="S115" i="1" s="1"/>
  <c r="P34" i="1" a="1"/>
  <c r="P34" i="1" s="1"/>
  <c r="Q34" i="1" a="1"/>
  <c r="Q34" i="1" s="1"/>
  <c r="U36" i="1" a="1"/>
  <c r="U36" i="1" s="1"/>
  <c r="S117" i="1" s="1"/>
  <c r="Q36" i="1" a="1"/>
  <c r="Q36" i="1" s="1"/>
  <c r="P36" i="1" a="1"/>
  <c r="P36" i="1" s="1"/>
  <c r="S3" i="1" a="1"/>
  <c r="S3" i="1" s="1"/>
  <c r="T3" i="1" a="1"/>
  <c r="T3" i="1" s="1"/>
  <c r="S9" i="1" a="1"/>
  <c r="S9" i="1" s="1"/>
  <c r="T9" i="1" a="1"/>
  <c r="T9" i="1" s="1"/>
  <c r="S29" i="1" a="1"/>
  <c r="S29" i="1" s="1"/>
  <c r="T29" i="1" a="1"/>
  <c r="T29" i="1" s="1"/>
  <c r="S31" i="1" a="1"/>
  <c r="S31" i="1" s="1"/>
  <c r="T31" i="1" a="1"/>
  <c r="T31" i="1" s="1"/>
  <c r="S33" i="1" a="1"/>
  <c r="S33" i="1" s="1"/>
  <c r="T33" i="1" a="1"/>
  <c r="T33" i="1" s="1"/>
  <c r="T35" i="1" a="1"/>
  <c r="T35" i="1" s="1"/>
  <c r="S35" i="1" a="1"/>
  <c r="S35" i="1" s="1"/>
  <c r="S6" i="1" a="1"/>
  <c r="S6" i="1" s="1"/>
  <c r="T14" i="1" a="1"/>
  <c r="T14" i="1" s="1"/>
  <c r="S14" i="1" a="1"/>
  <c r="S14" i="1" s="1"/>
  <c r="S16" i="1" a="1"/>
  <c r="S16" i="1" s="1"/>
  <c r="T16" i="1" a="1"/>
  <c r="T16" i="1" s="1"/>
  <c r="S18" i="1" a="1"/>
  <c r="S18" i="1" s="1"/>
  <c r="T18" i="1" a="1"/>
  <c r="T18" i="1" s="1"/>
  <c r="S20" i="1" a="1"/>
  <c r="S20" i="1" s="1"/>
  <c r="T20" i="1" a="1"/>
  <c r="T20" i="1" s="1"/>
  <c r="S22" i="1" a="1"/>
  <c r="S22" i="1" s="1"/>
  <c r="T22" i="1" a="1"/>
  <c r="T22" i="1" s="1"/>
  <c r="S26" i="1" a="1"/>
  <c r="S26" i="1" s="1"/>
  <c r="T26" i="1" a="1"/>
  <c r="T26" i="1" s="1"/>
  <c r="S38" i="1" a="1"/>
  <c r="S38" i="1" s="1"/>
  <c r="S37" i="1" a="1"/>
  <c r="S37" i="1" s="1"/>
  <c r="T37" i="1" a="1"/>
  <c r="T37" i="1" s="1"/>
  <c r="V3" i="1"/>
  <c r="W3" i="1"/>
  <c r="V5" i="1"/>
  <c r="W5" i="1"/>
  <c r="V7" i="1"/>
  <c r="W7" i="1"/>
  <c r="V9" i="1"/>
  <c r="W9" i="1"/>
  <c r="V11" i="1"/>
  <c r="W11" i="1"/>
  <c r="V13" i="1"/>
  <c r="W13" i="1"/>
  <c r="V15" i="1"/>
  <c r="W15" i="1"/>
  <c r="V17" i="1"/>
  <c r="W17" i="1"/>
  <c r="V19" i="1"/>
  <c r="W19" i="1"/>
  <c r="V21" i="1"/>
  <c r="W21" i="1"/>
  <c r="V23" i="1"/>
  <c r="W23" i="1"/>
  <c r="V25" i="1"/>
  <c r="W25" i="1"/>
  <c r="V27" i="1"/>
  <c r="W27" i="1"/>
  <c r="V29" i="1"/>
  <c r="W29" i="1"/>
  <c r="V31" i="1"/>
  <c r="W31" i="1"/>
  <c r="V33" i="1"/>
  <c r="W33" i="1"/>
  <c r="V35" i="1"/>
  <c r="W35" i="1"/>
  <c r="V4" i="1"/>
  <c r="W4" i="1"/>
  <c r="V6" i="1"/>
  <c r="W6" i="1"/>
  <c r="V8" i="1"/>
  <c r="W8" i="1"/>
  <c r="V10" i="1"/>
  <c r="W10" i="1"/>
  <c r="V12" i="1"/>
  <c r="W12" i="1"/>
  <c r="V14" i="1"/>
  <c r="W14" i="1"/>
  <c r="V16" i="1"/>
  <c r="W16" i="1"/>
  <c r="V18" i="1"/>
  <c r="W18" i="1"/>
  <c r="V20" i="1"/>
  <c r="W20" i="1"/>
  <c r="V22" i="1"/>
  <c r="W22" i="1"/>
  <c r="V24" i="1"/>
  <c r="W24" i="1"/>
  <c r="V26" i="1"/>
  <c r="W26" i="1"/>
  <c r="V28" i="1"/>
  <c r="W28" i="1"/>
  <c r="V30" i="1"/>
  <c r="W30" i="1"/>
  <c r="V32" i="1"/>
  <c r="W32" i="1"/>
  <c r="V34" i="1"/>
  <c r="W34" i="1"/>
  <c r="V36" i="1"/>
  <c r="W36" i="1"/>
  <c r="V38" i="1"/>
  <c r="W38" i="1"/>
  <c r="V37" i="1"/>
  <c r="W37" i="1"/>
  <c r="P2" i="1" a="1"/>
  <c r="P2" i="1" s="1"/>
  <c r="Q2" i="1" a="1"/>
  <c r="Q2" i="1" s="1"/>
  <c r="U2" i="1" a="1"/>
  <c r="U2" i="1" s="1"/>
  <c r="S83" i="1" s="1"/>
  <c r="R2" i="1" a="1"/>
  <c r="R2" i="1" s="1"/>
  <c r="S2" i="1" a="1"/>
  <c r="S2" i="1" s="1"/>
  <c r="V2" i="1"/>
  <c r="W2" i="1"/>
  <c r="P18" i="1" l="1" a="1"/>
  <c r="P18" i="1" s="1"/>
  <c r="Q26" i="1" a="1"/>
  <c r="Q26" i="1" s="1"/>
  <c r="Q20" i="1" a="1"/>
  <c r="Q20" i="1" s="1"/>
  <c r="Q16" i="1" a="1"/>
  <c r="Q16" i="1" s="1"/>
  <c r="Q22" i="1" a="1"/>
  <c r="Q22" i="1" s="1"/>
  <c r="T36" i="1" a="1"/>
  <c r="T36" i="1" s="1"/>
  <c r="T23" i="1" a="1"/>
  <c r="T23" i="1" s="1"/>
  <c r="S32" i="1" a="1"/>
  <c r="S32" i="1" s="1"/>
  <c r="S30" i="1" a="1"/>
  <c r="S30" i="1" s="1"/>
  <c r="S23" i="1" a="1"/>
  <c r="S23" i="1" s="1"/>
  <c r="T32" i="1" a="1"/>
  <c r="T32" i="1" s="1"/>
  <c r="T30" i="1" a="1"/>
  <c r="T30" i="1" s="1"/>
  <c r="T21" i="1" a="1"/>
  <c r="T21" i="1" s="1"/>
  <c r="T19" i="1" a="1"/>
  <c r="T19" i="1" s="1"/>
  <c r="T17" i="1" a="1"/>
  <c r="T17" i="1" s="1"/>
  <c r="S5" i="1" a="1"/>
  <c r="S5" i="1" s="1"/>
  <c r="S21" i="1" a="1"/>
  <c r="S21" i="1" s="1"/>
  <c r="S19" i="1" a="1"/>
  <c r="S19" i="1" s="1"/>
  <c r="S17" i="1" a="1"/>
  <c r="S17" i="1" s="1"/>
  <c r="T10" i="1" a="1"/>
  <c r="T10" i="1" s="1"/>
  <c r="T5" i="1" a="1"/>
  <c r="T5" i="1" s="1"/>
  <c r="S28" i="1" a="1"/>
  <c r="S28" i="1" s="1"/>
  <c r="P22" i="1" a="1"/>
  <c r="P22" i="1" s="1"/>
  <c r="P20" i="1" a="1"/>
  <c r="P20" i="1" s="1"/>
  <c r="Q18" i="1" a="1"/>
  <c r="Q18" i="1" s="1"/>
  <c r="P16" i="1" a="1"/>
  <c r="P16" i="1" s="1"/>
  <c r="P14" i="1" a="1"/>
  <c r="P14" i="1" s="1"/>
  <c r="P35" i="1" a="1"/>
  <c r="P35" i="1" s="1"/>
  <c r="Q37" i="1" a="1"/>
  <c r="Q37" i="1" s="1"/>
  <c r="Q33" i="1" a="1"/>
  <c r="Q33" i="1" s="1"/>
  <c r="P31" i="1" a="1"/>
  <c r="P31" i="1" s="1"/>
  <c r="Q29" i="1" a="1"/>
  <c r="Q29" i="1" s="1"/>
  <c r="Q9" i="1" a="1"/>
  <c r="Q9" i="1" s="1"/>
  <c r="S34" i="1" a="1"/>
  <c r="S34" i="1" s="1"/>
  <c r="T27" i="1" a="1"/>
  <c r="T27" i="1" s="1"/>
  <c r="R3" i="1" a="1"/>
  <c r="R3" i="1" s="1"/>
  <c r="R47" i="1" s="1"/>
  <c r="R46" i="1"/>
  <c r="S36" i="1" a="1"/>
  <c r="S36" i="1" s="1"/>
  <c r="T15" i="1" a="1"/>
  <c r="T15" i="1" s="1"/>
  <c r="S15" i="1" a="1"/>
  <c r="S15" i="1" s="1"/>
  <c r="S8" i="1" a="1"/>
  <c r="S8" i="1" s="1"/>
  <c r="S4" i="1" a="1"/>
  <c r="S4" i="1" s="1"/>
  <c r="S27" i="1" a="1"/>
  <c r="S27" i="1" s="1"/>
  <c r="T13" i="1" a="1"/>
  <c r="T13" i="1" s="1"/>
  <c r="P33" i="1" a="1"/>
  <c r="P33" i="1" s="1"/>
  <c r="Q31" i="1" a="1"/>
  <c r="Q31" i="1" s="1"/>
  <c r="P29" i="1" a="1"/>
  <c r="P29" i="1" s="1"/>
  <c r="P9" i="1" a="1"/>
  <c r="P9" i="1" s="1"/>
  <c r="Q3" i="1" a="1"/>
  <c r="Q3" i="1" s="1"/>
  <c r="T11" i="1" a="1"/>
  <c r="T11" i="1" s="1"/>
  <c r="P3" i="1" a="1"/>
  <c r="P3" i="1" s="1"/>
  <c r="P37" i="1" a="1"/>
  <c r="P37" i="1" s="1"/>
  <c r="T38" i="1" a="1"/>
  <c r="T38" i="1" s="1"/>
  <c r="T34" i="1" a="1"/>
  <c r="T34" i="1" s="1"/>
  <c r="T28" i="1" a="1"/>
  <c r="T28" i="1" s="1"/>
  <c r="S24" i="1" a="1"/>
  <c r="S24" i="1" s="1"/>
  <c r="T12" i="1" a="1"/>
  <c r="T12" i="1" s="1"/>
  <c r="T8" i="1" a="1"/>
  <c r="T8" i="1" s="1"/>
  <c r="T6" i="1" a="1"/>
  <c r="T6" i="1" s="1"/>
  <c r="T4" i="1" a="1"/>
  <c r="T4" i="1" s="1"/>
  <c r="S25" i="1" a="1"/>
  <c r="S25" i="1" s="1"/>
  <c r="S13" i="1" a="1"/>
  <c r="S13" i="1" s="1"/>
  <c r="S11" i="1" a="1"/>
  <c r="S11" i="1" s="1"/>
  <c r="S7" i="1" a="1"/>
  <c r="S7" i="1" s="1"/>
  <c r="T24" i="1" a="1"/>
  <c r="T24" i="1" s="1"/>
  <c r="S12" i="1" a="1"/>
  <c r="S12" i="1" s="1"/>
  <c r="S10" i="1" a="1"/>
  <c r="S10" i="1" s="1"/>
  <c r="T25" i="1" a="1"/>
  <c r="T25" i="1" s="1"/>
  <c r="T7" i="1" a="1"/>
  <c r="T7" i="1" s="1"/>
  <c r="Q35" i="1" a="1"/>
  <c r="Q35" i="1" s="1"/>
  <c r="T2" i="1" a="1"/>
  <c r="T2" i="1" s="1"/>
  <c r="Q83" i="1" l="1"/>
  <c r="O81" i="1"/>
  <c r="Q119" i="1"/>
  <c r="O47" i="1"/>
  <c r="P47" i="1"/>
  <c r="O84" i="1"/>
  <c r="O73" i="1"/>
  <c r="O77" i="1"/>
  <c r="Q96" i="1"/>
  <c r="Q108" i="1"/>
  <c r="P53" i="1"/>
  <c r="O90" i="1"/>
  <c r="O75" i="1"/>
  <c r="P81" i="1"/>
  <c r="O118" i="1"/>
  <c r="O58" i="1"/>
  <c r="P62" i="1"/>
  <c r="O99" i="1"/>
  <c r="O66" i="1"/>
  <c r="Q86" i="1"/>
  <c r="Q98" i="1"/>
  <c r="Q102" i="1"/>
  <c r="Q113" i="1"/>
  <c r="Q104" i="1"/>
  <c r="P66" i="1"/>
  <c r="O103" i="1"/>
  <c r="P64" i="1"/>
  <c r="O101" i="1"/>
  <c r="O62" i="1"/>
  <c r="P82" i="1"/>
  <c r="O88" i="1"/>
  <c r="O92" i="1"/>
  <c r="O57" i="1"/>
  <c r="O98" i="1"/>
  <c r="O63" i="1"/>
  <c r="P65" i="1"/>
  <c r="O106" i="1"/>
  <c r="O108" i="1"/>
  <c r="O85" i="1"/>
  <c r="O50" i="1"/>
  <c r="P52" i="1"/>
  <c r="O93" i="1"/>
  <c r="O68" i="1"/>
  <c r="O109" i="1"/>
  <c r="O74" i="1"/>
  <c r="P76" i="1"/>
  <c r="O80" i="1"/>
  <c r="Q90" i="1"/>
  <c r="Q112" i="1"/>
  <c r="Q95" i="1"/>
  <c r="O83" i="1"/>
  <c r="O82" i="1"/>
  <c r="P49" i="1"/>
  <c r="O55" i="1"/>
  <c r="P57" i="1"/>
  <c r="P59" i="1"/>
  <c r="O100" i="1"/>
  <c r="O65" i="1"/>
  <c r="P67" i="1"/>
  <c r="O71" i="1"/>
  <c r="O87" i="1"/>
  <c r="O52" i="1"/>
  <c r="P54" i="1"/>
  <c r="O95" i="1"/>
  <c r="O105" i="1"/>
  <c r="O72" i="1"/>
  <c r="P74" i="1"/>
  <c r="O115" i="1"/>
  <c r="O117" i="1"/>
  <c r="Q116" i="1"/>
  <c r="Q99" i="1"/>
  <c r="Q103" i="1"/>
  <c r="Q88" i="1"/>
  <c r="Q105" i="1"/>
  <c r="Q87" i="1"/>
  <c r="Q93" i="1"/>
  <c r="Q109" i="1"/>
  <c r="P79" i="1"/>
  <c r="O116" i="1"/>
  <c r="Q106" i="1"/>
  <c r="Q85" i="1"/>
  <c r="Q89" i="1"/>
  <c r="Q115" i="1"/>
  <c r="Q92" i="1"/>
  <c r="O53" i="1"/>
  <c r="P75" i="1"/>
  <c r="O112" i="1"/>
  <c r="Q94" i="1"/>
  <c r="P73" i="1"/>
  <c r="O110" i="1"/>
  <c r="P77" i="1"/>
  <c r="O114" i="1"/>
  <c r="O79" i="1"/>
  <c r="T116" i="1" s="1"/>
  <c r="O60" i="1"/>
  <c r="O64" i="1"/>
  <c r="Q91" i="1"/>
  <c r="Q100" i="1"/>
  <c r="Q111" i="1"/>
  <c r="Q117" i="1"/>
  <c r="P60" i="1"/>
  <c r="O97" i="1"/>
  <c r="P70" i="1"/>
  <c r="O107" i="1"/>
  <c r="O119" i="1"/>
  <c r="O49" i="1"/>
  <c r="P51" i="1"/>
  <c r="P55" i="1"/>
  <c r="O59" i="1"/>
  <c r="P61" i="1"/>
  <c r="O102" i="1"/>
  <c r="O67" i="1"/>
  <c r="P69" i="1"/>
  <c r="P71" i="1"/>
  <c r="P48" i="1"/>
  <c r="O89" i="1"/>
  <c r="O54" i="1"/>
  <c r="P56" i="1"/>
  <c r="T93" i="1" s="1"/>
  <c r="O70" i="1"/>
  <c r="P72" i="1"/>
  <c r="T109" i="1" s="1"/>
  <c r="O113" i="1"/>
  <c r="O78" i="1"/>
  <c r="Q84" i="1"/>
  <c r="Q110" i="1"/>
  <c r="Q114" i="1"/>
  <c r="Q118" i="1"/>
  <c r="P46" i="1"/>
  <c r="O86" i="1"/>
  <c r="O51" i="1"/>
  <c r="O94" i="1"/>
  <c r="O96" i="1"/>
  <c r="O61" i="1"/>
  <c r="P63" i="1"/>
  <c r="O104" i="1"/>
  <c r="O69" i="1"/>
  <c r="O48" i="1"/>
  <c r="T85" i="1" s="1"/>
  <c r="P50" i="1"/>
  <c r="O91" i="1"/>
  <c r="T91" i="1" s="1"/>
  <c r="O56" i="1"/>
  <c r="P58" i="1"/>
  <c r="T95" i="1" s="1"/>
  <c r="P68" i="1"/>
  <c r="O111" i="1"/>
  <c r="O76" i="1"/>
  <c r="P78" i="1"/>
  <c r="P80" i="1"/>
  <c r="Q97" i="1"/>
  <c r="Q101" i="1"/>
  <c r="Q107" i="1"/>
  <c r="O46" i="1"/>
  <c r="T90" i="1"/>
  <c r="T119" i="1"/>
  <c r="T102" i="1"/>
  <c r="T96" i="1"/>
  <c r="M3" i="1" a="1"/>
  <c r="M3" i="1" s="1"/>
  <c r="T107" i="1" l="1"/>
  <c r="T100" i="1"/>
  <c r="T83" i="1"/>
  <c r="T113" i="1"/>
  <c r="T105" i="1"/>
  <c r="T87" i="1"/>
  <c r="T104" i="1"/>
  <c r="T86" i="1"/>
  <c r="T103" i="1"/>
  <c r="T112" i="1"/>
  <c r="T89" i="1"/>
  <c r="T106" i="1"/>
  <c r="T98" i="1"/>
  <c r="T88" i="1"/>
  <c r="T94" i="1"/>
  <c r="T111" i="1"/>
  <c r="T97" i="1"/>
  <c r="T118" i="1"/>
  <c r="T114" i="1"/>
  <c r="T84" i="1"/>
  <c r="T117" i="1"/>
  <c r="T115" i="1"/>
  <c r="T99" i="1"/>
  <c r="T108" i="1"/>
  <c r="T92" i="1"/>
  <c r="T101" i="1"/>
  <c r="T110" i="1"/>
</calcChain>
</file>

<file path=xl/sharedStrings.xml><?xml version="1.0" encoding="utf-8"?>
<sst xmlns="http://schemas.openxmlformats.org/spreadsheetml/2006/main" count="88" uniqueCount="84">
  <si>
    <t>Timestamp</t>
  </si>
  <si>
    <t>UTC</t>
  </si>
  <si>
    <t>Position</t>
  </si>
  <si>
    <t>Altitude</t>
  </si>
  <si>
    <t>2018-11-04T04:31:00Z</t>
  </si>
  <si>
    <t>31.690063,74.695343</t>
  </si>
  <si>
    <t>2018-11-04T04:31:07Z</t>
  </si>
  <si>
    <t>31.383087,74.23333</t>
  </si>
  <si>
    <t>2018-11-04T04:31:13Z</t>
  </si>
  <si>
    <t>31.673723,74.700821</t>
  </si>
  <si>
    <t>2018-11-04T04:31:43Z</t>
  </si>
  <si>
    <t>31.422295,74.289055</t>
  </si>
  <si>
    <t>2018-11-04T04:31:20Z</t>
  </si>
  <si>
    <t>31.666182,74.70137</t>
  </si>
  <si>
    <t>2018-11-04T04:32:16Z</t>
  </si>
  <si>
    <t>31.456467,74.337585</t>
  </si>
  <si>
    <t>2018-11-04T04:31:28Z</t>
  </si>
  <si>
    <t>31.655708,74.699287</t>
  </si>
  <si>
    <t>2018-11-04T04:32:49Z</t>
  </si>
  <si>
    <t>31.491394,74.387352</t>
  </si>
  <si>
    <t>2018-11-04T04:31:34Z</t>
  </si>
  <si>
    <t>31.648682,74.695503</t>
  </si>
  <si>
    <t>2018-11-04T04:33:19Z</t>
  </si>
  <si>
    <t>31.5168,74.432693</t>
  </si>
  <si>
    <t>2018-11-04T04:31:40Z</t>
  </si>
  <si>
    <t>31.641632,74.690552</t>
  </si>
  <si>
    <t>2018-11-04T04:33:52Z</t>
  </si>
  <si>
    <t>31.541473,74.481056</t>
  </si>
  <si>
    <t>2018-11-04T04:31:46Z</t>
  </si>
  <si>
    <t>31.635635,74.684685</t>
  </si>
  <si>
    <t>2018-11-04T04:34:25Z</t>
  </si>
  <si>
    <t>31.56395,74.524521</t>
  </si>
  <si>
    <t>2018-11-04T04:31:53Z</t>
  </si>
  <si>
    <t>31.630325,74.677467</t>
  </si>
  <si>
    <t>2018-11-04T04:34:59Z</t>
  </si>
  <si>
    <t>31.585926,74.567673</t>
  </si>
  <si>
    <t>2018-11-04T04:32:01Z</t>
  </si>
  <si>
    <t>31.623779,74.66481</t>
  </si>
  <si>
    <t>2018-11-04T04:35:33Z</t>
  </si>
  <si>
    <t>31.611809,74.609634</t>
  </si>
  <si>
    <t>2018-11-04T04:32:12Z</t>
  </si>
  <si>
    <t>31.618141,74.65155</t>
  </si>
  <si>
    <t>2018-11-04T04:36:05Z</t>
  </si>
  <si>
    <t>31.639572,74.651451</t>
  </si>
  <si>
    <t>2018-11-04T04:32:20Z</t>
  </si>
  <si>
    <t>31.612106,74.637344</t>
  </si>
  <si>
    <t>2018-11-04T04:36:35Z</t>
  </si>
  <si>
    <t>31.664017,74.688454</t>
  </si>
  <si>
    <t>2018-11-04T04:32:53Z</t>
  </si>
  <si>
    <t>31.58963,74.582893</t>
  </si>
  <si>
    <t>2018-11-04T04:37:08Z</t>
  </si>
  <si>
    <t>31.691711,74.730186</t>
  </si>
  <si>
    <t>2018-11-04T04:33:26Z</t>
  </si>
  <si>
    <t>31.563023,74.528671</t>
  </si>
  <si>
    <t>2018-11-04T04:37:42Z</t>
  </si>
  <si>
    <t>31.719727,74.772575</t>
  </si>
  <si>
    <t>2018-11-04T04:34:00Z</t>
  </si>
  <si>
    <t>31.535557,74.474396</t>
  </si>
  <si>
    <t>2018-11-04T04:34:33Z</t>
  </si>
  <si>
    <t>31.510651,74.421555</t>
  </si>
  <si>
    <t>2018-11-04T04:34:50Z</t>
  </si>
  <si>
    <t>31.498627,74.3908</t>
  </si>
  <si>
    <t>2018-11-04T04:34:57Z</t>
  </si>
  <si>
    <t>31.49622,74.381012</t>
  </si>
  <si>
    <t>2018-11-04T04:35:08Z</t>
  </si>
  <si>
    <t>31.493134,74.364731</t>
  </si>
  <si>
    <t>2018-11-04T04:35:15Z</t>
  </si>
  <si>
    <t>31.490587,74.349594</t>
  </si>
  <si>
    <t>2018-11-04T04:35:46Z</t>
  </si>
  <si>
    <t>31.4832,74.296066</t>
  </si>
  <si>
    <t>2018-11-04T04:36:18Z</t>
  </si>
  <si>
    <t>31.476156,74.236488</t>
  </si>
  <si>
    <t>2018-11-04T04:36:51Z</t>
  </si>
  <si>
    <t>31.468941,74.175186</t>
  </si>
  <si>
    <t>2018-11-04T04:37:24Z</t>
  </si>
  <si>
    <t>31.461399,74.113602</t>
  </si>
  <si>
    <t>2018-11-04T04:37:56Z</t>
  </si>
  <si>
    <t>31.453671,74.052628</t>
  </si>
  <si>
    <t>y1</t>
  </si>
  <si>
    <t>y2</t>
  </si>
  <si>
    <t>h1</t>
  </si>
  <si>
    <t>x</t>
  </si>
  <si>
    <t>h2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</si>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</sst>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16" fillId="0" borderId="0" xfId="0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'12345'!$P$45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47278.399999999718</c:v>
                </c:pt>
                <c:pt idx="1">
                  <c:v>45518.707692307456</c:v>
                </c:pt>
                <c:pt idx="2">
                  <c:v>44010.399999999805</c:v>
                </c:pt>
                <c:pt idx="3">
                  <c:v>42502.199999999844</c:v>
                </c:pt>
                <c:pt idx="4">
                  <c:v>40407.40000000014</c:v>
                </c:pt>
                <c:pt idx="5">
                  <c:v>39002.200000000186</c:v>
                </c:pt>
                <c:pt idx="6">
                  <c:v>37592.200000000274</c:v>
                </c:pt>
                <c:pt idx="7">
                  <c:v>36992.500000000204</c:v>
                </c:pt>
                <c:pt idx="8">
                  <c:v>36392.800000000134</c:v>
                </c:pt>
                <c:pt idx="9">
                  <c:v>35330.799999999843</c:v>
                </c:pt>
                <c:pt idx="10">
                  <c:v>34021.599999999809</c:v>
                </c:pt>
                <c:pt idx="11">
                  <c:v>32894.000000000291</c:v>
                </c:pt>
                <c:pt idx="12">
                  <c:v>32290.500000000578</c:v>
                </c:pt>
                <c:pt idx="13">
                  <c:v>31687.000000000153</c:v>
                </c:pt>
                <c:pt idx="14">
                  <c:v>27736.672727272806</c:v>
                </c:pt>
                <c:pt idx="15">
                  <c:v>27191.799999999945</c:v>
                </c:pt>
                <c:pt idx="16">
                  <c:v>22999.181818182278</c:v>
                </c:pt>
                <c:pt idx="17">
                  <c:v>21870.400000000245</c:v>
                </c:pt>
                <c:pt idx="18">
                  <c:v>17669.717647059002</c:v>
                </c:pt>
                <c:pt idx="19">
                  <c:v>16377.200000000159</c:v>
                </c:pt>
                <c:pt idx="20">
                  <c:v>12603.563636363902</c:v>
                </c:pt>
                <c:pt idx="21">
                  <c:v>11395.999999999873</c:v>
                </c:pt>
                <c:pt idx="22">
                  <c:v>8991.1999999998225</c:v>
                </c:pt>
                <c:pt idx="23">
                  <c:v>8509.8000000002121</c:v>
                </c:pt>
                <c:pt idx="24">
                  <c:v>8397.5818181819759</c:v>
                </c:pt>
                <c:pt idx="25">
                  <c:v>7892.6000000002714</c:v>
                </c:pt>
                <c:pt idx="26">
                  <c:v>7383.2000000003009</c:v>
                </c:pt>
                <c:pt idx="27">
                  <c:v>6525.3548387097735</c:v>
                </c:pt>
                <c:pt idx="28">
                  <c:v>5905.8000000000275</c:v>
                </c:pt>
                <c:pt idx="29">
                  <c:v>5069.3250000001908</c:v>
                </c:pt>
                <c:pt idx="30">
                  <c:v>4496.9999999999291</c:v>
                </c:pt>
                <c:pt idx="31">
                  <c:v>3753.6363636363035</c:v>
                </c:pt>
                <c:pt idx="32">
                  <c:v>3054.000000000201</c:v>
                </c:pt>
                <c:pt idx="33">
                  <c:v>2276.9454545453982</c:v>
                </c:pt>
                <c:pt idx="34">
                  <c:v>1545.6000000000358</c:v>
                </c:pt>
                <c:pt idx="35">
                  <c:v>676.20000000019331</c:v>
                </c:pt>
                <c:pt idx="36">
                  <c:v>0</c:v>
                </c:pt>
                <c:pt idx="37">
                  <c:v>128542.9999999991</c:v>
                </c:pt>
                <c:pt idx="38">
                  <c:v>129132.93846153805</c:v>
                </c:pt>
                <c:pt idx="39">
                  <c:v>129638.60000000124</c:v>
                </c:pt>
                <c:pt idx="40">
                  <c:v>129748.39999999972</c:v>
                </c:pt>
                <c:pt idx="41">
                  <c:v>129331.79999999993</c:v>
                </c:pt>
                <c:pt idx="42">
                  <c:v>128575.00000000073</c:v>
                </c:pt>
                <c:pt idx="43">
                  <c:v>127584.79999999964</c:v>
                </c:pt>
                <c:pt idx="44">
                  <c:v>126998.10000000014</c:v>
                </c:pt>
                <c:pt idx="45">
                  <c:v>126411.40000000063</c:v>
                </c:pt>
                <c:pt idx="46">
                  <c:v>124967.79999999887</c:v>
                </c:pt>
                <c:pt idx="47">
                  <c:v>122436.40000000084</c:v>
                </c:pt>
                <c:pt idx="48">
                  <c:v>119784.40000000034</c:v>
                </c:pt>
                <c:pt idx="49">
                  <c:v>118363.80000000019</c:v>
                </c:pt>
                <c:pt idx="50">
                  <c:v>116943.20000000004</c:v>
                </c:pt>
                <c:pt idx="51">
                  <c:v>107373.0242424233</c:v>
                </c:pt>
                <c:pt idx="52">
                  <c:v>106053</c:v>
                </c:pt>
                <c:pt idx="53">
                  <c:v>97508.927272727422</c:v>
                </c:pt>
                <c:pt idx="54">
                  <c:v>95208.60000000085</c:v>
                </c:pt>
                <c:pt idx="55">
                  <c:v>86907.717647059719</c:v>
                </c:pt>
                <c:pt idx="56">
                  <c:v>84353.600000000035</c:v>
                </c:pt>
                <c:pt idx="57">
                  <c:v>76347.387878789159</c:v>
                </c:pt>
                <c:pt idx="58">
                  <c:v>73785.399999999863</c:v>
                </c:pt>
                <c:pt idx="59">
                  <c:v>67634.400000000023</c:v>
                </c:pt>
                <c:pt idx="60">
                  <c:v>65676.799999999959</c:v>
                </c:pt>
                <c:pt idx="61">
                  <c:v>65084.763636363619</c:v>
                </c:pt>
                <c:pt idx="62">
                  <c:v>62420.600000001512</c:v>
                </c:pt>
                <c:pt idx="63">
                  <c:v>59393.199999999524</c:v>
                </c:pt>
                <c:pt idx="64">
                  <c:v>53177.045161288559</c:v>
                </c:pt>
                <c:pt idx="65">
                  <c:v>48687.599999999518</c:v>
                </c:pt>
                <c:pt idx="66">
                  <c:v>41612.712500000271</c:v>
                </c:pt>
                <c:pt idx="67">
                  <c:v>36771.999999999141</c:v>
                </c:pt>
                <c:pt idx="68">
                  <c:v>30456.03636363694</c:v>
                </c:pt>
                <c:pt idx="69">
                  <c:v>24511.599999999591</c:v>
                </c:pt>
                <c:pt idx="70">
                  <c:v>18166.581818181272</c:v>
                </c:pt>
                <c:pt idx="71">
                  <c:v>12194.800000000327</c:v>
                </c:pt>
                <c:pt idx="72">
                  <c:v>5335.2249999988999</c:v>
                </c:pt>
                <c:pt idx="73">
                  <c:v>0</c:v>
                </c:pt>
              </c:numCache>
            </c:numRef>
          </c:xVal>
          <c:yVal>
            <c:numRef>
              <c:f>'12345'!$P$46:$P$119</c:f>
              <c:numCache>
                <c:formatCode>General</c:formatCode>
                <c:ptCount val="74"/>
                <c:pt idx="0">
                  <c:v>128542.9999999991</c:v>
                </c:pt>
                <c:pt idx="1">
                  <c:v>129132.93846153805</c:v>
                </c:pt>
                <c:pt idx="2">
                  <c:v>129638.60000000124</c:v>
                </c:pt>
                <c:pt idx="3">
                  <c:v>129748.39999999972</c:v>
                </c:pt>
                <c:pt idx="4">
                  <c:v>129331.79999999993</c:v>
                </c:pt>
                <c:pt idx="5">
                  <c:v>128575.00000000073</c:v>
                </c:pt>
                <c:pt idx="6">
                  <c:v>127584.79999999964</c:v>
                </c:pt>
                <c:pt idx="7">
                  <c:v>126998.10000000014</c:v>
                </c:pt>
                <c:pt idx="8">
                  <c:v>126411.40000000063</c:v>
                </c:pt>
                <c:pt idx="9">
                  <c:v>124967.79999999887</c:v>
                </c:pt>
                <c:pt idx="10">
                  <c:v>122436.40000000084</c:v>
                </c:pt>
                <c:pt idx="11">
                  <c:v>119784.40000000034</c:v>
                </c:pt>
                <c:pt idx="12">
                  <c:v>118363.80000000019</c:v>
                </c:pt>
                <c:pt idx="13">
                  <c:v>116943.20000000004</c:v>
                </c:pt>
                <c:pt idx="14">
                  <c:v>107373.0242424233</c:v>
                </c:pt>
                <c:pt idx="15">
                  <c:v>106053</c:v>
                </c:pt>
                <c:pt idx="16">
                  <c:v>97508.927272727422</c:v>
                </c:pt>
                <c:pt idx="17">
                  <c:v>95208.60000000085</c:v>
                </c:pt>
                <c:pt idx="18">
                  <c:v>86907.717647059719</c:v>
                </c:pt>
                <c:pt idx="19">
                  <c:v>84353.600000000035</c:v>
                </c:pt>
                <c:pt idx="20">
                  <c:v>76347.387878789159</c:v>
                </c:pt>
                <c:pt idx="21">
                  <c:v>73785.399999999863</c:v>
                </c:pt>
                <c:pt idx="22">
                  <c:v>67634.400000000023</c:v>
                </c:pt>
                <c:pt idx="23">
                  <c:v>65676.799999999959</c:v>
                </c:pt>
                <c:pt idx="24">
                  <c:v>65084.763636363619</c:v>
                </c:pt>
                <c:pt idx="25">
                  <c:v>62420.600000001512</c:v>
                </c:pt>
                <c:pt idx="26">
                  <c:v>59393.199999999524</c:v>
                </c:pt>
                <c:pt idx="27">
                  <c:v>53177.045161288559</c:v>
                </c:pt>
                <c:pt idx="28">
                  <c:v>48687.599999999518</c:v>
                </c:pt>
                <c:pt idx="29">
                  <c:v>41612.712500000271</c:v>
                </c:pt>
                <c:pt idx="30">
                  <c:v>36771.999999999141</c:v>
                </c:pt>
                <c:pt idx="31">
                  <c:v>30456.03636363694</c:v>
                </c:pt>
                <c:pt idx="32">
                  <c:v>24511.599999999591</c:v>
                </c:pt>
                <c:pt idx="33">
                  <c:v>18166.581818181272</c:v>
                </c:pt>
                <c:pt idx="34">
                  <c:v>12194.800000000327</c:v>
                </c:pt>
                <c:pt idx="35">
                  <c:v>5335.2249999988999</c:v>
                </c:pt>
                <c:pt idx="36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'12345'!$Q$45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47278.399999999718</c:v>
                </c:pt>
                <c:pt idx="1">
                  <c:v>45518.707692307456</c:v>
                </c:pt>
                <c:pt idx="2">
                  <c:v>44010.399999999805</c:v>
                </c:pt>
                <c:pt idx="3">
                  <c:v>42502.199999999844</c:v>
                </c:pt>
                <c:pt idx="4">
                  <c:v>40407.40000000014</c:v>
                </c:pt>
                <c:pt idx="5">
                  <c:v>39002.200000000186</c:v>
                </c:pt>
                <c:pt idx="6">
                  <c:v>37592.200000000274</c:v>
                </c:pt>
                <c:pt idx="7">
                  <c:v>36992.500000000204</c:v>
                </c:pt>
                <c:pt idx="8">
                  <c:v>36392.800000000134</c:v>
                </c:pt>
                <c:pt idx="9">
                  <c:v>35330.799999999843</c:v>
                </c:pt>
                <c:pt idx="10">
                  <c:v>34021.599999999809</c:v>
                </c:pt>
                <c:pt idx="11">
                  <c:v>32894.000000000291</c:v>
                </c:pt>
                <c:pt idx="12">
                  <c:v>32290.500000000578</c:v>
                </c:pt>
                <c:pt idx="13">
                  <c:v>31687.000000000153</c:v>
                </c:pt>
                <c:pt idx="14">
                  <c:v>27736.672727272806</c:v>
                </c:pt>
                <c:pt idx="15">
                  <c:v>27191.799999999945</c:v>
                </c:pt>
                <c:pt idx="16">
                  <c:v>22999.181818182278</c:v>
                </c:pt>
                <c:pt idx="17">
                  <c:v>21870.400000000245</c:v>
                </c:pt>
                <c:pt idx="18">
                  <c:v>17669.717647059002</c:v>
                </c:pt>
                <c:pt idx="19">
                  <c:v>16377.200000000159</c:v>
                </c:pt>
                <c:pt idx="20">
                  <c:v>12603.563636363902</c:v>
                </c:pt>
                <c:pt idx="21">
                  <c:v>11395.999999999873</c:v>
                </c:pt>
                <c:pt idx="22">
                  <c:v>8991.1999999998225</c:v>
                </c:pt>
                <c:pt idx="23">
                  <c:v>8509.8000000002121</c:v>
                </c:pt>
                <c:pt idx="24">
                  <c:v>8397.5818181819759</c:v>
                </c:pt>
                <c:pt idx="25">
                  <c:v>7892.6000000002714</c:v>
                </c:pt>
                <c:pt idx="26">
                  <c:v>7383.2000000003009</c:v>
                </c:pt>
                <c:pt idx="27">
                  <c:v>6525.3548387097735</c:v>
                </c:pt>
                <c:pt idx="28">
                  <c:v>5905.8000000000275</c:v>
                </c:pt>
                <c:pt idx="29">
                  <c:v>5069.3250000001908</c:v>
                </c:pt>
                <c:pt idx="30">
                  <c:v>4496.9999999999291</c:v>
                </c:pt>
                <c:pt idx="31">
                  <c:v>3753.6363636363035</c:v>
                </c:pt>
                <c:pt idx="32">
                  <c:v>3054.000000000201</c:v>
                </c:pt>
                <c:pt idx="33">
                  <c:v>2276.9454545453982</c:v>
                </c:pt>
                <c:pt idx="34">
                  <c:v>1545.6000000000358</c:v>
                </c:pt>
                <c:pt idx="35">
                  <c:v>676.20000000019331</c:v>
                </c:pt>
                <c:pt idx="36">
                  <c:v>0</c:v>
                </c:pt>
                <c:pt idx="37">
                  <c:v>128542.9999999991</c:v>
                </c:pt>
                <c:pt idx="38">
                  <c:v>129132.93846153805</c:v>
                </c:pt>
                <c:pt idx="39">
                  <c:v>129638.60000000124</c:v>
                </c:pt>
                <c:pt idx="40">
                  <c:v>129748.39999999972</c:v>
                </c:pt>
                <c:pt idx="41">
                  <c:v>129331.79999999993</c:v>
                </c:pt>
                <c:pt idx="42">
                  <c:v>128575.00000000073</c:v>
                </c:pt>
                <c:pt idx="43">
                  <c:v>127584.79999999964</c:v>
                </c:pt>
                <c:pt idx="44">
                  <c:v>126998.10000000014</c:v>
                </c:pt>
                <c:pt idx="45">
                  <c:v>126411.40000000063</c:v>
                </c:pt>
                <c:pt idx="46">
                  <c:v>124967.79999999887</c:v>
                </c:pt>
                <c:pt idx="47">
                  <c:v>122436.40000000084</c:v>
                </c:pt>
                <c:pt idx="48">
                  <c:v>119784.40000000034</c:v>
                </c:pt>
                <c:pt idx="49">
                  <c:v>118363.80000000019</c:v>
                </c:pt>
                <c:pt idx="50">
                  <c:v>116943.20000000004</c:v>
                </c:pt>
                <c:pt idx="51">
                  <c:v>107373.0242424233</c:v>
                </c:pt>
                <c:pt idx="52">
                  <c:v>106053</c:v>
                </c:pt>
                <c:pt idx="53">
                  <c:v>97508.927272727422</c:v>
                </c:pt>
                <c:pt idx="54">
                  <c:v>95208.60000000085</c:v>
                </c:pt>
                <c:pt idx="55">
                  <c:v>86907.717647059719</c:v>
                </c:pt>
                <c:pt idx="56">
                  <c:v>84353.600000000035</c:v>
                </c:pt>
                <c:pt idx="57">
                  <c:v>76347.387878789159</c:v>
                </c:pt>
                <c:pt idx="58">
                  <c:v>73785.399999999863</c:v>
                </c:pt>
                <c:pt idx="59">
                  <c:v>67634.400000000023</c:v>
                </c:pt>
                <c:pt idx="60">
                  <c:v>65676.799999999959</c:v>
                </c:pt>
                <c:pt idx="61">
                  <c:v>65084.763636363619</c:v>
                </c:pt>
                <c:pt idx="62">
                  <c:v>62420.600000001512</c:v>
                </c:pt>
                <c:pt idx="63">
                  <c:v>59393.199999999524</c:v>
                </c:pt>
                <c:pt idx="64">
                  <c:v>53177.045161288559</c:v>
                </c:pt>
                <c:pt idx="65">
                  <c:v>48687.599999999518</c:v>
                </c:pt>
                <c:pt idx="66">
                  <c:v>41612.712500000271</c:v>
                </c:pt>
                <c:pt idx="67">
                  <c:v>36771.999999999141</c:v>
                </c:pt>
                <c:pt idx="68">
                  <c:v>30456.03636363694</c:v>
                </c:pt>
                <c:pt idx="69">
                  <c:v>24511.599999999591</c:v>
                </c:pt>
                <c:pt idx="70">
                  <c:v>18166.581818181272</c:v>
                </c:pt>
                <c:pt idx="71">
                  <c:v>12194.800000000327</c:v>
                </c:pt>
                <c:pt idx="72">
                  <c:v>5335.2249999988999</c:v>
                </c:pt>
                <c:pt idx="73">
                  <c:v>0</c:v>
                </c:pt>
              </c:numCache>
            </c:numRef>
          </c:xVal>
          <c:yVal>
            <c:numRef>
              <c:f>'12345'!$Q$46:$Q$119</c:f>
              <c:numCache>
                <c:formatCode>General</c:formatCode>
                <c:ptCount val="74"/>
                <c:pt idx="37">
                  <c:v>0</c:v>
                </c:pt>
                <c:pt idx="38">
                  <c:v>6.7427669137032353E-2</c:v>
                </c:pt>
                <c:pt idx="39">
                  <c:v>1857.5674276689824</c:v>
                </c:pt>
                <c:pt idx="40">
                  <c:v>4024.6507610021354</c:v>
                </c:pt>
                <c:pt idx="41">
                  <c:v>6501.3174276714381</c:v>
                </c:pt>
                <c:pt idx="42">
                  <c:v>8358.8174276712834</c:v>
                </c:pt>
                <c:pt idx="43">
                  <c:v>10216.317427671129</c:v>
                </c:pt>
                <c:pt idx="44">
                  <c:v>11145.067427671052</c:v>
                </c:pt>
                <c:pt idx="45">
                  <c:v>12027.431064035454</c:v>
                </c:pt>
                <c:pt idx="46">
                  <c:v>14086.279548882885</c:v>
                </c:pt>
                <c:pt idx="47">
                  <c:v>16439.249245851785</c:v>
                </c:pt>
                <c:pt idx="48">
                  <c:v>19674.582579185084</c:v>
                </c:pt>
                <c:pt idx="49">
                  <c:v>20851.067427670954</c:v>
                </c:pt>
                <c:pt idx="50">
                  <c:v>22057.540154943923</c:v>
                </c:pt>
                <c:pt idx="51">
                  <c:v>30804.467427671512</c:v>
                </c:pt>
                <c:pt idx="52">
                  <c:v>32013.560761004101</c:v>
                </c:pt>
                <c:pt idx="53">
                  <c:v>39872.667427670196</c:v>
                </c:pt>
                <c:pt idx="54">
                  <c:v>41924.431064032316</c:v>
                </c:pt>
                <c:pt idx="55">
                  <c:v>49545.267427669161</c:v>
                </c:pt>
                <c:pt idx="56">
                  <c:v>51652.661367063498</c:v>
                </c:pt>
                <c:pt idx="57">
                  <c:v>58238.267427668688</c:v>
                </c:pt>
                <c:pt idx="58">
                  <c:v>60268.949780609662</c:v>
                </c:pt>
                <c:pt idx="59">
                  <c:v>64584.149780611711</c:v>
                </c:pt>
                <c:pt idx="60">
                  <c:v>66360.996839435422</c:v>
                </c:pt>
                <c:pt idx="61">
                  <c:v>66868.667427669949</c:v>
                </c:pt>
                <c:pt idx="62">
                  <c:v>69090.132133553081</c:v>
                </c:pt>
                <c:pt idx="63">
                  <c:v>70817.938015906635</c:v>
                </c:pt>
                <c:pt idx="64">
                  <c:v>75260.867427670062</c:v>
                </c:pt>
                <c:pt idx="65">
                  <c:v>78658.498677668831</c:v>
                </c:pt>
                <c:pt idx="66">
                  <c:v>83624.267427668994</c:v>
                </c:pt>
                <c:pt idx="67">
                  <c:v>86831.194094335733</c:v>
                </c:pt>
                <c:pt idx="68">
                  <c:v>91024.867427668709</c:v>
                </c:pt>
                <c:pt idx="69">
                  <c:v>95071.606821608162</c:v>
                </c:pt>
                <c:pt idx="70">
                  <c:v>99371.267427670769</c:v>
                </c:pt>
                <c:pt idx="71">
                  <c:v>103360.8203688459</c:v>
                </c:pt>
                <c:pt idx="72">
                  <c:v>107849.06742767077</c:v>
                </c:pt>
                <c:pt idx="73">
                  <c:v>107849.20326258884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'12345'!$R$45</c:f>
              <c:strCache>
                <c:ptCount val="1"/>
                <c:pt idx="0">
                  <c:v>h1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47278.399999999718</c:v>
                </c:pt>
                <c:pt idx="1">
                  <c:v>45518.707692307456</c:v>
                </c:pt>
                <c:pt idx="2">
                  <c:v>44010.399999999805</c:v>
                </c:pt>
                <c:pt idx="3">
                  <c:v>42502.199999999844</c:v>
                </c:pt>
                <c:pt idx="4">
                  <c:v>40407.40000000014</c:v>
                </c:pt>
                <c:pt idx="5">
                  <c:v>39002.200000000186</c:v>
                </c:pt>
                <c:pt idx="6">
                  <c:v>37592.200000000274</c:v>
                </c:pt>
                <c:pt idx="7">
                  <c:v>36992.500000000204</c:v>
                </c:pt>
                <c:pt idx="8">
                  <c:v>36392.800000000134</c:v>
                </c:pt>
                <c:pt idx="9">
                  <c:v>35330.799999999843</c:v>
                </c:pt>
                <c:pt idx="10">
                  <c:v>34021.599999999809</c:v>
                </c:pt>
                <c:pt idx="11">
                  <c:v>32894.000000000291</c:v>
                </c:pt>
                <c:pt idx="12">
                  <c:v>32290.500000000578</c:v>
                </c:pt>
                <c:pt idx="13">
                  <c:v>31687.000000000153</c:v>
                </c:pt>
                <c:pt idx="14">
                  <c:v>27736.672727272806</c:v>
                </c:pt>
                <c:pt idx="15">
                  <c:v>27191.799999999945</c:v>
                </c:pt>
                <c:pt idx="16">
                  <c:v>22999.181818182278</c:v>
                </c:pt>
                <c:pt idx="17">
                  <c:v>21870.400000000245</c:v>
                </c:pt>
                <c:pt idx="18">
                  <c:v>17669.717647059002</c:v>
                </c:pt>
                <c:pt idx="19">
                  <c:v>16377.200000000159</c:v>
                </c:pt>
                <c:pt idx="20">
                  <c:v>12603.563636363902</c:v>
                </c:pt>
                <c:pt idx="21">
                  <c:v>11395.999999999873</c:v>
                </c:pt>
                <c:pt idx="22">
                  <c:v>8991.1999999998225</c:v>
                </c:pt>
                <c:pt idx="23">
                  <c:v>8509.8000000002121</c:v>
                </c:pt>
                <c:pt idx="24">
                  <c:v>8397.5818181819759</c:v>
                </c:pt>
                <c:pt idx="25">
                  <c:v>7892.6000000002714</c:v>
                </c:pt>
                <c:pt idx="26">
                  <c:v>7383.2000000003009</c:v>
                </c:pt>
                <c:pt idx="27">
                  <c:v>6525.3548387097735</c:v>
                </c:pt>
                <c:pt idx="28">
                  <c:v>5905.8000000000275</c:v>
                </c:pt>
                <c:pt idx="29">
                  <c:v>5069.3250000001908</c:v>
                </c:pt>
                <c:pt idx="30">
                  <c:v>4496.9999999999291</c:v>
                </c:pt>
                <c:pt idx="31">
                  <c:v>3753.6363636363035</c:v>
                </c:pt>
                <c:pt idx="32">
                  <c:v>3054.000000000201</c:v>
                </c:pt>
                <c:pt idx="33">
                  <c:v>2276.9454545453982</c:v>
                </c:pt>
                <c:pt idx="34">
                  <c:v>1545.6000000000358</c:v>
                </c:pt>
                <c:pt idx="35">
                  <c:v>676.20000000019331</c:v>
                </c:pt>
                <c:pt idx="36">
                  <c:v>0</c:v>
                </c:pt>
                <c:pt idx="37">
                  <c:v>128542.9999999991</c:v>
                </c:pt>
                <c:pt idx="38">
                  <c:v>129132.93846153805</c:v>
                </c:pt>
                <c:pt idx="39">
                  <c:v>129638.60000000124</c:v>
                </c:pt>
                <c:pt idx="40">
                  <c:v>129748.39999999972</c:v>
                </c:pt>
                <c:pt idx="41">
                  <c:v>129331.79999999993</c:v>
                </c:pt>
                <c:pt idx="42">
                  <c:v>128575.00000000073</c:v>
                </c:pt>
                <c:pt idx="43">
                  <c:v>127584.79999999964</c:v>
                </c:pt>
                <c:pt idx="44">
                  <c:v>126998.10000000014</c:v>
                </c:pt>
                <c:pt idx="45">
                  <c:v>126411.40000000063</c:v>
                </c:pt>
                <c:pt idx="46">
                  <c:v>124967.79999999887</c:v>
                </c:pt>
                <c:pt idx="47">
                  <c:v>122436.40000000084</c:v>
                </c:pt>
                <c:pt idx="48">
                  <c:v>119784.40000000034</c:v>
                </c:pt>
                <c:pt idx="49">
                  <c:v>118363.80000000019</c:v>
                </c:pt>
                <c:pt idx="50">
                  <c:v>116943.20000000004</c:v>
                </c:pt>
                <c:pt idx="51">
                  <c:v>107373.0242424233</c:v>
                </c:pt>
                <c:pt idx="52">
                  <c:v>106053</c:v>
                </c:pt>
                <c:pt idx="53">
                  <c:v>97508.927272727422</c:v>
                </c:pt>
                <c:pt idx="54">
                  <c:v>95208.60000000085</c:v>
                </c:pt>
                <c:pt idx="55">
                  <c:v>86907.717647059719</c:v>
                </c:pt>
                <c:pt idx="56">
                  <c:v>84353.600000000035</c:v>
                </c:pt>
                <c:pt idx="57">
                  <c:v>76347.387878789159</c:v>
                </c:pt>
                <c:pt idx="58">
                  <c:v>73785.399999999863</c:v>
                </c:pt>
                <c:pt idx="59">
                  <c:v>67634.400000000023</c:v>
                </c:pt>
                <c:pt idx="60">
                  <c:v>65676.799999999959</c:v>
                </c:pt>
                <c:pt idx="61">
                  <c:v>65084.763636363619</c:v>
                </c:pt>
                <c:pt idx="62">
                  <c:v>62420.600000001512</c:v>
                </c:pt>
                <c:pt idx="63">
                  <c:v>59393.199999999524</c:v>
                </c:pt>
                <c:pt idx="64">
                  <c:v>53177.045161288559</c:v>
                </c:pt>
                <c:pt idx="65">
                  <c:v>48687.599999999518</c:v>
                </c:pt>
                <c:pt idx="66">
                  <c:v>41612.712500000271</c:v>
                </c:pt>
                <c:pt idx="67">
                  <c:v>36771.999999999141</c:v>
                </c:pt>
                <c:pt idx="68">
                  <c:v>30456.03636363694</c:v>
                </c:pt>
                <c:pt idx="69">
                  <c:v>24511.599999999591</c:v>
                </c:pt>
                <c:pt idx="70">
                  <c:v>18166.581818181272</c:v>
                </c:pt>
                <c:pt idx="71">
                  <c:v>12194.800000000327</c:v>
                </c:pt>
                <c:pt idx="72">
                  <c:v>5335.2249999988999</c:v>
                </c:pt>
                <c:pt idx="73">
                  <c:v>0</c:v>
                </c:pt>
              </c:numCache>
            </c:numRef>
          </c:xVal>
          <c:yVal>
            <c:numRef>
              <c:f>'12345'!$R$46:$R$119</c:f>
              <c:numCache>
                <c:formatCode>General</c:formatCode>
                <c:ptCount val="74"/>
                <c:pt idx="0">
                  <c:v>10950</c:v>
                </c:pt>
                <c:pt idx="1">
                  <c:v>11111.538461538461</c:v>
                </c:pt>
                <c:pt idx="2">
                  <c:v>11250</c:v>
                </c:pt>
                <c:pt idx="3">
                  <c:v>11425</c:v>
                </c:pt>
                <c:pt idx="4">
                  <c:v>11575</c:v>
                </c:pt>
                <c:pt idx="5">
                  <c:v>11725</c:v>
                </c:pt>
                <c:pt idx="6">
                  <c:v>11850</c:v>
                </c:pt>
                <c:pt idx="7">
                  <c:v>11900</c:v>
                </c:pt>
                <c:pt idx="8">
                  <c:v>11950</c:v>
                </c:pt>
                <c:pt idx="9">
                  <c:v>12025</c:v>
                </c:pt>
                <c:pt idx="10">
                  <c:v>12250</c:v>
                </c:pt>
                <c:pt idx="11">
                  <c:v>12475</c:v>
                </c:pt>
                <c:pt idx="12">
                  <c:v>12575</c:v>
                </c:pt>
                <c:pt idx="13">
                  <c:v>12675</c:v>
                </c:pt>
                <c:pt idx="14">
                  <c:v>13619.69696969697</c:v>
                </c:pt>
                <c:pt idx="15">
                  <c:v>13750</c:v>
                </c:pt>
                <c:pt idx="16">
                  <c:v>13927.272727272728</c:v>
                </c:pt>
                <c:pt idx="17">
                  <c:v>13975</c:v>
                </c:pt>
                <c:pt idx="18">
                  <c:v>13650</c:v>
                </c:pt>
                <c:pt idx="19">
                  <c:v>13550</c:v>
                </c:pt>
                <c:pt idx="20">
                  <c:v>13265.90909090909</c:v>
                </c:pt>
                <c:pt idx="21">
                  <c:v>13175</c:v>
                </c:pt>
                <c:pt idx="22">
                  <c:v>12850</c:v>
                </c:pt>
                <c:pt idx="23">
                  <c:v>12900</c:v>
                </c:pt>
                <c:pt idx="24">
                  <c:v>12909.09090909091</c:v>
                </c:pt>
                <c:pt idx="25">
                  <c:v>12950</c:v>
                </c:pt>
                <c:pt idx="26">
                  <c:v>13025</c:v>
                </c:pt>
                <c:pt idx="27">
                  <c:v>13242.741935483871</c:v>
                </c:pt>
                <c:pt idx="28">
                  <c:v>13400</c:v>
                </c:pt>
                <c:pt idx="29">
                  <c:v>13756.25</c:v>
                </c:pt>
                <c:pt idx="30">
                  <c:v>14000</c:v>
                </c:pt>
                <c:pt idx="31">
                  <c:v>14000</c:v>
                </c:pt>
                <c:pt idx="32">
                  <c:v>14000</c:v>
                </c:pt>
                <c:pt idx="33">
                  <c:v>14025.757575757576</c:v>
                </c:pt>
                <c:pt idx="34">
                  <c:v>14050</c:v>
                </c:pt>
                <c:pt idx="35">
                  <c:v>14907.8125</c:v>
                </c:pt>
                <c:pt idx="36">
                  <c:v>15575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'12345'!$S$45</c:f>
              <c:strCache>
                <c:ptCount val="1"/>
                <c:pt idx="0">
                  <c:v>h2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47278.399999999718</c:v>
                </c:pt>
                <c:pt idx="1">
                  <c:v>45518.707692307456</c:v>
                </c:pt>
                <c:pt idx="2">
                  <c:v>44010.399999999805</c:v>
                </c:pt>
                <c:pt idx="3">
                  <c:v>42502.199999999844</c:v>
                </c:pt>
                <c:pt idx="4">
                  <c:v>40407.40000000014</c:v>
                </c:pt>
                <c:pt idx="5">
                  <c:v>39002.200000000186</c:v>
                </c:pt>
                <c:pt idx="6">
                  <c:v>37592.200000000274</c:v>
                </c:pt>
                <c:pt idx="7">
                  <c:v>36992.500000000204</c:v>
                </c:pt>
                <c:pt idx="8">
                  <c:v>36392.800000000134</c:v>
                </c:pt>
                <c:pt idx="9">
                  <c:v>35330.799999999843</c:v>
                </c:pt>
                <c:pt idx="10">
                  <c:v>34021.599999999809</c:v>
                </c:pt>
                <c:pt idx="11">
                  <c:v>32894.000000000291</c:v>
                </c:pt>
                <c:pt idx="12">
                  <c:v>32290.500000000578</c:v>
                </c:pt>
                <c:pt idx="13">
                  <c:v>31687.000000000153</c:v>
                </c:pt>
                <c:pt idx="14">
                  <c:v>27736.672727272806</c:v>
                </c:pt>
                <c:pt idx="15">
                  <c:v>27191.799999999945</c:v>
                </c:pt>
                <c:pt idx="16">
                  <c:v>22999.181818182278</c:v>
                </c:pt>
                <c:pt idx="17">
                  <c:v>21870.400000000245</c:v>
                </c:pt>
                <c:pt idx="18">
                  <c:v>17669.717647059002</c:v>
                </c:pt>
                <c:pt idx="19">
                  <c:v>16377.200000000159</c:v>
                </c:pt>
                <c:pt idx="20">
                  <c:v>12603.563636363902</c:v>
                </c:pt>
                <c:pt idx="21">
                  <c:v>11395.999999999873</c:v>
                </c:pt>
                <c:pt idx="22">
                  <c:v>8991.1999999998225</c:v>
                </c:pt>
                <c:pt idx="23">
                  <c:v>8509.8000000002121</c:v>
                </c:pt>
                <c:pt idx="24">
                  <c:v>8397.5818181819759</c:v>
                </c:pt>
                <c:pt idx="25">
                  <c:v>7892.6000000002714</c:v>
                </c:pt>
                <c:pt idx="26">
                  <c:v>7383.2000000003009</c:v>
                </c:pt>
                <c:pt idx="27">
                  <c:v>6525.3548387097735</c:v>
                </c:pt>
                <c:pt idx="28">
                  <c:v>5905.8000000000275</c:v>
                </c:pt>
                <c:pt idx="29">
                  <c:v>5069.3250000001908</c:v>
                </c:pt>
                <c:pt idx="30">
                  <c:v>4496.9999999999291</c:v>
                </c:pt>
                <c:pt idx="31">
                  <c:v>3753.6363636363035</c:v>
                </c:pt>
                <c:pt idx="32">
                  <c:v>3054.000000000201</c:v>
                </c:pt>
                <c:pt idx="33">
                  <c:v>2276.9454545453982</c:v>
                </c:pt>
                <c:pt idx="34">
                  <c:v>1545.6000000000358</c:v>
                </c:pt>
                <c:pt idx="35">
                  <c:v>676.20000000019331</c:v>
                </c:pt>
                <c:pt idx="36">
                  <c:v>0</c:v>
                </c:pt>
                <c:pt idx="37">
                  <c:v>128542.9999999991</c:v>
                </c:pt>
                <c:pt idx="38">
                  <c:v>129132.93846153805</c:v>
                </c:pt>
                <c:pt idx="39">
                  <c:v>129638.60000000124</c:v>
                </c:pt>
                <c:pt idx="40">
                  <c:v>129748.39999999972</c:v>
                </c:pt>
                <c:pt idx="41">
                  <c:v>129331.79999999993</c:v>
                </c:pt>
                <c:pt idx="42">
                  <c:v>128575.00000000073</c:v>
                </c:pt>
                <c:pt idx="43">
                  <c:v>127584.79999999964</c:v>
                </c:pt>
                <c:pt idx="44">
                  <c:v>126998.10000000014</c:v>
                </c:pt>
                <c:pt idx="45">
                  <c:v>126411.40000000063</c:v>
                </c:pt>
                <c:pt idx="46">
                  <c:v>124967.79999999887</c:v>
                </c:pt>
                <c:pt idx="47">
                  <c:v>122436.40000000084</c:v>
                </c:pt>
                <c:pt idx="48">
                  <c:v>119784.40000000034</c:v>
                </c:pt>
                <c:pt idx="49">
                  <c:v>118363.80000000019</c:v>
                </c:pt>
                <c:pt idx="50">
                  <c:v>116943.20000000004</c:v>
                </c:pt>
                <c:pt idx="51">
                  <c:v>107373.0242424233</c:v>
                </c:pt>
                <c:pt idx="52">
                  <c:v>106053</c:v>
                </c:pt>
                <c:pt idx="53">
                  <c:v>97508.927272727422</c:v>
                </c:pt>
                <c:pt idx="54">
                  <c:v>95208.60000000085</c:v>
                </c:pt>
                <c:pt idx="55">
                  <c:v>86907.717647059719</c:v>
                </c:pt>
                <c:pt idx="56">
                  <c:v>84353.600000000035</c:v>
                </c:pt>
                <c:pt idx="57">
                  <c:v>76347.387878789159</c:v>
                </c:pt>
                <c:pt idx="58">
                  <c:v>73785.399999999863</c:v>
                </c:pt>
                <c:pt idx="59">
                  <c:v>67634.400000000023</c:v>
                </c:pt>
                <c:pt idx="60">
                  <c:v>65676.799999999959</c:v>
                </c:pt>
                <c:pt idx="61">
                  <c:v>65084.763636363619</c:v>
                </c:pt>
                <c:pt idx="62">
                  <c:v>62420.600000001512</c:v>
                </c:pt>
                <c:pt idx="63">
                  <c:v>59393.199999999524</c:v>
                </c:pt>
                <c:pt idx="64">
                  <c:v>53177.045161288559</c:v>
                </c:pt>
                <c:pt idx="65">
                  <c:v>48687.599999999518</c:v>
                </c:pt>
                <c:pt idx="66">
                  <c:v>41612.712500000271</c:v>
                </c:pt>
                <c:pt idx="67">
                  <c:v>36771.999999999141</c:v>
                </c:pt>
                <c:pt idx="68">
                  <c:v>30456.03636363694</c:v>
                </c:pt>
                <c:pt idx="69">
                  <c:v>24511.599999999591</c:v>
                </c:pt>
                <c:pt idx="70">
                  <c:v>18166.581818181272</c:v>
                </c:pt>
                <c:pt idx="71">
                  <c:v>12194.800000000327</c:v>
                </c:pt>
                <c:pt idx="72">
                  <c:v>5335.2249999988999</c:v>
                </c:pt>
                <c:pt idx="73">
                  <c:v>0</c:v>
                </c:pt>
              </c:numCache>
            </c:numRef>
          </c:xVal>
          <c:yVal>
            <c:numRef>
              <c:f>'12345'!$S$46:$S$119</c:f>
              <c:numCache>
                <c:formatCode>General</c:formatCode>
                <c:ptCount val="74"/>
                <c:pt idx="37">
                  <c:v>17374.999921089639</c:v>
                </c:pt>
                <c:pt idx="38">
                  <c:v>17375</c:v>
                </c:pt>
                <c:pt idx="39">
                  <c:v>17270.833333333332</c:v>
                </c:pt>
                <c:pt idx="40">
                  <c:v>17149.305555555555</c:v>
                </c:pt>
                <c:pt idx="41">
                  <c:v>17010.416666666668</c:v>
                </c:pt>
                <c:pt idx="42">
                  <c:v>16906.25</c:v>
                </c:pt>
                <c:pt idx="43">
                  <c:v>16802.083333333332</c:v>
                </c:pt>
                <c:pt idx="44">
                  <c:v>16750</c:v>
                </c:pt>
                <c:pt idx="45">
                  <c:v>16659.090909090908</c:v>
                </c:pt>
                <c:pt idx="46">
                  <c:v>16446.969696969696</c:v>
                </c:pt>
                <c:pt idx="47">
                  <c:v>16204.545454545454</c:v>
                </c:pt>
                <c:pt idx="48">
                  <c:v>15871.212121212122</c:v>
                </c:pt>
                <c:pt idx="49">
                  <c:v>15750</c:v>
                </c:pt>
                <c:pt idx="50">
                  <c:v>15656.060606060606</c:v>
                </c:pt>
                <c:pt idx="51">
                  <c:v>14975</c:v>
                </c:pt>
                <c:pt idx="52">
                  <c:v>14925</c:v>
                </c:pt>
                <c:pt idx="53">
                  <c:v>14600</c:v>
                </c:pt>
                <c:pt idx="54">
                  <c:v>14605.30303030303</c:v>
                </c:pt>
                <c:pt idx="55">
                  <c:v>14625</c:v>
                </c:pt>
                <c:pt idx="56">
                  <c:v>14715.90909090909</c:v>
                </c:pt>
                <c:pt idx="57">
                  <c:v>15000</c:v>
                </c:pt>
                <c:pt idx="58">
                  <c:v>15000</c:v>
                </c:pt>
                <c:pt idx="59">
                  <c:v>15000</c:v>
                </c:pt>
                <c:pt idx="60">
                  <c:v>15000</c:v>
                </c:pt>
                <c:pt idx="61">
                  <c:v>15000</c:v>
                </c:pt>
                <c:pt idx="62">
                  <c:v>15000</c:v>
                </c:pt>
                <c:pt idx="63">
                  <c:v>15000</c:v>
                </c:pt>
                <c:pt idx="64">
                  <c:v>15000</c:v>
                </c:pt>
                <c:pt idx="65">
                  <c:v>15010.15625</c:v>
                </c:pt>
                <c:pt idx="66">
                  <c:v>15025</c:v>
                </c:pt>
                <c:pt idx="67">
                  <c:v>15025</c:v>
                </c:pt>
                <c:pt idx="68">
                  <c:v>15025</c:v>
                </c:pt>
                <c:pt idx="69">
                  <c:v>15012.878787878788</c:v>
                </c:pt>
                <c:pt idx="70">
                  <c:v>15000</c:v>
                </c:pt>
                <c:pt idx="71">
                  <c:v>15000</c:v>
                </c:pt>
                <c:pt idx="72">
                  <c:v>15000</c:v>
                </c:pt>
                <c:pt idx="73">
                  <c:v>15000.000136248067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'12345'!$T$45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47278.399999999718</c:v>
                </c:pt>
                <c:pt idx="1">
                  <c:v>45518.707692307456</c:v>
                </c:pt>
                <c:pt idx="2">
                  <c:v>44010.399999999805</c:v>
                </c:pt>
                <c:pt idx="3">
                  <c:v>42502.199999999844</c:v>
                </c:pt>
                <c:pt idx="4">
                  <c:v>40407.40000000014</c:v>
                </c:pt>
                <c:pt idx="5">
                  <c:v>39002.200000000186</c:v>
                </c:pt>
                <c:pt idx="6">
                  <c:v>37592.200000000274</c:v>
                </c:pt>
                <c:pt idx="7">
                  <c:v>36992.500000000204</c:v>
                </c:pt>
                <c:pt idx="8">
                  <c:v>36392.800000000134</c:v>
                </c:pt>
                <c:pt idx="9">
                  <c:v>35330.799999999843</c:v>
                </c:pt>
                <c:pt idx="10">
                  <c:v>34021.599999999809</c:v>
                </c:pt>
                <c:pt idx="11">
                  <c:v>32894.000000000291</c:v>
                </c:pt>
                <c:pt idx="12">
                  <c:v>32290.500000000578</c:v>
                </c:pt>
                <c:pt idx="13">
                  <c:v>31687.000000000153</c:v>
                </c:pt>
                <c:pt idx="14">
                  <c:v>27736.672727272806</c:v>
                </c:pt>
                <c:pt idx="15">
                  <c:v>27191.799999999945</c:v>
                </c:pt>
                <c:pt idx="16">
                  <c:v>22999.181818182278</c:v>
                </c:pt>
                <c:pt idx="17">
                  <c:v>21870.400000000245</c:v>
                </c:pt>
                <c:pt idx="18">
                  <c:v>17669.717647059002</c:v>
                </c:pt>
                <c:pt idx="19">
                  <c:v>16377.200000000159</c:v>
                </c:pt>
                <c:pt idx="20">
                  <c:v>12603.563636363902</c:v>
                </c:pt>
                <c:pt idx="21">
                  <c:v>11395.999999999873</c:v>
                </c:pt>
                <c:pt idx="22">
                  <c:v>8991.1999999998225</c:v>
                </c:pt>
                <c:pt idx="23">
                  <c:v>8509.8000000002121</c:v>
                </c:pt>
                <c:pt idx="24">
                  <c:v>8397.5818181819759</c:v>
                </c:pt>
                <c:pt idx="25">
                  <c:v>7892.6000000002714</c:v>
                </c:pt>
                <c:pt idx="26">
                  <c:v>7383.2000000003009</c:v>
                </c:pt>
                <c:pt idx="27">
                  <c:v>6525.3548387097735</c:v>
                </c:pt>
                <c:pt idx="28">
                  <c:v>5905.8000000000275</c:v>
                </c:pt>
                <c:pt idx="29">
                  <c:v>5069.3250000001908</c:v>
                </c:pt>
                <c:pt idx="30">
                  <c:v>4496.9999999999291</c:v>
                </c:pt>
                <c:pt idx="31">
                  <c:v>3753.6363636363035</c:v>
                </c:pt>
                <c:pt idx="32">
                  <c:v>3054.000000000201</c:v>
                </c:pt>
                <c:pt idx="33">
                  <c:v>2276.9454545453982</c:v>
                </c:pt>
                <c:pt idx="34">
                  <c:v>1545.6000000000358</c:v>
                </c:pt>
                <c:pt idx="35">
                  <c:v>676.20000000019331</c:v>
                </c:pt>
                <c:pt idx="36">
                  <c:v>0</c:v>
                </c:pt>
                <c:pt idx="37">
                  <c:v>128542.9999999991</c:v>
                </c:pt>
                <c:pt idx="38">
                  <c:v>129132.93846153805</c:v>
                </c:pt>
                <c:pt idx="39">
                  <c:v>129638.60000000124</c:v>
                </c:pt>
                <c:pt idx="40">
                  <c:v>129748.39999999972</c:v>
                </c:pt>
                <c:pt idx="41">
                  <c:v>129331.79999999993</c:v>
                </c:pt>
                <c:pt idx="42">
                  <c:v>128575.00000000073</c:v>
                </c:pt>
                <c:pt idx="43">
                  <c:v>127584.79999999964</c:v>
                </c:pt>
                <c:pt idx="44">
                  <c:v>126998.10000000014</c:v>
                </c:pt>
                <c:pt idx="45">
                  <c:v>126411.40000000063</c:v>
                </c:pt>
                <c:pt idx="46">
                  <c:v>124967.79999999887</c:v>
                </c:pt>
                <c:pt idx="47">
                  <c:v>122436.40000000084</c:v>
                </c:pt>
                <c:pt idx="48">
                  <c:v>119784.40000000034</c:v>
                </c:pt>
                <c:pt idx="49">
                  <c:v>118363.80000000019</c:v>
                </c:pt>
                <c:pt idx="50">
                  <c:v>116943.20000000004</c:v>
                </c:pt>
                <c:pt idx="51">
                  <c:v>107373.0242424233</c:v>
                </c:pt>
                <c:pt idx="52">
                  <c:v>106053</c:v>
                </c:pt>
                <c:pt idx="53">
                  <c:v>97508.927272727422</c:v>
                </c:pt>
                <c:pt idx="54">
                  <c:v>95208.60000000085</c:v>
                </c:pt>
                <c:pt idx="55">
                  <c:v>86907.717647059719</c:v>
                </c:pt>
                <c:pt idx="56">
                  <c:v>84353.600000000035</c:v>
                </c:pt>
                <c:pt idx="57">
                  <c:v>76347.387878789159</c:v>
                </c:pt>
                <c:pt idx="58">
                  <c:v>73785.399999999863</c:v>
                </c:pt>
                <c:pt idx="59">
                  <c:v>67634.400000000023</c:v>
                </c:pt>
                <c:pt idx="60">
                  <c:v>65676.799999999959</c:v>
                </c:pt>
                <c:pt idx="61">
                  <c:v>65084.763636363619</c:v>
                </c:pt>
                <c:pt idx="62">
                  <c:v>62420.600000001512</c:v>
                </c:pt>
                <c:pt idx="63">
                  <c:v>59393.199999999524</c:v>
                </c:pt>
                <c:pt idx="64">
                  <c:v>53177.045161288559</c:v>
                </c:pt>
                <c:pt idx="65">
                  <c:v>48687.599999999518</c:v>
                </c:pt>
                <c:pt idx="66">
                  <c:v>41612.712500000271</c:v>
                </c:pt>
                <c:pt idx="67">
                  <c:v>36771.999999999141</c:v>
                </c:pt>
                <c:pt idx="68">
                  <c:v>30456.03636363694</c:v>
                </c:pt>
                <c:pt idx="69">
                  <c:v>24511.599999999591</c:v>
                </c:pt>
                <c:pt idx="70">
                  <c:v>18166.581818181272</c:v>
                </c:pt>
                <c:pt idx="71">
                  <c:v>12194.800000000327</c:v>
                </c:pt>
                <c:pt idx="72">
                  <c:v>5335.2249999988999</c:v>
                </c:pt>
                <c:pt idx="73">
                  <c:v>0</c:v>
                </c:pt>
              </c:numCache>
            </c:numRef>
          </c:xVal>
          <c:yVal>
            <c:numRef>
              <c:f>'12345'!$T$46:$T$119</c:f>
              <c:numCache>
                <c:formatCode>General</c:formatCode>
                <c:ptCount val="74"/>
                <c:pt idx="37">
                  <c:v>152212.08456014807</c:v>
                </c:pt>
                <c:pt idx="38">
                  <c:v>153967.10336634822</c:v>
                </c:pt>
                <c:pt idx="39">
                  <c:v>153936.4523253653</c:v>
                </c:pt>
                <c:pt idx="40">
                  <c:v>153137.61200712153</c:v>
                </c:pt>
                <c:pt idx="41">
                  <c:v>151737.99826889549</c:v>
                </c:pt>
                <c:pt idx="42">
                  <c:v>150006.87452135733</c:v>
                </c:pt>
                <c:pt idx="43">
                  <c:v>147981.59306289125</c:v>
                </c:pt>
                <c:pt idx="44">
                  <c:v>146787.11008656424</c:v>
                </c:pt>
                <c:pt idx="45">
                  <c:v>145633.84301972541</c:v>
                </c:pt>
                <c:pt idx="46">
                  <c:v>142650.12149504814</c:v>
                </c:pt>
                <c:pt idx="47">
                  <c:v>138087.69408165978</c:v>
                </c:pt>
                <c:pt idx="48">
                  <c:v>132602.60711223306</c:v>
                </c:pt>
                <c:pt idx="49">
                  <c:v>130105.44420435499</c:v>
                </c:pt>
                <c:pt idx="50">
                  <c:v>127596.21783191178</c:v>
                </c:pt>
                <c:pt idx="51">
                  <c:v>110483.16261604044</c:v>
                </c:pt>
                <c:pt idx="52">
                  <c:v>108177.20671779696</c:v>
                </c:pt>
                <c:pt idx="53">
                  <c:v>94202.40537593262</c:v>
                </c:pt>
                <c:pt idx="54">
                  <c:v>90653.690053670362</c:v>
                </c:pt>
                <c:pt idx="55">
                  <c:v>78681.662129091666</c:v>
                </c:pt>
                <c:pt idx="56">
                  <c:v>75442.041915919341</c:v>
                </c:pt>
                <c:pt idx="57">
                  <c:v>66288.93153342708</c:v>
                </c:pt>
                <c:pt idx="58">
                  <c:v>63862.839616581819</c:v>
                </c:pt>
                <c:pt idx="59">
                  <c:v>58761.819514382827</c:v>
                </c:pt>
                <c:pt idx="60">
                  <c:v>57209.649660831383</c:v>
                </c:pt>
                <c:pt idx="61">
                  <c:v>56753.773408035755</c:v>
                </c:pt>
                <c:pt idx="62">
                  <c:v>54972.610842860755</c:v>
                </c:pt>
                <c:pt idx="63">
                  <c:v>53286.634006400069</c:v>
                </c:pt>
                <c:pt idx="64">
                  <c:v>51644.587051812363</c:v>
                </c:pt>
                <c:pt idx="65">
                  <c:v>52260.212226286363</c:v>
                </c:pt>
                <c:pt idx="66">
                  <c:v>55695.598066437786</c:v>
                </c:pt>
                <c:pt idx="67">
                  <c:v>59570.53939133347</c:v>
                </c:pt>
                <c:pt idx="68">
                  <c:v>66201.60184786508</c:v>
                </c:pt>
                <c:pt idx="69">
                  <c:v>73757.501881939825</c:v>
                </c:pt>
                <c:pt idx="70">
                  <c:v>82750.411823783725</c:v>
                </c:pt>
                <c:pt idx="71">
                  <c:v>91790.801448362865</c:v>
                </c:pt>
                <c:pt idx="72">
                  <c:v>102619.70035900177</c:v>
                </c:pt>
                <c:pt idx="73">
                  <c:v>107850.73606247905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1360"/>
        <c:axId val="222749440"/>
      </c:scatterChart>
      <c:valAx>
        <c:axId val="222751360"/>
        <c:scaling>
          <c:orientation val="minMax"/>
          <c:max val="140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749440"/>
        <c:crosses val="autoZero"/>
        <c:crossBetween val="midCat"/>
        <c:majorUnit val="20000"/>
      </c:valAx>
      <c:valAx>
        <c:axId val="222749440"/>
        <c:scaling>
          <c:orientation val="minMax"/>
          <c:max val="16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751360"/>
        <c:crosses val="autoZero"/>
        <c:crossBetween val="midCat"/>
        <c:majorUnit val="20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200026</xdr:colOff>
      <xdr:row>0</xdr:row>
      <xdr:rowOff>185737</xdr:rowOff>
    </xdr:from>
    <xdr:to>
      <xdr:col>28</xdr:col>
      <xdr:colOff>600075</xdr:colOff>
      <xdr:row>40</xdr:row>
      <xdr:rowOff>9525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tabSelected="1" topLeftCell="L1" workbookViewId="0">
      <selection activeCell="O45" sqref="O45"/>
    </sheetView>
  </sheetViews>
  <sheetFormatPr defaultRowHeight="15" x14ac:dyDescent="0.25"/>
  <cols>
    <col min="1" max="1" width="11" bestFit="1" customWidth="1"/>
    <col min="2" max="2" width="9" bestFit="1" customWidth="1"/>
    <col min="3" max="3" width="19" bestFit="1" customWidth="1"/>
    <col min="4" max="4" width="8.28515625" bestFit="1" customWidth="1"/>
    <col min="5" max="5" width="19.85546875" bestFit="1" customWidth="1"/>
    <col min="6" max="7" width="12" bestFit="1" customWidth="1"/>
    <col min="8" max="8" width="11" bestFit="1" customWidth="1"/>
    <col min="9" max="9" width="19.85546875" bestFit="1" customWidth="1"/>
    <col min="10" max="10" width="19" bestFit="1" customWidth="1"/>
    <col min="11" max="11" width="8.28515625" bestFit="1" customWidth="1"/>
    <col min="12" max="13" width="3.5703125" customWidth="1"/>
    <col min="14" max="14" width="3.42578125" customWidth="1"/>
    <col min="15" max="15" width="11" bestFit="1" customWidth="1"/>
    <col min="16" max="23" width="11" customWidth="1"/>
    <col min="24" max="24" width="19.85546875" bestFit="1" customWidth="1"/>
    <col min="25" max="25" width="19" bestFit="1" customWidth="1"/>
    <col min="26" max="26" width="9.140625" bestFit="1" customWidth="1"/>
    <col min="27" max="27" width="19.85546875" bestFit="1" customWidth="1"/>
    <col min="28" max="28" width="19" bestFit="1" customWidth="1"/>
  </cols>
  <sheetData>
    <row r="1" spans="1:29" x14ac:dyDescent="0.25">
      <c r="A1" t="s">
        <v>0</v>
      </c>
      <c r="C1" t="s">
        <v>2</v>
      </c>
      <c r="D1" t="s">
        <v>3</v>
      </c>
      <c r="E1" t="s">
        <v>1</v>
      </c>
      <c r="H1" t="s">
        <v>0</v>
      </c>
      <c r="I1" t="s">
        <v>1</v>
      </c>
      <c r="J1" t="s">
        <v>2</v>
      </c>
      <c r="K1" t="s">
        <v>3</v>
      </c>
    </row>
    <row r="2" spans="1:29" x14ac:dyDescent="0.25">
      <c r="A2">
        <v>1541305860</v>
      </c>
      <c r="B2">
        <f>LEFTB(C2,SEARCH(",",C2)-1)-31.4</f>
        <v>0.29006299999999996</v>
      </c>
      <c r="C2" t="s">
        <v>5</v>
      </c>
      <c r="D2">
        <v>10950</v>
      </c>
      <c r="E2" t="s">
        <v>4</v>
      </c>
      <c r="H2">
        <v>1541305867</v>
      </c>
      <c r="I2" t="s">
        <v>6</v>
      </c>
      <c r="J2" t="s">
        <v>7</v>
      </c>
      <c r="K2">
        <v>17375</v>
      </c>
      <c r="O2" s="1">
        <f t="array" aca="1" ref="O2" ca="1">SMALL(N(OFFSET(A$2,MOD(ROW($24:$60),24),TRUNC(ROW($24:$60)/24-1)*7)),ROW(O1))</f>
        <v>1541305860</v>
      </c>
      <c r="P2" s="1">
        <f t="array" aca="1" ref="P2" ca="1">IF(ISNA($Y2),(INDEX(P:P,MIN(IF(ISTEXT($Y3:$Y$38),ROW(3:$38))))-INDEX(P:P,MAX(ISTEXT($Y$1:$Y1)*ROW($1:1))))/(INDEX($O:$O,MIN(IF(ISTEXT($Y3:$Y$38),ROW(3:$38))))-INDEX($O:$O,MAX(ISTEXT($Y$1:$Y1)*ROW($1:1))))*($O2-INDEX($O:$O,MAX(ISTEXT($Y$1:$Y1)*ROW($1:1))))+INDEX(P:P,MAX(ISTEXT($Y$1:$Y1)*ROW($1:1))),--LEFTB(Y2,SEARCH(",",Y2)-1))</f>
        <v>31.690062999999999</v>
      </c>
      <c r="Q2" s="1">
        <f t="array" aca="1" ref="Q2" ca="1">IF(ISNA($Y2),(INDEX(Q:Q,MIN(IF(ISTEXT($Y3:$Y$38),ROW(3:$38))))-INDEX(Q:Q,MAX(ISTEXT($Y$1:$Y1)*ROW($1:1))))/(INDEX($O:$O,MIN(IF(ISTEXT($Y3:$Y$38),ROW(3:$38))))-INDEX($O:$O,MAX(ISTEXT($Y$1:$Y1)*ROW($1:1))))*($O2-INDEX($O:$O,MAX(ISTEXT($Y$1:$Y1)*ROW($1:1))))+INDEX(Q:Q,MAX(ISTEXT($Y$1:$Y1)*ROW($1:1))),--MID(Y2,SEARCH(",",Y2)+1,99))</f>
        <v>74.695342999999994</v>
      </c>
      <c r="R2" s="1">
        <f t="array" aca="1" ref="R2" ca="1">IF(ISNA($Z2),(INDEX(R:R,MIN(IF(ISNUMBER($Z3:$Z$38),ROW(3:$38))))-INDEX(R:R,MAX(ISNUMBER($Z$1:$Z1)*ROW($1:1))))/(INDEX($O:$O,MIN(IF(ISNUMBER($Z3:$Z$38),ROW(3:$38))))-INDEX($O:$O,MAX(ISNUMBER($Z$1:$Z1)*ROW($1:1))))*($O2-INDEX($O:$O,MAX(ISNUMBER($Z$1:$Z1)*ROW($1:1))))+INDEX(R:R,MAX(ISNUMBER($Z$1:$Z1)*ROW($1:1))),Z2)</f>
        <v>10950</v>
      </c>
      <c r="S2" s="1">
        <f t="array" aca="1" ref="S2" ca="1">IF(ISNA($AB2),(INDEX(S:S,MIN(IF(ISTEXT($AB3:$AB$38),ROW(3:$38))))-INDEX(S:S,MAX(ISTEXT($AB$1:$AB1)*ROW($1:1))))/(INDEX($O:$O,MIN(IF(ISTEXT($AB3:$AB$38),ROW(3:$38))))-INDEX($O:$O,MAX(ISTEXT($AB$1:$AB1)*ROW($1:1))))*($O2-INDEX($O:$O,MAX(ISTEXT($AB$1:$AB1)*ROW($1:1))))+INDEX(S:S,MAX(ISTEXT($AB$1:$AB1)*ROW($1:1))),--LEFTB(AB2,SEARCH(",",AB2)-1))</f>
        <v>31.383086857470467</v>
      </c>
      <c r="T2" s="1">
        <f t="array" aca="1" ref="T2" ca="1">IF(ISNA($AB2),(INDEX(T:T,MIN(IF(ISTEXT($AB3:$AB$38),ROW(3:$38))))-INDEX(T:T,MAX(ISTEXT($AB$1:$AB1)*ROW($1:1))))/(INDEX($O:$O,MIN(IF(ISTEXT($AB3:$AB$38),ROW(3:$38))))-INDEX($O:$O,MAX(ISTEXT($AB$1:$AB1)*ROW($1:1))))*($O2-INDEX($O:$O,MAX(ISTEXT($AB$1:$AB1)*ROW($1:1))))+INDEX(T:T,MAX(ISTEXT($AB$1:$AB1)*ROW($1:1))),--MID(AB2,SEARCH(",",AB2)+1,99))</f>
        <v>74.233329662861649</v>
      </c>
      <c r="U2" s="1">
        <f t="array" aca="1" ref="U2" ca="1">IF(ISNA($AC2),(INDEX(U:U,MIN(IF(ISNUMBER($AC3:$AC$38),ROW(3:$38))))-INDEX(U:U,MAX(ISNUMBER($AC$1:$AC1)*ROW($1:1))))/(INDEX($O:$O,MIN(IF(ISNUMBER($AC3:$AC$38),ROW(3:$38))))-INDEX($O:$O,MAX(ISNUMBER($AC$1:$AC1)*ROW($1:1))))*($O2-INDEX($O:$O,MAX(ISNUMBER($AC$1:$AC1)*ROW($1:1))))+INDEX(U:U,MAX(ISNUMBER($AC$1:$AC1)*ROW($1:1))),AC2)</f>
        <v>17374.999921089639</v>
      </c>
      <c r="V2" t="e">
        <f ca="1">LEFTB(AB2,SEARCH(",",AB2)-1)-31.4</f>
        <v>#N/A</v>
      </c>
      <c r="W2" t="e">
        <f ca="1">MID(AB2,SEARCH(",",AB2)+1,99)-74</f>
        <v>#N/A</v>
      </c>
      <c r="X2">
        <f ca="1">VLOOKUP($O2,$A$2:$D$25,COLUMN(B1),)</f>
        <v>0.29006299999999996</v>
      </c>
      <c r="Y2" t="str">
        <f ca="1">VLOOKUP($O2,$A$2:$D$25,COLUMN(C1),)</f>
        <v>31.690063,74.695343</v>
      </c>
      <c r="Z2">
        <f ca="1">VLOOKUP($O2,$A$2:$D$25,COLUMN(D1),)</f>
        <v>10950</v>
      </c>
      <c r="AA2" t="e">
        <f ca="1">VLOOKUP($O2,$H$2:$K$14,COLUMN(B1),)</f>
        <v>#N/A</v>
      </c>
      <c r="AB2" t="e">
        <f t="shared" ref="AB2:AC2" ca="1" si="0">VLOOKUP($O2,$H$2:$K$14,COLUMN(C1),)</f>
        <v>#N/A</v>
      </c>
      <c r="AC2" t="e">
        <f t="shared" ca="1" si="0"/>
        <v>#N/A</v>
      </c>
    </row>
    <row r="3" spans="1:29" x14ac:dyDescent="0.25">
      <c r="A3">
        <v>1541305873</v>
      </c>
      <c r="B3">
        <f t="shared" ref="B3:B25" si="1">LEFTB(C3,SEARCH(",",C3)-1)-31.4</f>
        <v>0.27372300000000038</v>
      </c>
      <c r="C3" t="s">
        <v>9</v>
      </c>
      <c r="D3">
        <v>11250</v>
      </c>
      <c r="E3" t="s">
        <v>8</v>
      </c>
      <c r="H3">
        <v>1541305903</v>
      </c>
      <c r="I3" t="s">
        <v>10</v>
      </c>
      <c r="J3" t="s">
        <v>11</v>
      </c>
      <c r="K3">
        <v>16750</v>
      </c>
      <c r="M3">
        <f t="array" aca="1" ref="M3" ca="1">(INDEX(P:P,MIN(IF(ISNUMBER(P4:P$38),ROW(4:$38))))-INDEX(P:P,MAX(ISNUMBER(P$1:P2)*ROW($1:2))))/(INDEX($O:$O,MIN(IF(ISNUMBER(P4:P$38),ROW(4:$38))))-INDEX($O:$O,MAX(ISNUMBER(P$1:P2)*ROW($1:2))))*($O3-INDEX($O:$O,MAX(ISNUMBER(P$1:P2)*ROW($1:2))))+INDEX(P:P,MAX(ISNUMBER(P$1:P2)*ROW($1:2)))</f>
        <v>31.681264538461537</v>
      </c>
      <c r="O3" s="1">
        <f t="array" aca="1" ref="O3" ca="1">SMALL(N(OFFSET(A$2,MOD(ROW($24:$60),24),TRUNC(ROW($24:$60)/24-1)*7)),ROW(O2))</f>
        <v>1541305867</v>
      </c>
      <c r="P3" s="1">
        <f t="array" aca="1" ref="P3" ca="1">IF(ISNA($Y3),(INDEX(P:P,MIN(IF(ISTEXT($Y4:$Y$38),ROW(4:$38))))-INDEX(P:P,MAX(ISTEXT($Y$1:$Y2)*ROW($1:2))))/(INDEX($O:$O,MIN(IF(ISTEXT($Y4:$Y$38),ROW(4:$38))))-INDEX($O:$O,MAX(ISTEXT($Y$1:$Y2)*ROW($1:2))))*($O3-INDEX($O:$O,MAX(ISTEXT($Y$1:$Y2)*ROW($1:2))))+INDEX(P:P,MAX(ISTEXT($Y$1:$Y2)*ROW($1:2))),--LEFTB(Y3,SEARCH(",",Y3)-1))</f>
        <v>31.681264538461537</v>
      </c>
      <c r="Q3" s="1">
        <f t="array" aca="1" ref="Q3" ca="1">IF(ISNA($Y3),(INDEX(Q:Q,MIN(IF(ISTEXT($Y4:$Y$38),ROW(4:$38))))-INDEX(Q:Q,MAX(ISTEXT($Y$1:$Y2)*ROW($1:2))))/(INDEX($O:$O,MIN(IF(ISTEXT($Y4:$Y$38),ROW(4:$38))))-INDEX($O:$O,MAX(ISTEXT($Y$1:$Y2)*ROW($1:2))))*($O3-INDEX($O:$O,MAX(ISTEXT($Y$1:$Y2)*ROW($1:2))))+INDEX(Q:Q,MAX(ISTEXT($Y$1:$Y2)*ROW($1:2))),--MID(Y3,SEARCH(",",Y3)+1,99))</f>
        <v>74.698292692307689</v>
      </c>
      <c r="R3" s="1">
        <f t="array" aca="1" ref="R3" ca="1">IF(ISNA($Z3),(INDEX(R:R,MIN(IF(ISNUMBER($Z4:$Z$38),ROW(4:$38))))-INDEX(R:R,MAX(ISNUMBER($Z$1:$Z2)*ROW($1:2))))/(INDEX($O:$O,MIN(IF(ISNUMBER($Z4:$Z$38),ROW(4:$38))))-INDEX($O:$O,MAX(ISNUMBER($Z$1:$Z2)*ROW($1:2))))*($O3-INDEX($O:$O,MAX(ISNUMBER($Z$1:$Z2)*ROW($1:2))))+INDEX(R:R,MAX(ISNUMBER($Z$1:$Z2)*ROW($1:2))),Z3)</f>
        <v>11111.538461538461</v>
      </c>
      <c r="S3" s="1">
        <f t="array" aca="1" ref="S3" ca="1">IF(ISNA($AB3),(INDEX(S:S,MIN(IF(ISTEXT($AB4:$AB$38),ROW(4:$38))))-INDEX(S:S,MAX(ISTEXT($AB$1:$AB2)*ROW($1:2))))/(INDEX($O:$O,MIN(IF(ISTEXT($AB4:$AB$38),ROW(4:$38))))-INDEX($O:$O,MAX(ISTEXT($AB$1:$AB2)*ROW($1:2))))*($O3-INDEX($O:$O,MAX(ISTEXT($AB$1:$AB2)*ROW($1:2))))+INDEX(S:S,MAX(ISTEXT($AB$1:$AB2)*ROW($1:2))),--LEFTB(AB3,SEARCH(",",AB3)-1))</f>
        <v>31.383087</v>
      </c>
      <c r="T3" s="1">
        <f t="array" aca="1" ref="T3" ca="1">IF(ISNA($AB3),(INDEX(T:T,MIN(IF(ISTEXT($AB4:$AB$38),ROW(4:$38))))-INDEX(T:T,MAX(ISTEXT($AB$1:$AB2)*ROW($1:2))))/(INDEX($O:$O,MIN(IF(ISTEXT($AB4:$AB$38),ROW(4:$38))))-INDEX($O:$O,MAX(ISTEXT($AB$1:$AB2)*ROW($1:2))))*($O3-INDEX($O:$O,MAX(ISTEXT($AB$1:$AB2)*ROW($1:2))))+INDEX(T:T,MAX(ISTEXT($AB$1:$AB2)*ROW($1:2))),--MID(AB3,SEARCH(",",AB3)+1,99))</f>
        <v>74.233329999999995</v>
      </c>
      <c r="U3" s="1">
        <f t="array" aca="1" ref="U3" ca="1">IF(ISNA($AC3),(INDEX(U:U,MIN(IF(ISNUMBER($AC4:$AC$38),ROW(4:$38))))-INDEX(U:U,MAX(ISNUMBER($AC$1:$AC2)*ROW($1:2))))/(INDEX($O:$O,MIN(IF(ISNUMBER($AC4:$AC$38),ROW(4:$38))))-INDEX($O:$O,MAX(ISNUMBER($AC$1:$AC2)*ROW($1:2))))*($O3-INDEX($O:$O,MAX(ISNUMBER($AC$1:$AC2)*ROW($1:2))))+INDEX(U:U,MAX(ISNUMBER($AC$1:$AC2)*ROW($1:2))),AC3)</f>
        <v>17375</v>
      </c>
      <c r="V3">
        <f t="shared" ref="V3:V39" ca="1" si="2">LEFTB(AB3,SEARCH(",",AB3)-1)-31.4</f>
        <v>-1.6912999999998846E-2</v>
      </c>
      <c r="W3">
        <f t="shared" ref="W3:W39" ca="1" si="3">MID(AB3,SEARCH(",",AB3)+1,99)-74</f>
        <v>0.23332999999999515</v>
      </c>
      <c r="X3" t="e">
        <f t="shared" ref="X3:X39" ca="1" si="4">VLOOKUP($O3,$A$2:$D$25,COLUMN(B2),)</f>
        <v>#N/A</v>
      </c>
      <c r="Y3" t="e">
        <f t="shared" ref="Y3:Y39" ca="1" si="5">VLOOKUP($O3,$A$2:$D$25,COLUMN(C2),)</f>
        <v>#N/A</v>
      </c>
      <c r="Z3" t="e">
        <f t="shared" ref="Z3:Z39" ca="1" si="6">VLOOKUP($O3,$A$2:$D$25,COLUMN(D2),)</f>
        <v>#N/A</v>
      </c>
      <c r="AA3" t="str">
        <f t="shared" ref="AA3:AA39" ca="1" si="7">VLOOKUP($O3,$H$2:$K$14,COLUMN(B2),)</f>
        <v>2018-11-04T04:31:07Z</v>
      </c>
      <c r="AB3" t="str">
        <f t="shared" ref="AB3:AB39" ca="1" si="8">VLOOKUP($O3,$H$2:$K$14,COLUMN(C2),)</f>
        <v>31.383087,74.23333</v>
      </c>
      <c r="AC3">
        <f t="shared" ref="AC3:AC39" ca="1" si="9">VLOOKUP($O3,$H$2:$K$14,COLUMN(D2),)</f>
        <v>17375</v>
      </c>
    </row>
    <row r="4" spans="1:29" x14ac:dyDescent="0.25">
      <c r="A4">
        <v>1541305880</v>
      </c>
      <c r="B4">
        <f t="shared" si="1"/>
        <v>0.26618200000000058</v>
      </c>
      <c r="C4" t="s">
        <v>13</v>
      </c>
      <c r="D4">
        <v>11425</v>
      </c>
      <c r="E4" t="s">
        <v>12</v>
      </c>
      <c r="H4">
        <v>1541305936</v>
      </c>
      <c r="I4" t="s">
        <v>14</v>
      </c>
      <c r="J4" t="s">
        <v>15</v>
      </c>
      <c r="K4">
        <v>15750</v>
      </c>
      <c r="O4" s="1">
        <f t="array" aca="1" ref="O4" ca="1">SMALL(N(OFFSET(A$2,MOD(ROW($24:$60),24),TRUNC(ROW($24:$60)/24-1)*7)),ROW(O3))</f>
        <v>1541305873</v>
      </c>
      <c r="P4" s="1">
        <f t="array" aca="1" ref="P4" ca="1">IF(ISNA($Y4),(INDEX(P:P,MIN(IF(ISTEXT($Y5:$Y$38),ROW(5:$38))))-INDEX(P:P,MAX(ISTEXT($Y$1:$Y3)*ROW($1:3))))/(INDEX($O:$O,MIN(IF(ISTEXT($Y5:$Y$38),ROW(5:$38))))-INDEX($O:$O,MAX(ISTEXT($Y$1:$Y3)*ROW($1:3))))*($O4-INDEX($O:$O,MAX(ISTEXT($Y$1:$Y3)*ROW($1:3))))+INDEX(P:P,MAX(ISTEXT($Y$1:$Y3)*ROW($1:3))),--LEFTB(Y4,SEARCH(",",Y4)-1))</f>
        <v>31.673722999999999</v>
      </c>
      <c r="Q4" s="1">
        <f t="array" aca="1" ref="Q4" ca="1">IF(ISNA($Y4),(INDEX(Q:Q,MIN(IF(ISTEXT($Y5:$Y$38),ROW(5:$38))))-INDEX(Q:Q,MAX(ISTEXT($Y$1:$Y3)*ROW($1:3))))/(INDEX($O:$O,MIN(IF(ISTEXT($Y5:$Y$38),ROW(5:$38))))-INDEX($O:$O,MAX(ISTEXT($Y$1:$Y3)*ROW($1:3))))*($O4-INDEX($O:$O,MAX(ISTEXT($Y$1:$Y3)*ROW($1:3))))+INDEX(Q:Q,MAX(ISTEXT($Y$1:$Y3)*ROW($1:3))),--MID(Y4,SEARCH(",",Y4)+1,99))</f>
        <v>74.700821000000005</v>
      </c>
      <c r="R4" s="1">
        <f t="array" aca="1" ref="R4" ca="1">IF(ISNA($Z4),(INDEX(R:R,MIN(IF(ISNUMBER($Z5:$Z$38),ROW(5:$38))))-INDEX(R:R,MAX(ISNUMBER($Z$1:$Z3)*ROW($1:3))))/(INDEX($O:$O,MIN(IF(ISNUMBER($Z5:$Z$38),ROW(5:$38))))-INDEX($O:$O,MAX(ISNUMBER($Z$1:$Z3)*ROW($1:3))))*($O4-INDEX($O:$O,MAX(ISNUMBER($Z$1:$Z3)*ROW($1:3))))+INDEX(R:R,MAX(ISNUMBER($Z$1:$Z3)*ROW($1:3))),Z4)</f>
        <v>11250</v>
      </c>
      <c r="S4" s="1">
        <f t="array" aca="1" ref="S4" ca="1">IF(ISNA($AB4),(INDEX(S:S,MIN(IF(ISTEXT($AB5:$AB$38),ROW(5:$38))))-INDEX(S:S,MAX(ISTEXT($AB$1:$AB3)*ROW($1:3))))/(INDEX($O:$O,MIN(IF(ISTEXT($AB5:$AB$38),ROW(5:$38))))-INDEX($O:$O,MAX(ISTEXT($AB$1:$AB3)*ROW($1:3))))*($O4-INDEX($O:$O,MAX(ISTEXT($AB$1:$AB3)*ROW($1:3))))+INDEX(S:S,MAX(ISTEXT($AB$1:$AB3)*ROW($1:3))),--LEFTB(AB4,SEARCH(",",AB4)-1))</f>
        <v>31.389621666666667</v>
      </c>
      <c r="T4" s="1">
        <f t="array" aca="1" ref="T4" ca="1">IF(ISNA($AB4),(INDEX(T:T,MIN(IF(ISTEXT($AB5:$AB$38),ROW(5:$38))))-INDEX(T:T,MAX(ISTEXT($AB$1:$AB3)*ROW($1:3))))/(INDEX($O:$O,MIN(IF(ISTEXT($AB5:$AB$38),ROW(5:$38))))-INDEX($O:$O,MAX(ISTEXT($AB$1:$AB3)*ROW($1:3))))*($O4-INDEX($O:$O,MAX(ISTEXT($AB$1:$AB3)*ROW($1:3))))+INDEX(T:T,MAX(ISTEXT($AB$1:$AB3)*ROW($1:3))),--MID(AB4,SEARCH(",",AB4)+1,99))</f>
        <v>74.242617499999994</v>
      </c>
      <c r="U4" s="1">
        <f t="array" aca="1" ref="U4" ca="1">IF(ISNA($AC4),(INDEX(U:U,MIN(IF(ISNUMBER($AC5:$AC$38),ROW(5:$38))))-INDEX(U:U,MAX(ISNUMBER($AC$1:$AC3)*ROW($1:3))))/(INDEX($O:$O,MIN(IF(ISNUMBER($AC5:$AC$38),ROW(5:$38))))-INDEX($O:$O,MAX(ISNUMBER($AC$1:$AC3)*ROW($1:3))))*($O4-INDEX($O:$O,MAX(ISNUMBER($AC$1:$AC3)*ROW($1:3))))+INDEX(U:U,MAX(ISNUMBER($AC$1:$AC3)*ROW($1:3))),AC4)</f>
        <v>17270.833333333332</v>
      </c>
      <c r="V4" t="e">
        <f t="shared" ca="1" si="2"/>
        <v>#N/A</v>
      </c>
      <c r="W4" t="e">
        <f t="shared" ca="1" si="3"/>
        <v>#N/A</v>
      </c>
      <c r="X4">
        <f t="shared" ca="1" si="4"/>
        <v>0.27372300000000038</v>
      </c>
      <c r="Y4" t="str">
        <f t="shared" ca="1" si="5"/>
        <v>31.673723,74.700821</v>
      </c>
      <c r="Z4">
        <f t="shared" ca="1" si="6"/>
        <v>11250</v>
      </c>
      <c r="AA4" t="e">
        <f t="shared" ca="1" si="7"/>
        <v>#N/A</v>
      </c>
      <c r="AB4" t="e">
        <f t="shared" ca="1" si="8"/>
        <v>#N/A</v>
      </c>
      <c r="AC4" t="e">
        <f t="shared" ca="1" si="9"/>
        <v>#N/A</v>
      </c>
    </row>
    <row r="5" spans="1:29" x14ac:dyDescent="0.25">
      <c r="A5">
        <v>1541305888</v>
      </c>
      <c r="B5">
        <f t="shared" si="1"/>
        <v>0.25570800000000204</v>
      </c>
      <c r="C5" t="s">
        <v>17</v>
      </c>
      <c r="D5">
        <v>11575</v>
      </c>
      <c r="E5" t="s">
        <v>16</v>
      </c>
      <c r="H5">
        <v>1541305969</v>
      </c>
      <c r="I5" t="s">
        <v>18</v>
      </c>
      <c r="J5" t="s">
        <v>19</v>
      </c>
      <c r="K5">
        <v>14975</v>
      </c>
      <c r="O5" s="1">
        <f t="array" aca="1" ref="O5" ca="1">SMALL(N(OFFSET(A$2,MOD(ROW($24:$60),24),TRUNC(ROW($24:$60)/24-1)*7)),ROW(O4))</f>
        <v>1541305880</v>
      </c>
      <c r="P5" s="1">
        <f t="array" aca="1" ref="P5" ca="1">IF(ISNA($Y5),(INDEX(P:P,MIN(IF(ISTEXT($Y6:$Y$38),ROW(6:$38))))-INDEX(P:P,MAX(ISTEXT($Y$1:$Y4)*ROW($1:4))))/(INDEX($O:$O,MIN(IF(ISTEXT($Y6:$Y$38),ROW(6:$38))))-INDEX($O:$O,MAX(ISTEXT($Y$1:$Y4)*ROW($1:4))))*($O5-INDEX($O:$O,MAX(ISTEXT($Y$1:$Y4)*ROW($1:4))))+INDEX(P:P,MAX(ISTEXT($Y$1:$Y4)*ROW($1:4))),--LEFTB(Y5,SEARCH(",",Y5)-1))</f>
        <v>31.666181999999999</v>
      </c>
      <c r="Q5" s="1">
        <f t="array" aca="1" ref="Q5" ca="1">IF(ISNA($Y5),(INDEX(Q:Q,MIN(IF(ISTEXT($Y6:$Y$38),ROW(6:$38))))-INDEX(Q:Q,MAX(ISTEXT($Y$1:$Y4)*ROW($1:4))))/(INDEX($O:$O,MIN(IF(ISTEXT($Y6:$Y$38),ROW(6:$38))))-INDEX($O:$O,MAX(ISTEXT($Y$1:$Y4)*ROW($1:4))))*($O5-INDEX($O:$O,MAX(ISTEXT($Y$1:$Y4)*ROW($1:4))))+INDEX(Q:Q,MAX(ISTEXT($Y$1:$Y4)*ROW($1:4))),--MID(Y5,SEARCH(",",Y5)+1,99))</f>
        <v>74.701369999999997</v>
      </c>
      <c r="R5" s="1">
        <f t="array" aca="1" ref="R5" ca="1">IF(ISNA($Z5),(INDEX(R:R,MIN(IF(ISNUMBER($Z6:$Z$38),ROW(6:$38))))-INDEX(R:R,MAX(ISNUMBER($Z$1:$Z4)*ROW($1:4))))/(INDEX($O:$O,MIN(IF(ISNUMBER($Z6:$Z$38),ROW(6:$38))))-INDEX($O:$O,MAX(ISNUMBER($Z$1:$Z4)*ROW($1:4))))*($O5-INDEX($O:$O,MAX(ISNUMBER($Z$1:$Z4)*ROW($1:4))))+INDEX(R:R,MAX(ISNUMBER($Z$1:$Z4)*ROW($1:4))),Z5)</f>
        <v>11425</v>
      </c>
      <c r="S5" s="1">
        <f t="array" aca="1" ref="S5" ca="1">IF(ISNA($AB5),(INDEX(S:S,MIN(IF(ISTEXT($AB6:$AB$38),ROW(6:$38))))-INDEX(S:S,MAX(ISTEXT($AB$1:$AB4)*ROW($1:4))))/(INDEX($O:$O,MIN(IF(ISTEXT($AB6:$AB$38),ROW(6:$38))))-INDEX($O:$O,MAX(ISTEXT($AB$1:$AB4)*ROW($1:4))))*($O5-INDEX($O:$O,MAX(ISTEXT($AB$1:$AB4)*ROW($1:4))))+INDEX(S:S,MAX(ISTEXT($AB$1:$AB4)*ROW($1:4))),--LEFTB(AB5,SEARCH(",",AB5)-1))</f>
        <v>31.397245444444444</v>
      </c>
      <c r="T5" s="1">
        <f t="array" aca="1" ref="T5" ca="1">IF(ISNA($AB5),(INDEX(T:T,MIN(IF(ISTEXT($AB6:$AB$38),ROW(6:$38))))-INDEX(T:T,MAX(ISTEXT($AB$1:$AB4)*ROW($1:4))))/(INDEX($O:$O,MIN(IF(ISTEXT($AB6:$AB$38),ROW(6:$38))))-INDEX($O:$O,MAX(ISTEXT($AB$1:$AB4)*ROW($1:4))))*($O5-INDEX($O:$O,MAX(ISTEXT($AB$1:$AB4)*ROW($1:4))))+INDEX(T:T,MAX(ISTEXT($AB$1:$AB4)*ROW($1:4))),--MID(AB5,SEARCH(",",AB5)+1,99))</f>
        <v>74.25345291666666</v>
      </c>
      <c r="U5" s="1">
        <f t="array" aca="1" ref="U5" ca="1">IF(ISNA($AC5),(INDEX(U:U,MIN(IF(ISNUMBER($AC6:$AC$38),ROW(6:$38))))-INDEX(U:U,MAX(ISNUMBER($AC$1:$AC4)*ROW($1:4))))/(INDEX($O:$O,MIN(IF(ISNUMBER($AC6:$AC$38),ROW(6:$38))))-INDEX($O:$O,MAX(ISNUMBER($AC$1:$AC4)*ROW($1:4))))*($O5-INDEX($O:$O,MAX(ISNUMBER($AC$1:$AC4)*ROW($1:4))))+INDEX(U:U,MAX(ISNUMBER($AC$1:$AC4)*ROW($1:4))),AC5)</f>
        <v>17149.305555555555</v>
      </c>
      <c r="V5" t="e">
        <f t="shared" ca="1" si="2"/>
        <v>#N/A</v>
      </c>
      <c r="W5" t="e">
        <f t="shared" ca="1" si="3"/>
        <v>#N/A</v>
      </c>
      <c r="X5">
        <f t="shared" ca="1" si="4"/>
        <v>0.26618200000000058</v>
      </c>
      <c r="Y5" t="str">
        <f t="shared" ca="1" si="5"/>
        <v>31.666182,74.70137</v>
      </c>
      <c r="Z5">
        <f t="shared" ca="1" si="6"/>
        <v>11425</v>
      </c>
      <c r="AA5" t="e">
        <f t="shared" ca="1" si="7"/>
        <v>#N/A</v>
      </c>
      <c r="AB5" t="e">
        <f t="shared" ca="1" si="8"/>
        <v>#N/A</v>
      </c>
      <c r="AC5" t="e">
        <f t="shared" ca="1" si="9"/>
        <v>#N/A</v>
      </c>
    </row>
    <row r="6" spans="1:29" x14ac:dyDescent="0.25">
      <c r="A6">
        <v>1541305894</v>
      </c>
      <c r="B6">
        <f t="shared" si="1"/>
        <v>0.24868200000000229</v>
      </c>
      <c r="C6" t="s">
        <v>21</v>
      </c>
      <c r="D6">
        <v>11725</v>
      </c>
      <c r="E6" t="s">
        <v>20</v>
      </c>
      <c r="H6">
        <v>1541305999</v>
      </c>
      <c r="I6" t="s">
        <v>22</v>
      </c>
      <c r="J6" t="s">
        <v>23</v>
      </c>
      <c r="K6">
        <v>14600</v>
      </c>
      <c r="O6" s="1">
        <f t="array" aca="1" ref="O6" ca="1">SMALL(N(OFFSET(A$2,MOD(ROW($24:$60),24),TRUNC(ROW($24:$60)/24-1)*7)),ROW(O5))</f>
        <v>1541305888</v>
      </c>
      <c r="P6" s="1">
        <f t="array" aca="1" ref="P6" ca="1">IF(ISNA($Y6),(INDEX(P:P,MIN(IF(ISTEXT($Y7:$Y$38),ROW(7:$38))))-INDEX(P:P,MAX(ISTEXT($Y$1:$Y5)*ROW($1:5))))/(INDEX($O:$O,MIN(IF(ISTEXT($Y7:$Y$38),ROW(7:$38))))-INDEX($O:$O,MAX(ISTEXT($Y$1:$Y5)*ROW($1:5))))*($O6-INDEX($O:$O,MAX(ISTEXT($Y$1:$Y5)*ROW($1:5))))+INDEX(P:P,MAX(ISTEXT($Y$1:$Y5)*ROW($1:5))),--LEFTB(Y6,SEARCH(",",Y6)-1))</f>
        <v>31.655708000000001</v>
      </c>
      <c r="Q6" s="1">
        <f t="array" aca="1" ref="Q6" ca="1">IF(ISNA($Y6),(INDEX(Q:Q,MIN(IF(ISTEXT($Y7:$Y$38),ROW(7:$38))))-INDEX(Q:Q,MAX(ISTEXT($Y$1:$Y5)*ROW($1:5))))/(INDEX($O:$O,MIN(IF(ISTEXT($Y7:$Y$38),ROW(7:$38))))-INDEX($O:$O,MAX(ISTEXT($Y$1:$Y5)*ROW($1:5))))*($O6-INDEX($O:$O,MAX(ISTEXT($Y$1:$Y5)*ROW($1:5))))+INDEX(Q:Q,MAX(ISTEXT($Y$1:$Y5)*ROW($1:5))),--MID(Y6,SEARCH(",",Y6)+1,99))</f>
        <v>74.699286999999998</v>
      </c>
      <c r="R6" s="1">
        <f t="array" aca="1" ref="R6" ca="1">IF(ISNA($Z6),(INDEX(R:R,MIN(IF(ISNUMBER($Z7:$Z$38),ROW(7:$38))))-INDEX(R:R,MAX(ISNUMBER($Z$1:$Z5)*ROW($1:5))))/(INDEX($O:$O,MIN(IF(ISNUMBER($Z7:$Z$38),ROW(7:$38))))-INDEX($O:$O,MAX(ISNUMBER($Z$1:$Z5)*ROW($1:5))))*($O6-INDEX($O:$O,MAX(ISNUMBER($Z$1:$Z5)*ROW($1:5))))+INDEX(R:R,MAX(ISNUMBER($Z$1:$Z5)*ROW($1:5))),Z6)</f>
        <v>11575</v>
      </c>
      <c r="S6" s="1">
        <f t="array" aca="1" ref="S6" ca="1">IF(ISNA($AB6),(INDEX(S:S,MIN(IF(ISTEXT($AB7:$AB$38),ROW(7:$38))))-INDEX(S:S,MAX(ISTEXT($AB$1:$AB5)*ROW($1:5))))/(INDEX($O:$O,MIN(IF(ISTEXT($AB7:$AB$38),ROW(7:$38))))-INDEX($O:$O,MAX(ISTEXT($AB$1:$AB5)*ROW($1:5))))*($O6-INDEX($O:$O,MAX(ISTEXT($AB$1:$AB5)*ROW($1:5))))+INDEX(S:S,MAX(ISTEXT($AB$1:$AB5)*ROW($1:5))),--LEFTB(AB6,SEARCH(",",AB6)-1))</f>
        <v>31.405958333333331</v>
      </c>
      <c r="T6" s="1">
        <f t="array" aca="1" ref="T6" ca="1">IF(ISNA($AB6),(INDEX(T:T,MIN(IF(ISTEXT($AB7:$AB$38),ROW(7:$38))))-INDEX(T:T,MAX(ISTEXT($AB$1:$AB5)*ROW($1:5))))/(INDEX($O:$O,MIN(IF(ISTEXT($AB7:$AB$38),ROW(7:$38))))-INDEX($O:$O,MAX(ISTEXT($AB$1:$AB5)*ROW($1:5))))*($O6-INDEX($O:$O,MAX(ISTEXT($AB$1:$AB5)*ROW($1:5))))+INDEX(T:T,MAX(ISTEXT($AB$1:$AB5)*ROW($1:5))),--MID(AB6,SEARCH(",",AB6)+1,99))</f>
        <v>74.265836250000007</v>
      </c>
      <c r="U6" s="1">
        <f t="array" aca="1" ref="U6" ca="1">IF(ISNA($AC6),(INDEX(U:U,MIN(IF(ISNUMBER($AC7:$AC$38),ROW(7:$38))))-INDEX(U:U,MAX(ISNUMBER($AC$1:$AC5)*ROW($1:5))))/(INDEX($O:$O,MIN(IF(ISNUMBER($AC7:$AC$38),ROW(7:$38))))-INDEX($O:$O,MAX(ISNUMBER($AC$1:$AC5)*ROW($1:5))))*($O6-INDEX($O:$O,MAX(ISNUMBER($AC$1:$AC5)*ROW($1:5))))+INDEX(U:U,MAX(ISNUMBER($AC$1:$AC5)*ROW($1:5))),AC6)</f>
        <v>17010.416666666668</v>
      </c>
      <c r="V6" t="e">
        <f t="shared" ca="1" si="2"/>
        <v>#N/A</v>
      </c>
      <c r="W6" t="e">
        <f t="shared" ca="1" si="3"/>
        <v>#N/A</v>
      </c>
      <c r="X6">
        <f t="shared" ca="1" si="4"/>
        <v>0.25570800000000204</v>
      </c>
      <c r="Y6" t="str">
        <f t="shared" ca="1" si="5"/>
        <v>31.655708,74.699287</v>
      </c>
      <c r="Z6">
        <f t="shared" ca="1" si="6"/>
        <v>11575</v>
      </c>
      <c r="AA6" t="e">
        <f t="shared" ca="1" si="7"/>
        <v>#N/A</v>
      </c>
      <c r="AB6" t="e">
        <f t="shared" ca="1" si="8"/>
        <v>#N/A</v>
      </c>
      <c r="AC6" t="e">
        <f t="shared" ca="1" si="9"/>
        <v>#N/A</v>
      </c>
    </row>
    <row r="7" spans="1:29" x14ac:dyDescent="0.25">
      <c r="A7">
        <v>1541305900</v>
      </c>
      <c r="B7">
        <f t="shared" si="1"/>
        <v>0.24163200000000273</v>
      </c>
      <c r="C7" t="s">
        <v>25</v>
      </c>
      <c r="D7">
        <v>11850</v>
      </c>
      <c r="E7" t="s">
        <v>24</v>
      </c>
      <c r="H7">
        <v>1541306032</v>
      </c>
      <c r="I7" t="s">
        <v>26</v>
      </c>
      <c r="J7" t="s">
        <v>27</v>
      </c>
      <c r="K7">
        <v>14625</v>
      </c>
      <c r="O7" s="1">
        <f t="array" aca="1" ref="O7" ca="1">SMALL(N(OFFSET(A$2,MOD(ROW($24:$60),24),TRUNC(ROW($24:$60)/24-1)*7)),ROW(O6))</f>
        <v>1541305894</v>
      </c>
      <c r="P7" s="1">
        <f t="array" aca="1" ref="P7" ca="1">IF(ISNA($Y7),(INDEX(P:P,MIN(IF(ISTEXT($Y8:$Y$38),ROW(8:$38))))-INDEX(P:P,MAX(ISTEXT($Y$1:$Y6)*ROW($1:6))))/(INDEX($O:$O,MIN(IF(ISTEXT($Y8:$Y$38),ROW(8:$38))))-INDEX($O:$O,MAX(ISTEXT($Y$1:$Y6)*ROW($1:6))))*($O7-INDEX($O:$O,MAX(ISTEXT($Y$1:$Y6)*ROW($1:6))))+INDEX(P:P,MAX(ISTEXT($Y$1:$Y6)*ROW($1:6))),--LEFTB(Y7,SEARCH(",",Y7)-1))</f>
        <v>31.648682000000001</v>
      </c>
      <c r="Q7" s="1">
        <f t="array" aca="1" ref="Q7" ca="1">IF(ISNA($Y7),(INDEX(Q:Q,MIN(IF(ISTEXT($Y8:$Y$38),ROW(8:$38))))-INDEX(Q:Q,MAX(ISTEXT($Y$1:$Y6)*ROW($1:6))))/(INDEX($O:$O,MIN(IF(ISTEXT($Y8:$Y$38),ROW(8:$38))))-INDEX($O:$O,MAX(ISTEXT($Y$1:$Y6)*ROW($1:6))))*($O7-INDEX($O:$O,MAX(ISTEXT($Y$1:$Y6)*ROW($1:6))))+INDEX(Q:Q,MAX(ISTEXT($Y$1:$Y6)*ROW($1:6))),--MID(Y7,SEARCH(",",Y7)+1,99))</f>
        <v>74.695503000000002</v>
      </c>
      <c r="R7" s="1">
        <f t="array" aca="1" ref="R7" ca="1">IF(ISNA($Z7),(INDEX(R:R,MIN(IF(ISNUMBER($Z8:$Z$38),ROW(8:$38))))-INDEX(R:R,MAX(ISNUMBER($Z$1:$Z6)*ROW($1:6))))/(INDEX($O:$O,MIN(IF(ISNUMBER($Z8:$Z$38),ROW(8:$38))))-INDEX($O:$O,MAX(ISNUMBER($Z$1:$Z6)*ROW($1:6))))*($O7-INDEX($O:$O,MAX(ISNUMBER($Z$1:$Z6)*ROW($1:6))))+INDEX(R:R,MAX(ISNUMBER($Z$1:$Z6)*ROW($1:6))),Z7)</f>
        <v>11725</v>
      </c>
      <c r="S7" s="1">
        <f t="array" aca="1" ref="S7" ca="1">IF(ISNA($AB7),(INDEX(S:S,MIN(IF(ISTEXT($AB8:$AB$38),ROW(8:$38))))-INDEX(S:S,MAX(ISTEXT($AB$1:$AB6)*ROW($1:6))))/(INDEX($O:$O,MIN(IF(ISTEXT($AB8:$AB$38),ROW(8:$38))))-INDEX($O:$O,MAX(ISTEXT($AB$1:$AB6)*ROW($1:6))))*($O7-INDEX($O:$O,MAX(ISTEXT($AB$1:$AB6)*ROW($1:6))))+INDEX(S:S,MAX(ISTEXT($AB$1:$AB6)*ROW($1:6))),--LEFTB(AB7,SEARCH(",",AB7)-1))</f>
        <v>31.412492999999998</v>
      </c>
      <c r="T7" s="1">
        <f t="array" aca="1" ref="T7" ca="1">IF(ISNA($AB7),(INDEX(T:T,MIN(IF(ISTEXT($AB8:$AB$38),ROW(8:$38))))-INDEX(T:T,MAX(ISTEXT($AB$1:$AB6)*ROW($1:6))))/(INDEX($O:$O,MIN(IF(ISTEXT($AB8:$AB$38),ROW(8:$38))))-INDEX($O:$O,MAX(ISTEXT($AB$1:$AB6)*ROW($1:6))))*($O7-INDEX($O:$O,MAX(ISTEXT($AB$1:$AB6)*ROW($1:6))))+INDEX(T:T,MAX(ISTEXT($AB$1:$AB6)*ROW($1:6))),--MID(AB7,SEARCH(",",AB7)+1,99))</f>
        <v>74.275123750000006</v>
      </c>
      <c r="U7" s="1">
        <f t="array" aca="1" ref="U7" ca="1">IF(ISNA($AC7),(INDEX(U:U,MIN(IF(ISNUMBER($AC8:$AC$38),ROW(8:$38))))-INDEX(U:U,MAX(ISNUMBER($AC$1:$AC6)*ROW($1:6))))/(INDEX($O:$O,MIN(IF(ISNUMBER($AC8:$AC$38),ROW(8:$38))))-INDEX($O:$O,MAX(ISNUMBER($AC$1:$AC6)*ROW($1:6))))*($O7-INDEX($O:$O,MAX(ISNUMBER($AC$1:$AC6)*ROW($1:6))))+INDEX(U:U,MAX(ISNUMBER($AC$1:$AC6)*ROW($1:6))),AC7)</f>
        <v>16906.25</v>
      </c>
      <c r="V7" t="e">
        <f t="shared" ca="1" si="2"/>
        <v>#N/A</v>
      </c>
      <c r="W7" t="e">
        <f t="shared" ca="1" si="3"/>
        <v>#N/A</v>
      </c>
      <c r="X7">
        <f t="shared" ca="1" si="4"/>
        <v>0.24868200000000229</v>
      </c>
      <c r="Y7" t="str">
        <f t="shared" ca="1" si="5"/>
        <v>31.648682,74.695503</v>
      </c>
      <c r="Z7">
        <f t="shared" ca="1" si="6"/>
        <v>11725</v>
      </c>
      <c r="AA7" t="e">
        <f t="shared" ca="1" si="7"/>
        <v>#N/A</v>
      </c>
      <c r="AB7" t="e">
        <f t="shared" ca="1" si="8"/>
        <v>#N/A</v>
      </c>
      <c r="AC7" t="e">
        <f t="shared" ca="1" si="9"/>
        <v>#N/A</v>
      </c>
    </row>
    <row r="8" spans="1:29" x14ac:dyDescent="0.25">
      <c r="A8">
        <v>1541305906</v>
      </c>
      <c r="B8">
        <f t="shared" si="1"/>
        <v>0.23563500000000204</v>
      </c>
      <c r="C8" t="s">
        <v>29</v>
      </c>
      <c r="D8">
        <v>11950</v>
      </c>
      <c r="E8" t="s">
        <v>28</v>
      </c>
      <c r="H8">
        <v>1541306065</v>
      </c>
      <c r="I8" t="s">
        <v>30</v>
      </c>
      <c r="J8" t="s">
        <v>31</v>
      </c>
      <c r="K8">
        <v>15000</v>
      </c>
      <c r="O8" s="1">
        <f t="array" aca="1" ref="O8" ca="1">SMALL(N(OFFSET(A$2,MOD(ROW($24:$60),24),TRUNC(ROW($24:$60)/24-1)*7)),ROW(O7))</f>
        <v>1541305900</v>
      </c>
      <c r="P8" s="1">
        <f t="array" aca="1" ref="P8" ca="1">IF(ISNA($Y8),(INDEX(P:P,MIN(IF(ISTEXT($Y9:$Y$38),ROW(9:$38))))-INDEX(P:P,MAX(ISTEXT($Y$1:$Y7)*ROW($1:7))))/(INDEX($O:$O,MIN(IF(ISTEXT($Y9:$Y$38),ROW(9:$38))))-INDEX($O:$O,MAX(ISTEXT($Y$1:$Y7)*ROW($1:7))))*($O8-INDEX($O:$O,MAX(ISTEXT($Y$1:$Y7)*ROW($1:7))))+INDEX(P:P,MAX(ISTEXT($Y$1:$Y7)*ROW($1:7))),--LEFTB(Y8,SEARCH(",",Y8)-1))</f>
        <v>31.641632000000001</v>
      </c>
      <c r="Q8" s="1">
        <f t="array" aca="1" ref="Q8" ca="1">IF(ISNA($Y8),(INDEX(Q:Q,MIN(IF(ISTEXT($Y9:$Y$38),ROW(9:$38))))-INDEX(Q:Q,MAX(ISTEXT($Y$1:$Y7)*ROW($1:7))))/(INDEX($O:$O,MIN(IF(ISTEXT($Y9:$Y$38),ROW(9:$38))))-INDEX($O:$O,MAX(ISTEXT($Y$1:$Y7)*ROW($1:7))))*($O8-INDEX($O:$O,MAX(ISTEXT($Y$1:$Y7)*ROW($1:7))))+INDEX(Q:Q,MAX(ISTEXT($Y$1:$Y7)*ROW($1:7))),--MID(Y8,SEARCH(",",Y8)+1,99))</f>
        <v>74.690551999999997</v>
      </c>
      <c r="R8" s="1">
        <f t="array" aca="1" ref="R8" ca="1">IF(ISNA($Z8),(INDEX(R:R,MIN(IF(ISNUMBER($Z9:$Z$38),ROW(9:$38))))-INDEX(R:R,MAX(ISNUMBER($Z$1:$Z7)*ROW($1:7))))/(INDEX($O:$O,MIN(IF(ISNUMBER($Z9:$Z$38),ROW(9:$38))))-INDEX($O:$O,MAX(ISNUMBER($Z$1:$Z7)*ROW($1:7))))*($O8-INDEX($O:$O,MAX(ISNUMBER($Z$1:$Z7)*ROW($1:7))))+INDEX(R:R,MAX(ISNUMBER($Z$1:$Z7)*ROW($1:7))),Z8)</f>
        <v>11850</v>
      </c>
      <c r="S8" s="1">
        <f t="array" aca="1" ref="S8" ca="1">IF(ISNA($AB8),(INDEX(S:S,MIN(IF(ISTEXT($AB9:$AB$38),ROW(9:$38))))-INDEX(S:S,MAX(ISTEXT($AB$1:$AB7)*ROW($1:7))))/(INDEX($O:$O,MIN(IF(ISTEXT($AB9:$AB$38),ROW(9:$38))))-INDEX($O:$O,MAX(ISTEXT($AB$1:$AB7)*ROW($1:7))))*($O8-INDEX($O:$O,MAX(ISTEXT($AB$1:$AB7)*ROW($1:7))))+INDEX(S:S,MAX(ISTEXT($AB$1:$AB7)*ROW($1:7))),--LEFTB(AB8,SEARCH(",",AB8)-1))</f>
        <v>31.419027666666665</v>
      </c>
      <c r="T8" s="1">
        <f t="array" aca="1" ref="T8" ca="1">IF(ISNA($AB8),(INDEX(T:T,MIN(IF(ISTEXT($AB9:$AB$38),ROW(9:$38))))-INDEX(T:T,MAX(ISTEXT($AB$1:$AB7)*ROW($1:7))))/(INDEX($O:$O,MIN(IF(ISTEXT($AB9:$AB$38),ROW(9:$38))))-INDEX($O:$O,MAX(ISTEXT($AB$1:$AB7)*ROW($1:7))))*($O8-INDEX($O:$O,MAX(ISTEXT($AB$1:$AB7)*ROW($1:7))))+INDEX(T:T,MAX(ISTEXT($AB$1:$AB7)*ROW($1:7))),--MID(AB8,SEARCH(",",AB8)+1,99))</f>
        <v>74.284411250000005</v>
      </c>
      <c r="U8" s="1">
        <f t="array" aca="1" ref="U8" ca="1">IF(ISNA($AC8),(INDEX(U:U,MIN(IF(ISNUMBER($AC9:$AC$38),ROW(9:$38))))-INDEX(U:U,MAX(ISNUMBER($AC$1:$AC7)*ROW($1:7))))/(INDEX($O:$O,MIN(IF(ISNUMBER($AC9:$AC$38),ROW(9:$38))))-INDEX($O:$O,MAX(ISNUMBER($AC$1:$AC7)*ROW($1:7))))*($O8-INDEX($O:$O,MAX(ISNUMBER($AC$1:$AC7)*ROW($1:7))))+INDEX(U:U,MAX(ISNUMBER($AC$1:$AC7)*ROW($1:7))),AC8)</f>
        <v>16802.083333333332</v>
      </c>
      <c r="V8" t="e">
        <f t="shared" ca="1" si="2"/>
        <v>#N/A</v>
      </c>
      <c r="W8" t="e">
        <f t="shared" ca="1" si="3"/>
        <v>#N/A</v>
      </c>
      <c r="X8">
        <f t="shared" ca="1" si="4"/>
        <v>0.24163200000000273</v>
      </c>
      <c r="Y8" t="str">
        <f t="shared" ca="1" si="5"/>
        <v>31.641632,74.690552</v>
      </c>
      <c r="Z8">
        <f t="shared" ca="1" si="6"/>
        <v>11850</v>
      </c>
      <c r="AA8" t="e">
        <f t="shared" ca="1" si="7"/>
        <v>#N/A</v>
      </c>
      <c r="AB8" t="e">
        <f t="shared" ca="1" si="8"/>
        <v>#N/A</v>
      </c>
      <c r="AC8" t="e">
        <f t="shared" ca="1" si="9"/>
        <v>#N/A</v>
      </c>
    </row>
    <row r="9" spans="1:29" x14ac:dyDescent="0.25">
      <c r="A9">
        <v>1541305913</v>
      </c>
      <c r="B9">
        <f t="shared" si="1"/>
        <v>0.23032500000000056</v>
      </c>
      <c r="C9" t="s">
        <v>33</v>
      </c>
      <c r="D9">
        <v>12025</v>
      </c>
      <c r="E9" t="s">
        <v>32</v>
      </c>
      <c r="H9">
        <v>1541306099</v>
      </c>
      <c r="I9" t="s">
        <v>34</v>
      </c>
      <c r="J9" t="s">
        <v>35</v>
      </c>
      <c r="K9">
        <v>15000</v>
      </c>
      <c r="O9" s="1">
        <f t="array" aca="1" ref="O9" ca="1">SMALL(N(OFFSET(A$2,MOD(ROW($24:$60),24),TRUNC(ROW($24:$60)/24-1)*7)),ROW(O8))</f>
        <v>1541305903</v>
      </c>
      <c r="P9" s="1">
        <f t="array" aca="1" ref="P9" ca="1">IF(ISNA($Y9),(INDEX(P:P,MIN(IF(ISTEXT($Y10:$Y$38),ROW(10:$38))))-INDEX(P:P,MAX(ISTEXT($Y$1:$Y8)*ROW($1:8))))/(INDEX($O:$O,MIN(IF(ISTEXT($Y10:$Y$38),ROW(10:$38))))-INDEX($O:$O,MAX(ISTEXT($Y$1:$Y8)*ROW($1:8))))*($O9-INDEX($O:$O,MAX(ISTEXT($Y$1:$Y8)*ROW($1:8))))+INDEX(P:P,MAX(ISTEXT($Y$1:$Y8)*ROW($1:8))),--LEFTB(Y9,SEARCH(",",Y9)-1))</f>
        <v>31.638633500000001</v>
      </c>
      <c r="Q9" s="1">
        <f t="array" aca="1" ref="Q9" ca="1">IF(ISNA($Y9),(INDEX(Q:Q,MIN(IF(ISTEXT($Y10:$Y$38),ROW(10:$38))))-INDEX(Q:Q,MAX(ISTEXT($Y$1:$Y8)*ROW($1:8))))/(INDEX($O:$O,MIN(IF(ISTEXT($Y10:$Y$38),ROW(10:$38))))-INDEX($O:$O,MAX(ISTEXT($Y$1:$Y8)*ROW($1:8))))*($O9-INDEX($O:$O,MAX(ISTEXT($Y$1:$Y8)*ROW($1:8))))+INDEX(Q:Q,MAX(ISTEXT($Y$1:$Y8)*ROW($1:8))),--MID(Y9,SEARCH(",",Y9)+1,99))</f>
        <v>74.687618499999999</v>
      </c>
      <c r="R9" s="1">
        <f t="array" aca="1" ref="R9" ca="1">IF(ISNA($Z9),(INDEX(R:R,MIN(IF(ISNUMBER($Z10:$Z$38),ROW(10:$38))))-INDEX(R:R,MAX(ISNUMBER($Z$1:$Z8)*ROW($1:8))))/(INDEX($O:$O,MIN(IF(ISNUMBER($Z10:$Z$38),ROW(10:$38))))-INDEX($O:$O,MAX(ISNUMBER($Z$1:$Z8)*ROW($1:8))))*($O9-INDEX($O:$O,MAX(ISNUMBER($Z$1:$Z8)*ROW($1:8))))+INDEX(R:R,MAX(ISNUMBER($Z$1:$Z8)*ROW($1:8))),Z9)</f>
        <v>11900</v>
      </c>
      <c r="S9" s="1">
        <f t="array" aca="1" ref="S9" ca="1">IF(ISNA($AB9),(INDEX(S:S,MIN(IF(ISTEXT($AB10:$AB$38),ROW(10:$38))))-INDEX(S:S,MAX(ISTEXT($AB$1:$AB8)*ROW($1:8))))/(INDEX($O:$O,MIN(IF(ISTEXT($AB10:$AB$38),ROW(10:$38))))-INDEX($O:$O,MAX(ISTEXT($AB$1:$AB8)*ROW($1:8))))*($O9-INDEX($O:$O,MAX(ISTEXT($AB$1:$AB8)*ROW($1:8))))+INDEX(S:S,MAX(ISTEXT($AB$1:$AB8)*ROW($1:8))),--LEFTB(AB9,SEARCH(",",AB9)-1))</f>
        <v>31.422294999999998</v>
      </c>
      <c r="T9" s="1">
        <f t="array" aca="1" ref="T9" ca="1">IF(ISNA($AB9),(INDEX(T:T,MIN(IF(ISTEXT($AB10:$AB$38),ROW(10:$38))))-INDEX(T:T,MAX(ISTEXT($AB$1:$AB8)*ROW($1:8))))/(INDEX($O:$O,MIN(IF(ISTEXT($AB10:$AB$38),ROW(10:$38))))-INDEX($O:$O,MAX(ISTEXT($AB$1:$AB8)*ROW($1:8))))*($O9-INDEX($O:$O,MAX(ISTEXT($AB$1:$AB8)*ROW($1:8))))+INDEX(T:T,MAX(ISTEXT($AB$1:$AB8)*ROW($1:8))),--MID(AB9,SEARCH(",",AB9)+1,99))</f>
        <v>74.289055000000005</v>
      </c>
      <c r="U9" s="1">
        <f t="array" aca="1" ref="U9" ca="1">IF(ISNA($AC9),(INDEX(U:U,MIN(IF(ISNUMBER($AC10:$AC$38),ROW(10:$38))))-INDEX(U:U,MAX(ISNUMBER($AC$1:$AC8)*ROW($1:8))))/(INDEX($O:$O,MIN(IF(ISNUMBER($AC10:$AC$38),ROW(10:$38))))-INDEX($O:$O,MAX(ISNUMBER($AC$1:$AC8)*ROW($1:8))))*($O9-INDEX($O:$O,MAX(ISNUMBER($AC$1:$AC8)*ROW($1:8))))+INDEX(U:U,MAX(ISNUMBER($AC$1:$AC8)*ROW($1:8))),AC9)</f>
        <v>16750</v>
      </c>
      <c r="V9">
        <f t="shared" ca="1" si="2"/>
        <v>2.2294999999999732E-2</v>
      </c>
      <c r="W9">
        <f t="shared" ca="1" si="3"/>
        <v>0.28905500000000472</v>
      </c>
      <c r="X9" t="e">
        <f t="shared" ca="1" si="4"/>
        <v>#N/A</v>
      </c>
      <c r="Y9" t="e">
        <f t="shared" ca="1" si="5"/>
        <v>#N/A</v>
      </c>
      <c r="Z9" t="e">
        <f t="shared" ca="1" si="6"/>
        <v>#N/A</v>
      </c>
      <c r="AA9" t="str">
        <f t="shared" ca="1" si="7"/>
        <v>2018-11-04T04:31:43Z</v>
      </c>
      <c r="AB9" t="str">
        <f t="shared" ca="1" si="8"/>
        <v>31.422295,74.289055</v>
      </c>
      <c r="AC9">
        <f t="shared" ca="1" si="9"/>
        <v>16750</v>
      </c>
    </row>
    <row r="10" spans="1:29" x14ac:dyDescent="0.25">
      <c r="A10">
        <v>1541305921</v>
      </c>
      <c r="B10">
        <f t="shared" si="1"/>
        <v>0.22377900000000039</v>
      </c>
      <c r="C10" t="s">
        <v>37</v>
      </c>
      <c r="D10">
        <v>12250</v>
      </c>
      <c r="E10" t="s">
        <v>36</v>
      </c>
      <c r="H10">
        <v>1541306133</v>
      </c>
      <c r="I10" t="s">
        <v>38</v>
      </c>
      <c r="J10" t="s">
        <v>39</v>
      </c>
      <c r="K10">
        <v>15000</v>
      </c>
      <c r="O10" s="1">
        <f t="array" aca="1" ref="O10" ca="1">SMALL(N(OFFSET(A$2,MOD(ROW($24:$60),24),TRUNC(ROW($24:$60)/24-1)*7)),ROW(O9))</f>
        <v>1541305906</v>
      </c>
      <c r="P10" s="1">
        <f t="array" aca="1" ref="P10" ca="1">IF(ISNA($Y10),(INDEX(P:P,MIN(IF(ISTEXT($Y11:$Y$38),ROW(11:$38))))-INDEX(P:P,MAX(ISTEXT($Y$1:$Y9)*ROW($1:9))))/(INDEX($O:$O,MIN(IF(ISTEXT($Y11:$Y$38),ROW(11:$38))))-INDEX($O:$O,MAX(ISTEXT($Y$1:$Y9)*ROW($1:9))))*($O10-INDEX($O:$O,MAX(ISTEXT($Y$1:$Y9)*ROW($1:9))))+INDEX(P:P,MAX(ISTEXT($Y$1:$Y9)*ROW($1:9))),--LEFTB(Y10,SEARCH(",",Y10)-1))</f>
        <v>31.635635000000001</v>
      </c>
      <c r="Q10" s="1">
        <f t="array" aca="1" ref="Q10" ca="1">IF(ISNA($Y10),(INDEX(Q:Q,MIN(IF(ISTEXT($Y11:$Y$38),ROW(11:$38))))-INDEX(Q:Q,MAX(ISTEXT($Y$1:$Y9)*ROW($1:9))))/(INDEX($O:$O,MIN(IF(ISTEXT($Y11:$Y$38),ROW(11:$38))))-INDEX($O:$O,MAX(ISTEXT($Y$1:$Y9)*ROW($1:9))))*($O10-INDEX($O:$O,MAX(ISTEXT($Y$1:$Y9)*ROW($1:9))))+INDEX(Q:Q,MAX(ISTEXT($Y$1:$Y9)*ROW($1:9))),--MID(Y10,SEARCH(",",Y10)+1,99))</f>
        <v>74.684685000000002</v>
      </c>
      <c r="R10" s="1">
        <f t="array" aca="1" ref="R10" ca="1">IF(ISNA($Z10),(INDEX(R:R,MIN(IF(ISNUMBER($Z11:$Z$38),ROW(11:$38))))-INDEX(R:R,MAX(ISNUMBER($Z$1:$Z9)*ROW($1:9))))/(INDEX($O:$O,MIN(IF(ISNUMBER($Z11:$Z$38),ROW(11:$38))))-INDEX($O:$O,MAX(ISNUMBER($Z$1:$Z9)*ROW($1:9))))*($O10-INDEX($O:$O,MAX(ISNUMBER($Z$1:$Z9)*ROW($1:9))))+INDEX(R:R,MAX(ISNUMBER($Z$1:$Z9)*ROW($1:9))),Z10)</f>
        <v>11950</v>
      </c>
      <c r="S10" s="1">
        <f t="array" aca="1" ref="S10" ca="1">IF(ISNA($AB10),(INDEX(S:S,MIN(IF(ISTEXT($AB11:$AB$38),ROW(11:$38))))-INDEX(S:S,MAX(ISTEXT($AB$1:$AB9)*ROW($1:9))))/(INDEX($O:$O,MIN(IF(ISTEXT($AB11:$AB$38),ROW(11:$38))))-INDEX($O:$O,MAX(ISTEXT($AB$1:$AB9)*ROW($1:9))))*($O10-INDEX($O:$O,MAX(ISTEXT($AB$1:$AB9)*ROW($1:9))))+INDEX(S:S,MAX(ISTEXT($AB$1:$AB9)*ROW($1:9))),--LEFTB(AB10,SEARCH(",",AB10)-1))</f>
        <v>31.425401545454545</v>
      </c>
      <c r="T10" s="1">
        <f t="array" aca="1" ref="T10" ca="1">IF(ISNA($AB10),(INDEX(T:T,MIN(IF(ISTEXT($AB11:$AB$38),ROW(11:$38))))-INDEX(T:T,MAX(ISTEXT($AB$1:$AB9)*ROW($1:9))))/(INDEX($O:$O,MIN(IF(ISTEXT($AB11:$AB$38),ROW(11:$38))))-INDEX($O:$O,MAX(ISTEXT($AB$1:$AB9)*ROW($1:9))))*($O10-INDEX($O:$O,MAX(ISTEXT($AB$1:$AB9)*ROW($1:9))))+INDEX(T:T,MAX(ISTEXT($AB$1:$AB9)*ROW($1:9))),--MID(AB10,SEARCH(",",AB10)+1,99))</f>
        <v>74.293466818181827</v>
      </c>
      <c r="U10" s="1">
        <f t="array" aca="1" ref="U10" ca="1">IF(ISNA($AC10),(INDEX(U:U,MIN(IF(ISNUMBER($AC11:$AC$38),ROW(11:$38))))-INDEX(U:U,MAX(ISNUMBER($AC$1:$AC9)*ROW($1:9))))/(INDEX($O:$O,MIN(IF(ISNUMBER($AC11:$AC$38),ROW(11:$38))))-INDEX($O:$O,MAX(ISNUMBER($AC$1:$AC9)*ROW($1:9))))*($O10-INDEX($O:$O,MAX(ISNUMBER($AC$1:$AC9)*ROW($1:9))))+INDEX(U:U,MAX(ISNUMBER($AC$1:$AC9)*ROW($1:9))),AC10)</f>
        <v>16659.090909090908</v>
      </c>
      <c r="V10" t="e">
        <f t="shared" ca="1" si="2"/>
        <v>#N/A</v>
      </c>
      <c r="W10" t="e">
        <f t="shared" ca="1" si="3"/>
        <v>#N/A</v>
      </c>
      <c r="X10">
        <f t="shared" ca="1" si="4"/>
        <v>0.23563500000000204</v>
      </c>
      <c r="Y10" t="str">
        <f t="shared" ca="1" si="5"/>
        <v>31.635635,74.684685</v>
      </c>
      <c r="Z10">
        <f t="shared" ca="1" si="6"/>
        <v>11950</v>
      </c>
      <c r="AA10" t="e">
        <f t="shared" ca="1" si="7"/>
        <v>#N/A</v>
      </c>
      <c r="AB10" t="e">
        <f t="shared" ca="1" si="8"/>
        <v>#N/A</v>
      </c>
      <c r="AC10" t="e">
        <f t="shared" ca="1" si="9"/>
        <v>#N/A</v>
      </c>
    </row>
    <row r="11" spans="1:29" x14ac:dyDescent="0.25">
      <c r="A11">
        <v>1541305932</v>
      </c>
      <c r="B11">
        <f t="shared" si="1"/>
        <v>0.2181410000000028</v>
      </c>
      <c r="C11" t="s">
        <v>41</v>
      </c>
      <c r="D11">
        <v>12475</v>
      </c>
      <c r="E11" t="s">
        <v>40</v>
      </c>
      <c r="H11">
        <v>1541306165</v>
      </c>
      <c r="I11" t="s">
        <v>42</v>
      </c>
      <c r="J11" t="s">
        <v>43</v>
      </c>
      <c r="K11">
        <v>15025</v>
      </c>
      <c r="O11" s="1">
        <f t="array" aca="1" ref="O11" ca="1">SMALL(N(OFFSET(A$2,MOD(ROW($24:$60),24),TRUNC(ROW($24:$60)/24-1)*7)),ROW(O10))</f>
        <v>1541305913</v>
      </c>
      <c r="P11" s="1">
        <f t="array" aca="1" ref="P11" ca="1">IF(ISNA($Y11),(INDEX(P:P,MIN(IF(ISTEXT($Y12:$Y$38),ROW(12:$38))))-INDEX(P:P,MAX(ISTEXT($Y$1:$Y10)*ROW($1:10))))/(INDEX($O:$O,MIN(IF(ISTEXT($Y12:$Y$38),ROW(12:$38))))-INDEX($O:$O,MAX(ISTEXT($Y$1:$Y10)*ROW($1:10))))*($O11-INDEX($O:$O,MAX(ISTEXT($Y$1:$Y10)*ROW($1:10))))+INDEX(P:P,MAX(ISTEXT($Y$1:$Y10)*ROW($1:10))),--LEFTB(Y11,SEARCH(",",Y11)-1))</f>
        <v>31.630324999999999</v>
      </c>
      <c r="Q11" s="1">
        <f t="array" aca="1" ref="Q11" ca="1">IF(ISNA($Y11),(INDEX(Q:Q,MIN(IF(ISTEXT($Y12:$Y$38),ROW(12:$38))))-INDEX(Q:Q,MAX(ISTEXT($Y$1:$Y10)*ROW($1:10))))/(INDEX($O:$O,MIN(IF(ISTEXT($Y12:$Y$38),ROW(12:$38))))-INDEX($O:$O,MAX(ISTEXT($Y$1:$Y10)*ROW($1:10))))*($O11-INDEX($O:$O,MAX(ISTEXT($Y$1:$Y10)*ROW($1:10))))+INDEX(Q:Q,MAX(ISTEXT($Y$1:$Y10)*ROW($1:10))),--MID(Y11,SEARCH(",",Y11)+1,99))</f>
        <v>74.677466999999993</v>
      </c>
      <c r="R11" s="1">
        <f t="array" aca="1" ref="R11" ca="1">IF(ISNA($Z11),(INDEX(R:R,MIN(IF(ISNUMBER($Z12:$Z$38),ROW(12:$38))))-INDEX(R:R,MAX(ISNUMBER($Z$1:$Z10)*ROW($1:10))))/(INDEX($O:$O,MIN(IF(ISNUMBER($Z12:$Z$38),ROW(12:$38))))-INDEX($O:$O,MAX(ISNUMBER($Z$1:$Z10)*ROW($1:10))))*($O11-INDEX($O:$O,MAX(ISNUMBER($Z$1:$Z10)*ROW($1:10))))+INDEX(R:R,MAX(ISNUMBER($Z$1:$Z10)*ROW($1:10))),Z11)</f>
        <v>12025</v>
      </c>
      <c r="S11" s="1">
        <f t="array" aca="1" ref="S11" ca="1">IF(ISNA($AB11),(INDEX(S:S,MIN(IF(ISTEXT($AB12:$AB$38),ROW(12:$38))))-INDEX(S:S,MAX(ISTEXT($AB$1:$AB10)*ROW($1:10))))/(INDEX($O:$O,MIN(IF(ISTEXT($AB12:$AB$38),ROW(12:$38))))-INDEX($O:$O,MAX(ISTEXT($AB$1:$AB10)*ROW($1:10))))*($O11-INDEX($O:$O,MAX(ISTEXT($AB$1:$AB10)*ROW($1:10))))+INDEX(S:S,MAX(ISTEXT($AB$1:$AB10)*ROW($1:10))),--LEFTB(AB11,SEARCH(",",AB11)-1))</f>
        <v>31.432650151515151</v>
      </c>
      <c r="T11" s="1">
        <f t="array" aca="1" ref="T11" ca="1">IF(ISNA($AB11),(INDEX(T:T,MIN(IF(ISTEXT($AB12:$AB$38),ROW(12:$38))))-INDEX(T:T,MAX(ISTEXT($AB$1:$AB10)*ROW($1:10))))/(INDEX($O:$O,MIN(IF(ISTEXT($AB12:$AB$38),ROW(12:$38))))-INDEX($O:$O,MAX(ISTEXT($AB$1:$AB10)*ROW($1:10))))*($O11-INDEX($O:$O,MAX(ISTEXT($AB$1:$AB10)*ROW($1:10))))+INDEX(T:T,MAX(ISTEXT($AB$1:$AB10)*ROW($1:10))),--MID(AB11,SEARCH(",",AB11)+1,99))</f>
        <v>74.303761060606064</v>
      </c>
      <c r="U11" s="1">
        <f t="array" aca="1" ref="U11" ca="1">IF(ISNA($AC11),(INDEX(U:U,MIN(IF(ISNUMBER($AC12:$AC$38),ROW(12:$38))))-INDEX(U:U,MAX(ISNUMBER($AC$1:$AC10)*ROW($1:10))))/(INDEX($O:$O,MIN(IF(ISNUMBER($AC12:$AC$38),ROW(12:$38))))-INDEX($O:$O,MAX(ISNUMBER($AC$1:$AC10)*ROW($1:10))))*($O11-INDEX($O:$O,MAX(ISNUMBER($AC$1:$AC10)*ROW($1:10))))+INDEX(U:U,MAX(ISNUMBER($AC$1:$AC10)*ROW($1:10))),AC11)</f>
        <v>16446.969696969696</v>
      </c>
      <c r="V11" t="e">
        <f t="shared" ca="1" si="2"/>
        <v>#N/A</v>
      </c>
      <c r="W11" t="e">
        <f t="shared" ca="1" si="3"/>
        <v>#N/A</v>
      </c>
      <c r="X11">
        <f t="shared" ca="1" si="4"/>
        <v>0.23032500000000056</v>
      </c>
      <c r="Y11" t="str">
        <f t="shared" ca="1" si="5"/>
        <v>31.630325,74.677467</v>
      </c>
      <c r="Z11">
        <f t="shared" ca="1" si="6"/>
        <v>12025</v>
      </c>
      <c r="AA11" t="e">
        <f t="shared" ca="1" si="7"/>
        <v>#N/A</v>
      </c>
      <c r="AB11" t="e">
        <f t="shared" ca="1" si="8"/>
        <v>#N/A</v>
      </c>
      <c r="AC11" t="e">
        <f t="shared" ca="1" si="9"/>
        <v>#N/A</v>
      </c>
    </row>
    <row r="12" spans="1:29" x14ac:dyDescent="0.25">
      <c r="A12">
        <v>1541305940</v>
      </c>
      <c r="B12">
        <f t="shared" si="1"/>
        <v>0.21210600000000213</v>
      </c>
      <c r="C12" t="s">
        <v>45</v>
      </c>
      <c r="D12">
        <v>12675</v>
      </c>
      <c r="E12" t="s">
        <v>44</v>
      </c>
      <c r="H12">
        <v>1541306195</v>
      </c>
      <c r="I12" t="s">
        <v>46</v>
      </c>
      <c r="J12" t="s">
        <v>47</v>
      </c>
      <c r="K12">
        <v>15025</v>
      </c>
      <c r="O12" s="1">
        <f t="array" aca="1" ref="O12" ca="1">SMALL(N(OFFSET(A$2,MOD(ROW($24:$60),24),TRUNC(ROW($24:$60)/24-1)*7)),ROW(O11))</f>
        <v>1541305921</v>
      </c>
      <c r="P12" s="1">
        <f t="array" aca="1" ref="P12" ca="1">IF(ISNA($Y12),(INDEX(P:P,MIN(IF(ISTEXT($Y13:$Y$38),ROW(13:$38))))-INDEX(P:P,MAX(ISTEXT($Y$1:$Y11)*ROW($1:11))))/(INDEX($O:$O,MIN(IF(ISTEXT($Y13:$Y$38),ROW(13:$38))))-INDEX($O:$O,MAX(ISTEXT($Y$1:$Y11)*ROW($1:11))))*($O12-INDEX($O:$O,MAX(ISTEXT($Y$1:$Y11)*ROW($1:11))))+INDEX(P:P,MAX(ISTEXT($Y$1:$Y11)*ROW($1:11))),--LEFTB(Y12,SEARCH(",",Y12)-1))</f>
        <v>31.623778999999999</v>
      </c>
      <c r="Q12" s="1">
        <f t="array" aca="1" ref="Q12" ca="1">IF(ISNA($Y12),(INDEX(Q:Q,MIN(IF(ISTEXT($Y13:$Y$38),ROW(13:$38))))-INDEX(Q:Q,MAX(ISTEXT($Y$1:$Y11)*ROW($1:11))))/(INDEX($O:$O,MIN(IF(ISTEXT($Y13:$Y$38),ROW(13:$38))))-INDEX($O:$O,MAX(ISTEXT($Y$1:$Y11)*ROW($1:11))))*($O12-INDEX($O:$O,MAX(ISTEXT($Y$1:$Y11)*ROW($1:11))))+INDEX(Q:Q,MAX(ISTEXT($Y$1:$Y11)*ROW($1:11))),--MID(Y12,SEARCH(",",Y12)+1,99))</f>
        <v>74.664810000000003</v>
      </c>
      <c r="R12" s="1">
        <f t="array" aca="1" ref="R12" ca="1">IF(ISNA($Z12),(INDEX(R:R,MIN(IF(ISNUMBER($Z13:$Z$38),ROW(13:$38))))-INDEX(R:R,MAX(ISNUMBER($Z$1:$Z11)*ROW($1:11))))/(INDEX($O:$O,MIN(IF(ISNUMBER($Z13:$Z$38),ROW(13:$38))))-INDEX($O:$O,MAX(ISNUMBER($Z$1:$Z11)*ROW($1:11))))*($O12-INDEX($O:$O,MAX(ISNUMBER($Z$1:$Z11)*ROW($1:11))))+INDEX(R:R,MAX(ISNUMBER($Z$1:$Z11)*ROW($1:11))),Z12)</f>
        <v>12250</v>
      </c>
      <c r="S12" s="1">
        <f t="array" aca="1" ref="S12" ca="1">IF(ISNA($AB12),(INDEX(S:S,MIN(IF(ISTEXT($AB13:$AB$38),ROW(13:$38))))-INDEX(S:S,MAX(ISTEXT($AB$1:$AB11)*ROW($1:11))))/(INDEX($O:$O,MIN(IF(ISTEXT($AB13:$AB$38),ROW(13:$38))))-INDEX($O:$O,MAX(ISTEXT($AB$1:$AB11)*ROW($1:11))))*($O12-INDEX($O:$O,MAX(ISTEXT($AB$1:$AB11)*ROW($1:11))))+INDEX(S:S,MAX(ISTEXT($AB$1:$AB11)*ROW($1:11))),--LEFTB(AB12,SEARCH(",",AB12)-1))</f>
        <v>31.440934272727272</v>
      </c>
      <c r="T12" s="1">
        <f t="array" aca="1" ref="T12" ca="1">IF(ISNA($AB12),(INDEX(T:T,MIN(IF(ISTEXT($AB13:$AB$38),ROW(13:$38))))-INDEX(T:T,MAX(ISTEXT($AB$1:$AB11)*ROW($1:11))))/(INDEX($O:$O,MIN(IF(ISTEXT($AB13:$AB$38),ROW(13:$38))))-INDEX($O:$O,MAX(ISTEXT($AB$1:$AB11)*ROW($1:11))))*($O12-INDEX($O:$O,MAX(ISTEXT($AB$1:$AB11)*ROW($1:11))))+INDEX(T:T,MAX(ISTEXT($AB$1:$AB11)*ROW($1:11))),--MID(AB12,SEARCH(",",AB12)+1,99))</f>
        <v>74.315525909090908</v>
      </c>
      <c r="U12" s="1">
        <f t="array" aca="1" ref="U12" ca="1">IF(ISNA($AC12),(INDEX(U:U,MIN(IF(ISNUMBER($AC13:$AC$38),ROW(13:$38))))-INDEX(U:U,MAX(ISNUMBER($AC$1:$AC11)*ROW($1:11))))/(INDEX($O:$O,MIN(IF(ISNUMBER($AC13:$AC$38),ROW(13:$38))))-INDEX($O:$O,MAX(ISNUMBER($AC$1:$AC11)*ROW($1:11))))*($O12-INDEX($O:$O,MAX(ISNUMBER($AC$1:$AC11)*ROW($1:11))))+INDEX(U:U,MAX(ISNUMBER($AC$1:$AC11)*ROW($1:11))),AC12)</f>
        <v>16204.545454545454</v>
      </c>
      <c r="V12" t="e">
        <f t="shared" ca="1" si="2"/>
        <v>#N/A</v>
      </c>
      <c r="W12" t="e">
        <f t="shared" ca="1" si="3"/>
        <v>#N/A</v>
      </c>
      <c r="X12">
        <f t="shared" ca="1" si="4"/>
        <v>0.22377900000000039</v>
      </c>
      <c r="Y12" t="str">
        <f t="shared" ca="1" si="5"/>
        <v>31.623779,74.66481</v>
      </c>
      <c r="Z12">
        <f t="shared" ca="1" si="6"/>
        <v>12250</v>
      </c>
      <c r="AA12" t="e">
        <f t="shared" ca="1" si="7"/>
        <v>#N/A</v>
      </c>
      <c r="AB12" t="e">
        <f t="shared" ca="1" si="8"/>
        <v>#N/A</v>
      </c>
      <c r="AC12" t="e">
        <f t="shared" ca="1" si="9"/>
        <v>#N/A</v>
      </c>
    </row>
    <row r="13" spans="1:29" x14ac:dyDescent="0.25">
      <c r="A13">
        <v>1541305973</v>
      </c>
      <c r="B13">
        <f t="shared" si="1"/>
        <v>0.18963000000000108</v>
      </c>
      <c r="C13" t="s">
        <v>49</v>
      </c>
      <c r="D13">
        <v>13750</v>
      </c>
      <c r="E13" t="s">
        <v>48</v>
      </c>
      <c r="H13">
        <v>1541306228</v>
      </c>
      <c r="I13" t="s">
        <v>50</v>
      </c>
      <c r="J13" t="s">
        <v>51</v>
      </c>
      <c r="K13">
        <v>15000</v>
      </c>
      <c r="O13" s="1">
        <f t="array" aca="1" ref="O13" ca="1">SMALL(N(OFFSET(A$2,MOD(ROW($24:$60),24),TRUNC(ROW($24:$60)/24-1)*7)),ROW(O12))</f>
        <v>1541305932</v>
      </c>
      <c r="P13" s="1">
        <f t="array" aca="1" ref="P13" ca="1">IF(ISNA($Y13),(INDEX(P:P,MIN(IF(ISTEXT($Y14:$Y$38),ROW(14:$38))))-INDEX(P:P,MAX(ISTEXT($Y$1:$Y12)*ROW($1:12))))/(INDEX($O:$O,MIN(IF(ISTEXT($Y14:$Y$38),ROW(14:$38))))-INDEX($O:$O,MAX(ISTEXT($Y$1:$Y12)*ROW($1:12))))*($O13-INDEX($O:$O,MAX(ISTEXT($Y$1:$Y12)*ROW($1:12))))+INDEX(P:P,MAX(ISTEXT($Y$1:$Y12)*ROW($1:12))),--LEFTB(Y13,SEARCH(",",Y13)-1))</f>
        <v>31.618141000000001</v>
      </c>
      <c r="Q13" s="1">
        <f t="array" aca="1" ref="Q13" ca="1">IF(ISNA($Y13),(INDEX(Q:Q,MIN(IF(ISTEXT($Y14:$Y$38),ROW(14:$38))))-INDEX(Q:Q,MAX(ISTEXT($Y$1:$Y12)*ROW($1:12))))/(INDEX($O:$O,MIN(IF(ISTEXT($Y14:$Y$38),ROW(14:$38))))-INDEX($O:$O,MAX(ISTEXT($Y$1:$Y12)*ROW($1:12))))*($O13-INDEX($O:$O,MAX(ISTEXT($Y$1:$Y12)*ROW($1:12))))+INDEX(Q:Q,MAX(ISTEXT($Y$1:$Y12)*ROW($1:12))),--MID(Y13,SEARCH(",",Y13)+1,99))</f>
        <v>74.65155</v>
      </c>
      <c r="R13" s="1">
        <f t="array" aca="1" ref="R13" ca="1">IF(ISNA($Z13),(INDEX(R:R,MIN(IF(ISNUMBER($Z14:$Z$38),ROW(14:$38))))-INDEX(R:R,MAX(ISNUMBER($Z$1:$Z12)*ROW($1:12))))/(INDEX($O:$O,MIN(IF(ISNUMBER($Z14:$Z$38),ROW(14:$38))))-INDEX($O:$O,MAX(ISNUMBER($Z$1:$Z12)*ROW($1:12))))*($O13-INDEX($O:$O,MAX(ISNUMBER($Z$1:$Z12)*ROW($1:12))))+INDEX(R:R,MAX(ISNUMBER($Z$1:$Z12)*ROW($1:12))),Z13)</f>
        <v>12475</v>
      </c>
      <c r="S13" s="1">
        <f t="array" aca="1" ref="S13" ca="1">IF(ISNA($AB13),(INDEX(S:S,MIN(IF(ISTEXT($AB14:$AB$38),ROW(14:$38))))-INDEX(S:S,MAX(ISTEXT($AB$1:$AB12)*ROW($1:12))))/(INDEX($O:$O,MIN(IF(ISTEXT($AB14:$AB$38),ROW(14:$38))))-INDEX($O:$O,MAX(ISTEXT($AB$1:$AB12)*ROW($1:12))))*($O13-INDEX($O:$O,MAX(ISTEXT($AB$1:$AB12)*ROW($1:12))))+INDEX(S:S,MAX(ISTEXT($AB$1:$AB12)*ROW($1:12))),--LEFTB(AB13,SEARCH(",",AB13)-1))</f>
        <v>31.452324939393939</v>
      </c>
      <c r="T13" s="1">
        <f t="array" aca="1" ref="T13" ca="1">IF(ISNA($AB13),(INDEX(T:T,MIN(IF(ISTEXT($AB14:$AB$38),ROW(14:$38))))-INDEX(T:T,MAX(ISTEXT($AB$1:$AB12)*ROW($1:12))))/(INDEX($O:$O,MIN(IF(ISTEXT($AB14:$AB$38),ROW(14:$38))))-INDEX($O:$O,MAX(ISTEXT($AB$1:$AB12)*ROW($1:12))))*($O13-INDEX($O:$O,MAX(ISTEXT($AB$1:$AB12)*ROW($1:12))))+INDEX(T:T,MAX(ISTEXT($AB$1:$AB12)*ROW($1:12))),--MID(AB13,SEARCH(",",AB13)+1,99))</f>
        <v>74.331702575757575</v>
      </c>
      <c r="U13" s="1">
        <f t="array" aca="1" ref="U13" ca="1">IF(ISNA($AC13),(INDEX(U:U,MIN(IF(ISNUMBER($AC14:$AC$38),ROW(14:$38))))-INDEX(U:U,MAX(ISNUMBER($AC$1:$AC12)*ROW($1:12))))/(INDEX($O:$O,MIN(IF(ISNUMBER($AC14:$AC$38),ROW(14:$38))))-INDEX($O:$O,MAX(ISNUMBER($AC$1:$AC12)*ROW($1:12))))*($O13-INDEX($O:$O,MAX(ISNUMBER($AC$1:$AC12)*ROW($1:12))))+INDEX(U:U,MAX(ISNUMBER($AC$1:$AC12)*ROW($1:12))),AC13)</f>
        <v>15871.212121212122</v>
      </c>
      <c r="V13" t="e">
        <f t="shared" ca="1" si="2"/>
        <v>#N/A</v>
      </c>
      <c r="W13" t="e">
        <f t="shared" ca="1" si="3"/>
        <v>#N/A</v>
      </c>
      <c r="X13">
        <f t="shared" ca="1" si="4"/>
        <v>0.2181410000000028</v>
      </c>
      <c r="Y13" t="str">
        <f t="shared" ca="1" si="5"/>
        <v>31.618141,74.65155</v>
      </c>
      <c r="Z13">
        <f t="shared" ca="1" si="6"/>
        <v>12475</v>
      </c>
      <c r="AA13" t="e">
        <f t="shared" ca="1" si="7"/>
        <v>#N/A</v>
      </c>
      <c r="AB13" t="e">
        <f t="shared" ca="1" si="8"/>
        <v>#N/A</v>
      </c>
      <c r="AC13" t="e">
        <f t="shared" ca="1" si="9"/>
        <v>#N/A</v>
      </c>
    </row>
    <row r="14" spans="1:29" x14ac:dyDescent="0.25">
      <c r="A14">
        <v>1541306006</v>
      </c>
      <c r="B14">
        <f t="shared" si="1"/>
        <v>0.16302300000000258</v>
      </c>
      <c r="C14" t="s">
        <v>53</v>
      </c>
      <c r="D14">
        <v>13975</v>
      </c>
      <c r="E14" t="s">
        <v>52</v>
      </c>
      <c r="H14">
        <v>1541306262</v>
      </c>
      <c r="I14" t="s">
        <v>54</v>
      </c>
      <c r="J14" t="s">
        <v>55</v>
      </c>
      <c r="K14">
        <v>15000</v>
      </c>
      <c r="O14" s="1">
        <f t="array" aca="1" ref="O14" ca="1">SMALL(N(OFFSET(A$2,MOD(ROW($24:$60),24),TRUNC(ROW($24:$60)/24-1)*7)),ROW(O13))</f>
        <v>1541305936</v>
      </c>
      <c r="P14" s="1">
        <f t="array" aca="1" ref="P14" ca="1">IF(ISNA($Y14),(INDEX(P:P,MIN(IF(ISTEXT($Y15:$Y$38),ROW(15:$38))))-INDEX(P:P,MAX(ISTEXT($Y$1:$Y13)*ROW($1:13))))/(INDEX($O:$O,MIN(IF(ISTEXT($Y15:$Y$38),ROW(15:$38))))-INDEX($O:$O,MAX(ISTEXT($Y$1:$Y13)*ROW($1:13))))*($O14-INDEX($O:$O,MAX(ISTEXT($Y$1:$Y13)*ROW($1:13))))+INDEX(P:P,MAX(ISTEXT($Y$1:$Y13)*ROW($1:13))),--LEFTB(Y14,SEARCH(",",Y14)-1))</f>
        <v>31.615123500000003</v>
      </c>
      <c r="Q14" s="1">
        <f t="array" aca="1" ref="Q14" ca="1">IF(ISNA($Y14),(INDEX(Q:Q,MIN(IF(ISTEXT($Y15:$Y$38),ROW(15:$38))))-INDEX(Q:Q,MAX(ISTEXT($Y$1:$Y13)*ROW($1:13))))/(INDEX($O:$O,MIN(IF(ISTEXT($Y15:$Y$38),ROW(15:$38))))-INDEX($O:$O,MAX(ISTEXT($Y$1:$Y13)*ROW($1:13))))*($O14-INDEX($O:$O,MAX(ISTEXT($Y$1:$Y13)*ROW($1:13))))+INDEX(Q:Q,MAX(ISTEXT($Y$1:$Y13)*ROW($1:13))),--MID(Y14,SEARCH(",",Y14)+1,99))</f>
        <v>74.644447</v>
      </c>
      <c r="R14" s="1">
        <f t="array" aca="1" ref="R14" ca="1">IF(ISNA($Z14),(INDEX(R:R,MIN(IF(ISNUMBER($Z15:$Z$38),ROW(15:$38))))-INDEX(R:R,MAX(ISNUMBER($Z$1:$Z13)*ROW($1:13))))/(INDEX($O:$O,MIN(IF(ISNUMBER($Z15:$Z$38),ROW(15:$38))))-INDEX($O:$O,MAX(ISNUMBER($Z$1:$Z13)*ROW($1:13))))*($O14-INDEX($O:$O,MAX(ISNUMBER($Z$1:$Z13)*ROW($1:13))))+INDEX(R:R,MAX(ISNUMBER($Z$1:$Z13)*ROW($1:13))),Z14)</f>
        <v>12575</v>
      </c>
      <c r="S14" s="1">
        <f t="array" aca="1" ref="S14" ca="1">IF(ISNA($AB14),(INDEX(S:S,MIN(IF(ISTEXT($AB15:$AB$38),ROW(15:$38))))-INDEX(S:S,MAX(ISTEXT($AB$1:$AB13)*ROW($1:13))))/(INDEX($O:$O,MIN(IF(ISTEXT($AB15:$AB$38),ROW(15:$38))))-INDEX($O:$O,MAX(ISTEXT($AB$1:$AB13)*ROW($1:13))))*($O14-INDEX($O:$O,MAX(ISTEXT($AB$1:$AB13)*ROW($1:13))))+INDEX(S:S,MAX(ISTEXT($AB$1:$AB13)*ROW($1:13))),--LEFTB(AB14,SEARCH(",",AB14)-1))</f>
        <v>31.456467</v>
      </c>
      <c r="T14" s="1">
        <f t="array" aca="1" ref="T14" ca="1">IF(ISNA($AB14),(INDEX(T:T,MIN(IF(ISTEXT($AB15:$AB$38),ROW(15:$38))))-INDEX(T:T,MAX(ISTEXT($AB$1:$AB13)*ROW($1:13))))/(INDEX($O:$O,MIN(IF(ISTEXT($AB15:$AB$38),ROW(15:$38))))-INDEX($O:$O,MAX(ISTEXT($AB$1:$AB13)*ROW($1:13))))*($O14-INDEX($O:$O,MAX(ISTEXT($AB$1:$AB13)*ROW($1:13))))+INDEX(T:T,MAX(ISTEXT($AB$1:$AB13)*ROW($1:13))),--MID(AB14,SEARCH(",",AB14)+1,99))</f>
        <v>74.337585000000004</v>
      </c>
      <c r="U14" s="1">
        <f t="array" aca="1" ref="U14" ca="1">IF(ISNA($AC14),(INDEX(U:U,MIN(IF(ISNUMBER($AC15:$AC$38),ROW(15:$38))))-INDEX(U:U,MAX(ISNUMBER($AC$1:$AC13)*ROW($1:13))))/(INDEX($O:$O,MIN(IF(ISNUMBER($AC15:$AC$38),ROW(15:$38))))-INDEX($O:$O,MAX(ISNUMBER($AC$1:$AC13)*ROW($1:13))))*($O14-INDEX($O:$O,MAX(ISNUMBER($AC$1:$AC13)*ROW($1:13))))+INDEX(U:U,MAX(ISNUMBER($AC$1:$AC13)*ROW($1:13))),AC14)</f>
        <v>15750</v>
      </c>
      <c r="V14">
        <f t="shared" ca="1" si="2"/>
        <v>5.6467000000001377E-2</v>
      </c>
      <c r="W14">
        <f t="shared" ca="1" si="3"/>
        <v>0.33758500000000424</v>
      </c>
      <c r="X14" t="e">
        <f t="shared" ca="1" si="4"/>
        <v>#N/A</v>
      </c>
      <c r="Y14" t="e">
        <f t="shared" ca="1" si="5"/>
        <v>#N/A</v>
      </c>
      <c r="Z14" t="e">
        <f t="shared" ca="1" si="6"/>
        <v>#N/A</v>
      </c>
      <c r="AA14" t="str">
        <f t="shared" ca="1" si="7"/>
        <v>2018-11-04T04:32:16Z</v>
      </c>
      <c r="AB14" t="str">
        <f t="shared" ca="1" si="8"/>
        <v>31.456467,74.337585</v>
      </c>
      <c r="AC14">
        <f t="shared" ca="1" si="9"/>
        <v>15750</v>
      </c>
    </row>
    <row r="15" spans="1:29" x14ac:dyDescent="0.25">
      <c r="A15">
        <v>1541306040</v>
      </c>
      <c r="B15">
        <f t="shared" si="1"/>
        <v>0.13555700000000215</v>
      </c>
      <c r="C15" t="s">
        <v>57</v>
      </c>
      <c r="D15">
        <v>13550</v>
      </c>
      <c r="E15" t="s">
        <v>56</v>
      </c>
      <c r="O15" s="1">
        <f t="array" aca="1" ref="O15" ca="1">SMALL(N(OFFSET(A$2,MOD(ROW($24:$60),24),TRUNC(ROW($24:$60)/24-1)*7)),ROW(O14))</f>
        <v>1541305940</v>
      </c>
      <c r="P15" s="1">
        <f t="array" aca="1" ref="P15" ca="1">IF(ISNA($Y15),(INDEX(P:P,MIN(IF(ISTEXT($Y16:$Y$38),ROW(16:$38))))-INDEX(P:P,MAX(ISTEXT($Y$1:$Y14)*ROW($1:14))))/(INDEX($O:$O,MIN(IF(ISTEXT($Y16:$Y$38),ROW(16:$38))))-INDEX($O:$O,MAX(ISTEXT($Y$1:$Y14)*ROW($1:14))))*($O15-INDEX($O:$O,MAX(ISTEXT($Y$1:$Y14)*ROW($1:14))))+INDEX(P:P,MAX(ISTEXT($Y$1:$Y14)*ROW($1:14))),--LEFTB(Y15,SEARCH(",",Y15)-1))</f>
        <v>31.612106000000001</v>
      </c>
      <c r="Q15" s="1">
        <f t="array" aca="1" ref="Q15" ca="1">IF(ISNA($Y15),(INDEX(Q:Q,MIN(IF(ISTEXT($Y16:$Y$38),ROW(16:$38))))-INDEX(Q:Q,MAX(ISTEXT($Y$1:$Y14)*ROW($1:14))))/(INDEX($O:$O,MIN(IF(ISTEXT($Y16:$Y$38),ROW(16:$38))))-INDEX($O:$O,MAX(ISTEXT($Y$1:$Y14)*ROW($1:14))))*($O15-INDEX($O:$O,MAX(ISTEXT($Y$1:$Y14)*ROW($1:14))))+INDEX(Q:Q,MAX(ISTEXT($Y$1:$Y14)*ROW($1:14))),--MID(Y15,SEARCH(",",Y15)+1,99))</f>
        <v>74.637343999999999</v>
      </c>
      <c r="R15" s="1">
        <f t="array" aca="1" ref="R15" ca="1">IF(ISNA($Z15),(INDEX(R:R,MIN(IF(ISNUMBER($Z16:$Z$38),ROW(16:$38))))-INDEX(R:R,MAX(ISNUMBER($Z$1:$Z14)*ROW($1:14))))/(INDEX($O:$O,MIN(IF(ISNUMBER($Z16:$Z$38),ROW(16:$38))))-INDEX($O:$O,MAX(ISNUMBER($Z$1:$Z14)*ROW($1:14))))*($O15-INDEX($O:$O,MAX(ISNUMBER($Z$1:$Z14)*ROW($1:14))))+INDEX(R:R,MAX(ISNUMBER($Z$1:$Z14)*ROW($1:14))),Z15)</f>
        <v>12675</v>
      </c>
      <c r="S15" s="1">
        <f t="array" aca="1" ref="S15" ca="1">IF(ISNA($AB15),(INDEX(S:S,MIN(IF(ISTEXT($AB16:$AB$38),ROW(16:$38))))-INDEX(S:S,MAX(ISTEXT($AB$1:$AB14)*ROW($1:14))))/(INDEX($O:$O,MIN(IF(ISTEXT($AB16:$AB$38),ROW(16:$38))))-INDEX($O:$O,MAX(ISTEXT($AB$1:$AB14)*ROW($1:14))))*($O15-INDEX($O:$O,MAX(ISTEXT($AB$1:$AB14)*ROW($1:14))))+INDEX(S:S,MAX(ISTEXT($AB$1:$AB14)*ROW($1:14))),--LEFTB(AB15,SEARCH(",",AB15)-1))</f>
        <v>31.460700575757574</v>
      </c>
      <c r="T15" s="1">
        <f t="array" aca="1" ref="T15" ca="1">IF(ISNA($AB15),(INDEX(T:T,MIN(IF(ISTEXT($AB16:$AB$38),ROW(16:$38))))-INDEX(T:T,MAX(ISTEXT($AB$1:$AB14)*ROW($1:14))))/(INDEX($O:$O,MIN(IF(ISTEXT($AB16:$AB$38),ROW(16:$38))))-INDEX($O:$O,MAX(ISTEXT($AB$1:$AB14)*ROW($1:14))))*($O15-INDEX($O:$O,MAX(ISTEXT($AB$1:$AB14)*ROW($1:14))))+INDEX(T:T,MAX(ISTEXT($AB$1:$AB14)*ROW($1:14))),--MID(AB15,SEARCH(",",AB15)+1,99))</f>
        <v>74.343617363636369</v>
      </c>
      <c r="U15" s="1">
        <f t="array" aca="1" ref="U15" ca="1">IF(ISNA($AC15),(INDEX(U:U,MIN(IF(ISNUMBER($AC16:$AC$38),ROW(16:$38))))-INDEX(U:U,MAX(ISNUMBER($AC$1:$AC14)*ROW($1:14))))/(INDEX($O:$O,MIN(IF(ISNUMBER($AC16:$AC$38),ROW(16:$38))))-INDEX($O:$O,MAX(ISNUMBER($AC$1:$AC14)*ROW($1:14))))*($O15-INDEX($O:$O,MAX(ISNUMBER($AC$1:$AC14)*ROW($1:14))))+INDEX(U:U,MAX(ISNUMBER($AC$1:$AC14)*ROW($1:14))),AC15)</f>
        <v>15656.060606060606</v>
      </c>
      <c r="V15" t="e">
        <f t="shared" ca="1" si="2"/>
        <v>#N/A</v>
      </c>
      <c r="W15" t="e">
        <f t="shared" ca="1" si="3"/>
        <v>#N/A</v>
      </c>
      <c r="X15">
        <f t="shared" ca="1" si="4"/>
        <v>0.21210600000000213</v>
      </c>
      <c r="Y15" t="str">
        <f t="shared" ca="1" si="5"/>
        <v>31.612106,74.637344</v>
      </c>
      <c r="Z15">
        <f t="shared" ca="1" si="6"/>
        <v>12675</v>
      </c>
      <c r="AA15" t="e">
        <f t="shared" ca="1" si="7"/>
        <v>#N/A</v>
      </c>
      <c r="AB15" t="e">
        <f t="shared" ca="1" si="8"/>
        <v>#N/A</v>
      </c>
      <c r="AC15" t="e">
        <f t="shared" ca="1" si="9"/>
        <v>#N/A</v>
      </c>
    </row>
    <row r="16" spans="1:29" x14ac:dyDescent="0.25">
      <c r="A16">
        <v>1541306073</v>
      </c>
      <c r="B16">
        <f t="shared" si="1"/>
        <v>0.11065100000000072</v>
      </c>
      <c r="C16" t="s">
        <v>59</v>
      </c>
      <c r="D16">
        <v>13175</v>
      </c>
      <c r="E16" t="s">
        <v>58</v>
      </c>
      <c r="O16" s="1">
        <f t="array" aca="1" ref="O16" ca="1">SMALL(N(OFFSET(A$2,MOD(ROW($24:$60),24),TRUNC(ROW($24:$60)/24-1)*7)),ROW(O15))</f>
        <v>1541305969</v>
      </c>
      <c r="P16" s="1">
        <f t="array" aca="1" ref="P16" ca="1">IF(ISNA($Y16),(INDEX(P:P,MIN(IF(ISTEXT($Y17:$Y$38),ROW(17:$38))))-INDEX(P:P,MAX(ISTEXT($Y$1:$Y15)*ROW($1:15))))/(INDEX($O:$O,MIN(IF(ISTEXT($Y17:$Y$38),ROW(17:$38))))-INDEX($O:$O,MAX(ISTEXT($Y$1:$Y15)*ROW($1:15))))*($O16-INDEX($O:$O,MAX(ISTEXT($Y$1:$Y15)*ROW($1:15))))+INDEX(P:P,MAX(ISTEXT($Y$1:$Y15)*ROW($1:15))),--LEFTB(Y16,SEARCH(",",Y16)-1))</f>
        <v>31.592354363636364</v>
      </c>
      <c r="Q16" s="1">
        <f t="array" aca="1" ref="Q16" ca="1">IF(ISNA($Y16),(INDEX(Q:Q,MIN(IF(ISTEXT($Y17:$Y$38),ROW(17:$38))))-INDEX(Q:Q,MAX(ISTEXT($Y$1:$Y15)*ROW($1:15))))/(INDEX($O:$O,MIN(IF(ISTEXT($Y17:$Y$38),ROW(17:$38))))-INDEX($O:$O,MAX(ISTEXT($Y$1:$Y15)*ROW($1:15))))*($O16-INDEX($O:$O,MAX(ISTEXT($Y$1:$Y15)*ROW($1:15))))+INDEX(Q:Q,MAX(ISTEXT($Y$1:$Y15)*ROW($1:15))),--MID(Y16,SEARCH(",",Y16)+1,99))</f>
        <v>74.589493121212115</v>
      </c>
      <c r="R16" s="1">
        <f t="array" aca="1" ref="R16" ca="1">IF(ISNA($Z16),(INDEX(R:R,MIN(IF(ISNUMBER($Z17:$Z$38),ROW(17:$38))))-INDEX(R:R,MAX(ISNUMBER($Z$1:$Z15)*ROW($1:15))))/(INDEX($O:$O,MIN(IF(ISNUMBER($Z17:$Z$38),ROW(17:$38))))-INDEX($O:$O,MAX(ISNUMBER($Z$1:$Z15)*ROW($1:15))))*($O16-INDEX($O:$O,MAX(ISNUMBER($Z$1:$Z15)*ROW($1:15))))+INDEX(R:R,MAX(ISNUMBER($Z$1:$Z15)*ROW($1:15))),Z16)</f>
        <v>13619.69696969697</v>
      </c>
      <c r="S16" s="1">
        <f t="array" aca="1" ref="S16" ca="1">IF(ISNA($AB16),(INDEX(S:S,MIN(IF(ISTEXT($AB17:$AB$38),ROW(17:$38))))-INDEX(S:S,MAX(ISTEXT($AB$1:$AB15)*ROW($1:15))))/(INDEX($O:$O,MIN(IF(ISTEXT($AB17:$AB$38),ROW(17:$38))))-INDEX($O:$O,MAX(ISTEXT($AB$1:$AB15)*ROW($1:15))))*($O16-INDEX($O:$O,MAX(ISTEXT($AB$1:$AB15)*ROW($1:15))))+INDEX(S:S,MAX(ISTEXT($AB$1:$AB15)*ROW($1:15))),--LEFTB(AB16,SEARCH(",",AB16)-1))</f>
        <v>31.491394</v>
      </c>
      <c r="T16" s="1">
        <f t="array" aca="1" ref="T16" ca="1">IF(ISNA($AB16),(INDEX(T:T,MIN(IF(ISTEXT($AB17:$AB$38),ROW(17:$38))))-INDEX(T:T,MAX(ISTEXT($AB$1:$AB15)*ROW($1:15))))/(INDEX($O:$O,MIN(IF(ISTEXT($AB17:$AB$38),ROW(17:$38))))-INDEX($O:$O,MAX(ISTEXT($AB$1:$AB15)*ROW($1:15))))*($O16-INDEX($O:$O,MAX(ISTEXT($AB$1:$AB15)*ROW($1:15))))+INDEX(T:T,MAX(ISTEXT($AB$1:$AB15)*ROW($1:15))),--MID(AB16,SEARCH(",",AB16)+1,99))</f>
        <v>74.387352000000007</v>
      </c>
      <c r="U16" s="1">
        <f t="array" aca="1" ref="U16" ca="1">IF(ISNA($AC16),(INDEX(U:U,MIN(IF(ISNUMBER($AC17:$AC$38),ROW(17:$38))))-INDEX(U:U,MAX(ISNUMBER($AC$1:$AC15)*ROW($1:15))))/(INDEX($O:$O,MIN(IF(ISNUMBER($AC17:$AC$38),ROW(17:$38))))-INDEX($O:$O,MAX(ISNUMBER($AC$1:$AC15)*ROW($1:15))))*($O16-INDEX($O:$O,MAX(ISNUMBER($AC$1:$AC15)*ROW($1:15))))+INDEX(U:U,MAX(ISNUMBER($AC$1:$AC15)*ROW($1:15))),AC16)</f>
        <v>14975</v>
      </c>
      <c r="V16">
        <f t="shared" ca="1" si="2"/>
        <v>9.1394000000001085E-2</v>
      </c>
      <c r="W16">
        <f t="shared" ca="1" si="3"/>
        <v>0.38735200000000702</v>
      </c>
      <c r="X16" t="e">
        <f t="shared" ca="1" si="4"/>
        <v>#N/A</v>
      </c>
      <c r="Y16" t="e">
        <f t="shared" ca="1" si="5"/>
        <v>#N/A</v>
      </c>
      <c r="Z16" t="e">
        <f t="shared" ca="1" si="6"/>
        <v>#N/A</v>
      </c>
      <c r="AA16" t="str">
        <f t="shared" ca="1" si="7"/>
        <v>2018-11-04T04:32:49Z</v>
      </c>
      <c r="AB16" t="str">
        <f t="shared" ca="1" si="8"/>
        <v>31.491394,74.387352</v>
      </c>
      <c r="AC16">
        <f t="shared" ca="1" si="9"/>
        <v>14975</v>
      </c>
    </row>
    <row r="17" spans="1:29" x14ac:dyDescent="0.25">
      <c r="A17">
        <v>1541306090</v>
      </c>
      <c r="B17">
        <f t="shared" si="1"/>
        <v>9.8627000000000464E-2</v>
      </c>
      <c r="C17" t="s">
        <v>61</v>
      </c>
      <c r="D17">
        <v>12850</v>
      </c>
      <c r="E17" t="s">
        <v>60</v>
      </c>
      <c r="O17" s="1">
        <f t="array" aca="1" ref="O17" ca="1">SMALL(N(OFFSET(A$2,MOD(ROW($24:$60),24),TRUNC(ROW($24:$60)/24-1)*7)),ROW(O16))</f>
        <v>1541305973</v>
      </c>
      <c r="P17" s="1">
        <f t="array" aca="1" ref="P17" ca="1">IF(ISNA($Y17),(INDEX(P:P,MIN(IF(ISTEXT($Y18:$Y$38),ROW(18:$38))))-INDEX(P:P,MAX(ISTEXT($Y$1:$Y16)*ROW($1:16))))/(INDEX($O:$O,MIN(IF(ISTEXT($Y18:$Y$38),ROW(18:$38))))-INDEX($O:$O,MAX(ISTEXT($Y$1:$Y16)*ROW($1:16))))*($O17-INDEX($O:$O,MAX(ISTEXT($Y$1:$Y16)*ROW($1:16))))+INDEX(P:P,MAX(ISTEXT($Y$1:$Y16)*ROW($1:16))),--LEFTB(Y17,SEARCH(",",Y17)-1))</f>
        <v>31.58963</v>
      </c>
      <c r="Q17" s="1">
        <f t="array" aca="1" ref="Q17" ca="1">IF(ISNA($Y17),(INDEX(Q:Q,MIN(IF(ISTEXT($Y18:$Y$38),ROW(18:$38))))-INDEX(Q:Q,MAX(ISTEXT($Y$1:$Y16)*ROW($1:16))))/(INDEX($O:$O,MIN(IF(ISTEXT($Y18:$Y$38),ROW(18:$38))))-INDEX($O:$O,MAX(ISTEXT($Y$1:$Y16)*ROW($1:16))))*($O17-INDEX($O:$O,MAX(ISTEXT($Y$1:$Y16)*ROW($1:16))))+INDEX(Q:Q,MAX(ISTEXT($Y$1:$Y16)*ROW($1:16))),--MID(Y17,SEARCH(",",Y17)+1,99))</f>
        <v>74.582892999999999</v>
      </c>
      <c r="R17" s="1">
        <f t="array" aca="1" ref="R17" ca="1">IF(ISNA($Z17),(INDEX(R:R,MIN(IF(ISNUMBER($Z18:$Z$38),ROW(18:$38))))-INDEX(R:R,MAX(ISNUMBER($Z$1:$Z16)*ROW($1:16))))/(INDEX($O:$O,MIN(IF(ISNUMBER($Z18:$Z$38),ROW(18:$38))))-INDEX($O:$O,MAX(ISNUMBER($Z$1:$Z16)*ROW($1:16))))*($O17-INDEX($O:$O,MAX(ISNUMBER($Z$1:$Z16)*ROW($1:16))))+INDEX(R:R,MAX(ISNUMBER($Z$1:$Z16)*ROW($1:16))),Z17)</f>
        <v>13750</v>
      </c>
      <c r="S17" s="1">
        <f t="array" aca="1" ref="S17" ca="1">IF(ISNA($AB17),(INDEX(S:S,MIN(IF(ISTEXT($AB18:$AB$38),ROW(18:$38))))-INDEX(S:S,MAX(ISTEXT($AB$1:$AB16)*ROW($1:16))))/(INDEX($O:$O,MIN(IF(ISTEXT($AB18:$AB$38),ROW(18:$38))))-INDEX($O:$O,MAX(ISTEXT($AB$1:$AB16)*ROW($1:16))))*($O17-INDEX($O:$O,MAX(ISTEXT($AB$1:$AB16)*ROW($1:16))))+INDEX(S:S,MAX(ISTEXT($AB$1:$AB16)*ROW($1:16))),--LEFTB(AB17,SEARCH(",",AB17)-1))</f>
        <v>31.494781466666666</v>
      </c>
      <c r="T17" s="1">
        <f t="array" aca="1" ref="T17" ca="1">IF(ISNA($AB17),(INDEX(T:T,MIN(IF(ISTEXT($AB18:$AB$38),ROW(18:$38))))-INDEX(T:T,MAX(ISTEXT($AB$1:$AB16)*ROW($1:16))))/(INDEX($O:$O,MIN(IF(ISTEXT($AB18:$AB$38),ROW(18:$38))))-INDEX($O:$O,MAX(ISTEXT($AB$1:$AB16)*ROW($1:16))))*($O17-INDEX($O:$O,MAX(ISTEXT($AB$1:$AB16)*ROW($1:16))))+INDEX(T:T,MAX(ISTEXT($AB$1:$AB16)*ROW($1:16))),--MID(AB17,SEARCH(",",AB17)+1,99))</f>
        <v>74.39339746666667</v>
      </c>
      <c r="U17" s="1">
        <f t="array" aca="1" ref="U17" ca="1">IF(ISNA($AC17),(INDEX(U:U,MIN(IF(ISNUMBER($AC18:$AC$38),ROW(18:$38))))-INDEX(U:U,MAX(ISNUMBER($AC$1:$AC16)*ROW($1:16))))/(INDEX($O:$O,MIN(IF(ISNUMBER($AC18:$AC$38),ROW(18:$38))))-INDEX($O:$O,MAX(ISNUMBER($AC$1:$AC16)*ROW($1:16))))*($O17-INDEX($O:$O,MAX(ISNUMBER($AC$1:$AC16)*ROW($1:16))))+INDEX(U:U,MAX(ISNUMBER($AC$1:$AC16)*ROW($1:16))),AC17)</f>
        <v>14925</v>
      </c>
      <c r="V17" t="e">
        <f t="shared" ca="1" si="2"/>
        <v>#N/A</v>
      </c>
      <c r="W17" t="e">
        <f t="shared" ca="1" si="3"/>
        <v>#N/A</v>
      </c>
      <c r="X17">
        <f t="shared" ca="1" si="4"/>
        <v>0.18963000000000108</v>
      </c>
      <c r="Y17" t="str">
        <f t="shared" ca="1" si="5"/>
        <v>31.58963,74.582893</v>
      </c>
      <c r="Z17">
        <f t="shared" ca="1" si="6"/>
        <v>13750</v>
      </c>
      <c r="AA17" t="e">
        <f t="shared" ca="1" si="7"/>
        <v>#N/A</v>
      </c>
      <c r="AB17" t="e">
        <f t="shared" ca="1" si="8"/>
        <v>#N/A</v>
      </c>
      <c r="AC17" t="e">
        <f t="shared" ca="1" si="9"/>
        <v>#N/A</v>
      </c>
    </row>
    <row r="18" spans="1:29" x14ac:dyDescent="0.25">
      <c r="A18">
        <v>1541306097</v>
      </c>
      <c r="B18">
        <f t="shared" si="1"/>
        <v>9.6220000000002415E-2</v>
      </c>
      <c r="C18" t="s">
        <v>63</v>
      </c>
      <c r="D18">
        <v>12900</v>
      </c>
      <c r="E18" t="s">
        <v>62</v>
      </c>
      <c r="O18" s="1">
        <f t="array" aca="1" ref="O18" ca="1">SMALL(N(OFFSET(A$2,MOD(ROW($24:$60),24),TRUNC(ROW($24:$60)/24-1)*7)),ROW(O17))</f>
        <v>1541305999</v>
      </c>
      <c r="P18" s="1">
        <f t="array" aca="1" ref="P18" ca="1">IF(ISNA($Y18),(INDEX(P:P,MIN(IF(ISTEXT($Y19:$Y$38),ROW(19:$38))))-INDEX(P:P,MAX(ISTEXT($Y$1:$Y17)*ROW($1:17))))/(INDEX($O:$O,MIN(IF(ISTEXT($Y19:$Y$38),ROW(19:$38))))-INDEX($O:$O,MAX(ISTEXT($Y$1:$Y17)*ROW($1:17))))*($O18-INDEX($O:$O,MAX(ISTEXT($Y$1:$Y17)*ROW($1:17))))+INDEX(P:P,MAX(ISTEXT($Y$1:$Y17)*ROW($1:17))),--LEFTB(Y18,SEARCH(",",Y18)-1))</f>
        <v>31.568666909090911</v>
      </c>
      <c r="Q18" s="1">
        <f t="array" aca="1" ref="Q18" ca="1">IF(ISNA($Y18),(INDEX(Q:Q,MIN(IF(ISTEXT($Y19:$Y$38),ROW(19:$38))))-INDEX(Q:Q,MAX(ISTEXT($Y$1:$Y17)*ROW($1:17))))/(INDEX($O:$O,MIN(IF(ISTEXT($Y19:$Y$38),ROW(19:$38))))-INDEX($O:$O,MAX(ISTEXT($Y$1:$Y17)*ROW($1:17))))*($O18-INDEX($O:$O,MAX(ISTEXT($Y$1:$Y17)*ROW($1:17))))+INDEX(Q:Q,MAX(ISTEXT($Y$1:$Y17)*ROW($1:17))),--MID(Y18,SEARCH(",",Y18)+1,99))</f>
        <v>74.540172636363636</v>
      </c>
      <c r="R18" s="1">
        <f t="array" aca="1" ref="R18" ca="1">IF(ISNA($Z18),(INDEX(R:R,MIN(IF(ISNUMBER($Z19:$Z$38),ROW(19:$38))))-INDEX(R:R,MAX(ISNUMBER($Z$1:$Z17)*ROW($1:17))))/(INDEX($O:$O,MIN(IF(ISNUMBER($Z19:$Z$38),ROW(19:$38))))-INDEX($O:$O,MAX(ISNUMBER($Z$1:$Z17)*ROW($1:17))))*($O18-INDEX($O:$O,MAX(ISNUMBER($Z$1:$Z17)*ROW($1:17))))+INDEX(R:R,MAX(ISNUMBER($Z$1:$Z17)*ROW($1:17))),Z18)</f>
        <v>13927.272727272728</v>
      </c>
      <c r="S18" s="1">
        <f t="array" aca="1" ref="S18" ca="1">IF(ISNA($AB18),(INDEX(S:S,MIN(IF(ISTEXT($AB19:$AB$38),ROW(19:$38))))-INDEX(S:S,MAX(ISTEXT($AB$1:$AB17)*ROW($1:17))))/(INDEX($O:$O,MIN(IF(ISTEXT($AB19:$AB$38),ROW(19:$38))))-INDEX($O:$O,MAX(ISTEXT($AB$1:$AB17)*ROW($1:17))))*($O18-INDEX($O:$O,MAX(ISTEXT($AB$1:$AB17)*ROW($1:17))))+INDEX(S:S,MAX(ISTEXT($AB$1:$AB17)*ROW($1:17))),--LEFTB(AB18,SEARCH(",",AB18)-1))</f>
        <v>31.5168</v>
      </c>
      <c r="T18" s="1">
        <f t="array" aca="1" ref="T18" ca="1">IF(ISNA($AB18),(INDEX(T:T,MIN(IF(ISTEXT($AB19:$AB$38),ROW(19:$38))))-INDEX(T:T,MAX(ISTEXT($AB$1:$AB17)*ROW($1:17))))/(INDEX($O:$O,MIN(IF(ISTEXT($AB19:$AB$38),ROW(19:$38))))-INDEX($O:$O,MAX(ISTEXT($AB$1:$AB17)*ROW($1:17))))*($O18-INDEX($O:$O,MAX(ISTEXT($AB$1:$AB17)*ROW($1:17))))+INDEX(T:T,MAX(ISTEXT($AB$1:$AB17)*ROW($1:17))),--MID(AB18,SEARCH(",",AB18)+1,99))</f>
        <v>74.432693</v>
      </c>
      <c r="U18" s="1">
        <f t="array" aca="1" ref="U18" ca="1">IF(ISNA($AC18),(INDEX(U:U,MIN(IF(ISNUMBER($AC19:$AC$38),ROW(19:$38))))-INDEX(U:U,MAX(ISNUMBER($AC$1:$AC17)*ROW($1:17))))/(INDEX($O:$O,MIN(IF(ISNUMBER($AC19:$AC$38),ROW(19:$38))))-INDEX($O:$O,MAX(ISNUMBER($AC$1:$AC17)*ROW($1:17))))*($O18-INDEX($O:$O,MAX(ISNUMBER($AC$1:$AC17)*ROW($1:17))))+INDEX(U:U,MAX(ISNUMBER($AC$1:$AC17)*ROW($1:17))),AC18)</f>
        <v>14600</v>
      </c>
      <c r="V18">
        <f t="shared" ca="1" si="2"/>
        <v>0.11680000000000135</v>
      </c>
      <c r="W18">
        <f t="shared" ca="1" si="3"/>
        <v>0.43269300000000044</v>
      </c>
      <c r="X18" t="e">
        <f t="shared" ca="1" si="4"/>
        <v>#N/A</v>
      </c>
      <c r="Y18" t="e">
        <f t="shared" ca="1" si="5"/>
        <v>#N/A</v>
      </c>
      <c r="Z18" t="e">
        <f t="shared" ca="1" si="6"/>
        <v>#N/A</v>
      </c>
      <c r="AA18" t="str">
        <f t="shared" ca="1" si="7"/>
        <v>2018-11-04T04:33:19Z</v>
      </c>
      <c r="AB18" t="str">
        <f t="shared" ca="1" si="8"/>
        <v>31.5168,74.432693</v>
      </c>
      <c r="AC18">
        <f t="shared" ca="1" si="9"/>
        <v>14600</v>
      </c>
    </row>
    <row r="19" spans="1:29" x14ac:dyDescent="0.25">
      <c r="A19">
        <v>1541306108</v>
      </c>
      <c r="B19">
        <f t="shared" si="1"/>
        <v>9.3134000000002715E-2</v>
      </c>
      <c r="C19" t="s">
        <v>65</v>
      </c>
      <c r="D19">
        <v>12950</v>
      </c>
      <c r="E19" t="s">
        <v>64</v>
      </c>
      <c r="O19" s="1">
        <f t="array" aca="1" ref="O19" ca="1">SMALL(N(OFFSET(A$2,MOD(ROW($24:$60),24),TRUNC(ROW($24:$60)/24-1)*7)),ROW(O18))</f>
        <v>1541306006</v>
      </c>
      <c r="P19" s="1">
        <f t="array" aca="1" ref="P19" ca="1">IF(ISNA($Y19),(INDEX(P:P,MIN(IF(ISTEXT($Y20:$Y$38),ROW(20:$38))))-INDEX(P:P,MAX(ISTEXT($Y$1:$Y18)*ROW($1:18))))/(INDEX($O:$O,MIN(IF(ISTEXT($Y20:$Y$38),ROW(20:$38))))-INDEX($O:$O,MAX(ISTEXT($Y$1:$Y18)*ROW($1:18))))*($O19-INDEX($O:$O,MAX(ISTEXT($Y$1:$Y18)*ROW($1:18))))+INDEX(P:P,MAX(ISTEXT($Y$1:$Y18)*ROW($1:18))),--LEFTB(Y19,SEARCH(",",Y19)-1))</f>
        <v>31.563023000000001</v>
      </c>
      <c r="Q19" s="1">
        <f t="array" aca="1" ref="Q19" ca="1">IF(ISNA($Y19),(INDEX(Q:Q,MIN(IF(ISTEXT($Y20:$Y$38),ROW(20:$38))))-INDEX(Q:Q,MAX(ISTEXT($Y$1:$Y18)*ROW($1:18))))/(INDEX($O:$O,MIN(IF(ISTEXT($Y20:$Y$38),ROW(20:$38))))-INDEX($O:$O,MAX(ISTEXT($Y$1:$Y18)*ROW($1:18))))*($O19-INDEX($O:$O,MAX(ISTEXT($Y$1:$Y18)*ROW($1:18))))+INDEX(Q:Q,MAX(ISTEXT($Y$1:$Y18)*ROW($1:18))),--MID(Y19,SEARCH(",",Y19)+1,99))</f>
        <v>74.528671000000003</v>
      </c>
      <c r="R19" s="1">
        <f t="array" aca="1" ref="R19" ca="1">IF(ISNA($Z19),(INDEX(R:R,MIN(IF(ISNUMBER($Z20:$Z$38),ROW(20:$38))))-INDEX(R:R,MAX(ISNUMBER($Z$1:$Z18)*ROW($1:18))))/(INDEX($O:$O,MIN(IF(ISNUMBER($Z20:$Z$38),ROW(20:$38))))-INDEX($O:$O,MAX(ISNUMBER($Z$1:$Z18)*ROW($1:18))))*($O19-INDEX($O:$O,MAX(ISNUMBER($Z$1:$Z18)*ROW($1:18))))+INDEX(R:R,MAX(ISNUMBER($Z$1:$Z18)*ROW($1:18))),Z19)</f>
        <v>13975</v>
      </c>
      <c r="S19" s="1">
        <f t="array" aca="1" ref="S19" ca="1">IF(ISNA($AB19),(INDEX(S:S,MIN(IF(ISTEXT($AB20:$AB$38),ROW(20:$38))))-INDEX(S:S,MAX(ISTEXT($AB$1:$AB18)*ROW($1:18))))/(INDEX($O:$O,MIN(IF(ISTEXT($AB20:$AB$38),ROW(20:$38))))-INDEX($O:$O,MAX(ISTEXT($AB$1:$AB18)*ROW($1:18))))*($O19-INDEX($O:$O,MAX(ISTEXT($AB$1:$AB18)*ROW($1:18))))+INDEX(S:S,MAX(ISTEXT($AB$1:$AB18)*ROW($1:18))),--LEFTB(AB19,SEARCH(",",AB19)-1))</f>
        <v>31.522033666666665</v>
      </c>
      <c r="T19" s="1">
        <f t="array" aca="1" ref="T19" ca="1">IF(ISNA($AB19),(INDEX(T:T,MIN(IF(ISTEXT($AB20:$AB$38),ROW(20:$38))))-INDEX(T:T,MAX(ISTEXT($AB$1:$AB18)*ROW($1:18))))/(INDEX($O:$O,MIN(IF(ISTEXT($AB20:$AB$38),ROW(20:$38))))-INDEX($O:$O,MAX(ISTEXT($AB$1:$AB18)*ROW($1:18))))*($O19-INDEX($O:$O,MAX(ISTEXT($AB$1:$AB18)*ROW($1:18))))+INDEX(T:T,MAX(ISTEXT($AB$1:$AB18)*ROW($1:18))),--MID(AB19,SEARCH(",",AB19)+1,99))</f>
        <v>74.442951818181811</v>
      </c>
      <c r="U19" s="1">
        <f t="array" aca="1" ref="U19" ca="1">IF(ISNA($AC19),(INDEX(U:U,MIN(IF(ISNUMBER($AC20:$AC$38),ROW(20:$38))))-INDEX(U:U,MAX(ISNUMBER($AC$1:$AC18)*ROW($1:18))))/(INDEX($O:$O,MIN(IF(ISNUMBER($AC20:$AC$38),ROW(20:$38))))-INDEX($O:$O,MAX(ISNUMBER($AC$1:$AC18)*ROW($1:18))))*($O19-INDEX($O:$O,MAX(ISNUMBER($AC$1:$AC18)*ROW($1:18))))+INDEX(U:U,MAX(ISNUMBER($AC$1:$AC18)*ROW($1:18))),AC19)</f>
        <v>14605.30303030303</v>
      </c>
      <c r="V19" t="e">
        <f t="shared" ca="1" si="2"/>
        <v>#N/A</v>
      </c>
      <c r="W19" t="e">
        <f t="shared" ca="1" si="3"/>
        <v>#N/A</v>
      </c>
      <c r="X19">
        <f t="shared" ca="1" si="4"/>
        <v>0.16302300000000258</v>
      </c>
      <c r="Y19" t="str">
        <f t="shared" ca="1" si="5"/>
        <v>31.563023,74.528671</v>
      </c>
      <c r="Z19">
        <f t="shared" ca="1" si="6"/>
        <v>13975</v>
      </c>
      <c r="AA19" t="e">
        <f t="shared" ca="1" si="7"/>
        <v>#N/A</v>
      </c>
      <c r="AB19" t="e">
        <f t="shared" ca="1" si="8"/>
        <v>#N/A</v>
      </c>
      <c r="AC19" t="e">
        <f t="shared" ca="1" si="9"/>
        <v>#N/A</v>
      </c>
    </row>
    <row r="20" spans="1:29" x14ac:dyDescent="0.25">
      <c r="A20">
        <v>1541306115</v>
      </c>
      <c r="B20">
        <f t="shared" si="1"/>
        <v>9.058700000000286E-2</v>
      </c>
      <c r="C20" t="s">
        <v>67</v>
      </c>
      <c r="D20">
        <v>13025</v>
      </c>
      <c r="E20" t="s">
        <v>66</v>
      </c>
      <c r="O20" s="1">
        <f t="array" aca="1" ref="O20" ca="1">SMALL(N(OFFSET(A$2,MOD(ROW($24:$60),24),TRUNC(ROW($24:$60)/24-1)*7)),ROW(O19))</f>
        <v>1541306032</v>
      </c>
      <c r="P20" s="1">
        <f t="array" aca="1" ref="P20" ca="1">IF(ISNA($Y20),(INDEX(P:P,MIN(IF(ISTEXT($Y21:$Y$38),ROW(21:$38))))-INDEX(P:P,MAX(ISTEXT($Y$1:$Y19)*ROW($1:19))))/(INDEX($O:$O,MIN(IF(ISTEXT($Y21:$Y$38),ROW(21:$38))))-INDEX($O:$O,MAX(ISTEXT($Y$1:$Y19)*ROW($1:19))))*($O20-INDEX($O:$O,MAX(ISTEXT($Y$1:$Y19)*ROW($1:19))))+INDEX(P:P,MAX(ISTEXT($Y$1:$Y19)*ROW($1:19))),--LEFTB(Y20,SEARCH(",",Y20)-1))</f>
        <v>31.542019588235295</v>
      </c>
      <c r="Q20" s="1">
        <f t="array" aca="1" ref="Q20" ca="1">IF(ISNA($Y20),(INDEX(Q:Q,MIN(IF(ISTEXT($Y21:$Y$38),ROW(21:$38))))-INDEX(Q:Q,MAX(ISTEXT($Y$1:$Y19)*ROW($1:19))))/(INDEX($O:$O,MIN(IF(ISTEXT($Y21:$Y$38),ROW(21:$38))))-INDEX($O:$O,MAX(ISTEXT($Y$1:$Y19)*ROW($1:19))))*($O20-INDEX($O:$O,MAX(ISTEXT($Y$1:$Y19)*ROW($1:19))))+INDEX(Q:Q,MAX(ISTEXT($Y$1:$Y19)*ROW($1:19))),--MID(Y20,SEARCH(",",Y20)+1,99))</f>
        <v>74.487166588235297</v>
      </c>
      <c r="R20" s="1">
        <f t="array" aca="1" ref="R20" ca="1">IF(ISNA($Z20),(INDEX(R:R,MIN(IF(ISNUMBER($Z21:$Z$38),ROW(21:$38))))-INDEX(R:R,MAX(ISNUMBER($Z$1:$Z19)*ROW($1:19))))/(INDEX($O:$O,MIN(IF(ISNUMBER($Z21:$Z$38),ROW(21:$38))))-INDEX($O:$O,MAX(ISNUMBER($Z$1:$Z19)*ROW($1:19))))*($O20-INDEX($O:$O,MAX(ISNUMBER($Z$1:$Z19)*ROW($1:19))))+INDEX(R:R,MAX(ISNUMBER($Z$1:$Z19)*ROW($1:19))),Z20)</f>
        <v>13650</v>
      </c>
      <c r="S20" s="1">
        <f t="array" aca="1" ref="S20" ca="1">IF(ISNA($AB20),(INDEX(S:S,MIN(IF(ISTEXT($AB21:$AB$38),ROW(21:$38))))-INDEX(S:S,MAX(ISTEXT($AB$1:$AB19)*ROW($1:19))))/(INDEX($O:$O,MIN(IF(ISTEXT($AB21:$AB$38),ROW(21:$38))))-INDEX($O:$O,MAX(ISTEXT($AB$1:$AB19)*ROW($1:19))))*($O20-INDEX($O:$O,MAX(ISTEXT($AB$1:$AB19)*ROW($1:19))))+INDEX(S:S,MAX(ISTEXT($AB$1:$AB19)*ROW($1:19))),--LEFTB(AB20,SEARCH(",",AB20)-1))</f>
        <v>31.541473</v>
      </c>
      <c r="T20" s="1">
        <f t="array" aca="1" ref="T20" ca="1">IF(ISNA($AB20),(INDEX(T:T,MIN(IF(ISTEXT($AB21:$AB$38),ROW(21:$38))))-INDEX(T:T,MAX(ISTEXT($AB$1:$AB19)*ROW($1:19))))/(INDEX($O:$O,MIN(IF(ISTEXT($AB21:$AB$38),ROW(21:$38))))-INDEX($O:$O,MAX(ISTEXT($AB$1:$AB19)*ROW($1:19))))*($O20-INDEX($O:$O,MAX(ISTEXT($AB$1:$AB19)*ROW($1:19))))+INDEX(T:T,MAX(ISTEXT($AB$1:$AB19)*ROW($1:19))),--MID(AB20,SEARCH(",",AB20)+1,99))</f>
        <v>74.481055999999995</v>
      </c>
      <c r="U20" s="1">
        <f t="array" aca="1" ref="U20" ca="1">IF(ISNA($AC20),(INDEX(U:U,MIN(IF(ISNUMBER($AC21:$AC$38),ROW(21:$38))))-INDEX(U:U,MAX(ISNUMBER($AC$1:$AC19)*ROW($1:19))))/(INDEX($O:$O,MIN(IF(ISNUMBER($AC21:$AC$38),ROW(21:$38))))-INDEX($O:$O,MAX(ISNUMBER($AC$1:$AC19)*ROW($1:19))))*($O20-INDEX($O:$O,MAX(ISNUMBER($AC$1:$AC19)*ROW($1:19))))+INDEX(U:U,MAX(ISNUMBER($AC$1:$AC19)*ROW($1:19))),AC20)</f>
        <v>14625</v>
      </c>
      <c r="V20">
        <f t="shared" ca="1" si="2"/>
        <v>0.14147300000000129</v>
      </c>
      <c r="W20">
        <f t="shared" ca="1" si="3"/>
        <v>0.48105599999999527</v>
      </c>
      <c r="X20" t="e">
        <f t="shared" ca="1" si="4"/>
        <v>#N/A</v>
      </c>
      <c r="Y20" t="e">
        <f t="shared" ca="1" si="5"/>
        <v>#N/A</v>
      </c>
      <c r="Z20" t="e">
        <f t="shared" ca="1" si="6"/>
        <v>#N/A</v>
      </c>
      <c r="AA20" t="str">
        <f t="shared" ca="1" si="7"/>
        <v>2018-11-04T04:33:52Z</v>
      </c>
      <c r="AB20" t="str">
        <f t="shared" ca="1" si="8"/>
        <v>31.541473,74.481056</v>
      </c>
      <c r="AC20">
        <f t="shared" ca="1" si="9"/>
        <v>14625</v>
      </c>
    </row>
    <row r="21" spans="1:29" x14ac:dyDescent="0.25">
      <c r="A21">
        <v>1541306146</v>
      </c>
      <c r="B21">
        <f t="shared" si="1"/>
        <v>8.3200000000001495E-2</v>
      </c>
      <c r="C21" t="s">
        <v>69</v>
      </c>
      <c r="D21">
        <v>13400</v>
      </c>
      <c r="E21" t="s">
        <v>68</v>
      </c>
      <c r="O21" s="1">
        <f t="array" aca="1" ref="O21" ca="1">SMALL(N(OFFSET(A$2,MOD(ROW($24:$60),24),TRUNC(ROW($24:$60)/24-1)*7)),ROW(O20))</f>
        <v>1541306040</v>
      </c>
      <c r="P21" s="1">
        <f t="array" aca="1" ref="P21" ca="1">IF(ISNA($Y21),(INDEX(P:P,MIN(IF(ISTEXT($Y22:$Y$38),ROW(22:$38))))-INDEX(P:P,MAX(ISTEXT($Y$1:$Y20)*ROW($1:20))))/(INDEX($O:$O,MIN(IF(ISTEXT($Y22:$Y$38),ROW(22:$38))))-INDEX($O:$O,MAX(ISTEXT($Y$1:$Y20)*ROW($1:20))))*($O21-INDEX($O:$O,MAX(ISTEXT($Y$1:$Y20)*ROW($1:20))))+INDEX(P:P,MAX(ISTEXT($Y$1:$Y20)*ROW($1:20))),--LEFTB(Y21,SEARCH(",",Y21)-1))</f>
        <v>31.535557000000001</v>
      </c>
      <c r="Q21" s="1">
        <f t="array" aca="1" ref="Q21" ca="1">IF(ISNA($Y21),(INDEX(Q:Q,MIN(IF(ISTEXT($Y22:$Y$38),ROW(22:$38))))-INDEX(Q:Q,MAX(ISTEXT($Y$1:$Y20)*ROW($1:20))))/(INDEX($O:$O,MIN(IF(ISTEXT($Y22:$Y$38),ROW(22:$38))))-INDEX($O:$O,MAX(ISTEXT($Y$1:$Y20)*ROW($1:20))))*($O21-INDEX($O:$O,MAX(ISTEXT($Y$1:$Y20)*ROW($1:20))))+INDEX(Q:Q,MAX(ISTEXT($Y$1:$Y20)*ROW($1:20))),--MID(Y21,SEARCH(",",Y21)+1,99))</f>
        <v>74.474395999999999</v>
      </c>
      <c r="R21" s="1">
        <f t="array" aca="1" ref="R21" ca="1">IF(ISNA($Z21),(INDEX(R:R,MIN(IF(ISNUMBER($Z22:$Z$38),ROW(22:$38))))-INDEX(R:R,MAX(ISNUMBER($Z$1:$Z20)*ROW($1:20))))/(INDEX($O:$O,MIN(IF(ISNUMBER($Z22:$Z$38),ROW(22:$38))))-INDEX($O:$O,MAX(ISNUMBER($Z$1:$Z20)*ROW($1:20))))*($O21-INDEX($O:$O,MAX(ISNUMBER($Z$1:$Z20)*ROW($1:20))))+INDEX(R:R,MAX(ISNUMBER($Z$1:$Z20)*ROW($1:20))),Z21)</f>
        <v>13550</v>
      </c>
      <c r="S21" s="1">
        <f t="array" aca="1" ref="S21" ca="1">IF(ISNA($AB21),(INDEX(S:S,MIN(IF(ISTEXT($AB22:$AB$38),ROW(22:$38))))-INDEX(S:S,MAX(ISTEXT($AB$1:$AB20)*ROW($1:20))))/(INDEX($O:$O,MIN(IF(ISTEXT($AB22:$AB$38),ROW(22:$38))))-INDEX($O:$O,MAX(ISTEXT($AB$1:$AB20)*ROW($1:20))))*($O21-INDEX($O:$O,MAX(ISTEXT($AB$1:$AB20)*ROW($1:20))))+INDEX(S:S,MAX(ISTEXT($AB$1:$AB20)*ROW($1:20))),--LEFTB(AB21,SEARCH(",",AB21)-1))</f>
        <v>31.546921969696971</v>
      </c>
      <c r="T21" s="1">
        <f t="array" aca="1" ref="T21" ca="1">IF(ISNA($AB21),(INDEX(T:T,MIN(IF(ISTEXT($AB22:$AB$38),ROW(22:$38))))-INDEX(T:T,MAX(ISTEXT($AB$1:$AB20)*ROW($1:20))))/(INDEX($O:$O,MIN(IF(ISTEXT($AB22:$AB$38),ROW(22:$38))))-INDEX($O:$O,MAX(ISTEXT($AB$1:$AB20)*ROW($1:20))))*($O21-INDEX($O:$O,MAX(ISTEXT($AB$1:$AB20)*ROW($1:20))))+INDEX(T:T,MAX(ISTEXT($AB$1:$AB20)*ROW($1:20))),--MID(AB21,SEARCH(",",AB21)+1,99))</f>
        <v>74.491592969696967</v>
      </c>
      <c r="U21" s="1">
        <f t="array" aca="1" ref="U21" ca="1">IF(ISNA($AC21),(INDEX(U:U,MIN(IF(ISNUMBER($AC22:$AC$38),ROW(22:$38))))-INDEX(U:U,MAX(ISNUMBER($AC$1:$AC20)*ROW($1:20))))/(INDEX($O:$O,MIN(IF(ISNUMBER($AC22:$AC$38),ROW(22:$38))))-INDEX($O:$O,MAX(ISNUMBER($AC$1:$AC20)*ROW($1:20))))*($O21-INDEX($O:$O,MAX(ISNUMBER($AC$1:$AC20)*ROW($1:20))))+INDEX(U:U,MAX(ISNUMBER($AC$1:$AC20)*ROW($1:20))),AC21)</f>
        <v>14715.90909090909</v>
      </c>
      <c r="V21" t="e">
        <f t="shared" ca="1" si="2"/>
        <v>#N/A</v>
      </c>
      <c r="W21" t="e">
        <f t="shared" ca="1" si="3"/>
        <v>#N/A</v>
      </c>
      <c r="X21">
        <f t="shared" ca="1" si="4"/>
        <v>0.13555700000000215</v>
      </c>
      <c r="Y21" t="str">
        <f t="shared" ca="1" si="5"/>
        <v>31.535557,74.474396</v>
      </c>
      <c r="Z21">
        <f t="shared" ca="1" si="6"/>
        <v>13550</v>
      </c>
      <c r="AA21" t="e">
        <f t="shared" ca="1" si="7"/>
        <v>#N/A</v>
      </c>
      <c r="AB21" t="e">
        <f t="shared" ca="1" si="8"/>
        <v>#N/A</v>
      </c>
      <c r="AC21" t="e">
        <f t="shared" ca="1" si="9"/>
        <v>#N/A</v>
      </c>
    </row>
    <row r="22" spans="1:29" x14ac:dyDescent="0.25">
      <c r="A22">
        <v>1541306178</v>
      </c>
      <c r="B22">
        <f t="shared" si="1"/>
        <v>7.6156000000001001E-2</v>
      </c>
      <c r="C22" t="s">
        <v>71</v>
      </c>
      <c r="D22">
        <v>14000</v>
      </c>
      <c r="E22" t="s">
        <v>70</v>
      </c>
      <c r="O22" s="1">
        <f t="array" aca="1" ref="O22" ca="1">SMALL(N(OFFSET(A$2,MOD(ROW($24:$60),24),TRUNC(ROW($24:$60)/24-1)*7)),ROW(O21))</f>
        <v>1541306065</v>
      </c>
      <c r="P22" s="1">
        <f t="array" aca="1" ref="P22" ca="1">IF(ISNA($Y22),(INDEX(P:P,MIN(IF(ISTEXT($Y23:$Y$38),ROW(23:$38))))-INDEX(P:P,MAX(ISTEXT($Y$1:$Y21)*ROW($1:21))))/(INDEX($O:$O,MIN(IF(ISTEXT($Y23:$Y$38),ROW(23:$38))))-INDEX($O:$O,MAX(ISTEXT($Y$1:$Y21)*ROW($1:21))))*($O22-INDEX($O:$O,MAX(ISTEXT($Y$1:$Y21)*ROW($1:21))))+INDEX(P:P,MAX(ISTEXT($Y$1:$Y21)*ROW($1:21))),--LEFTB(Y22,SEARCH(",",Y22)-1))</f>
        <v>31.516688818181819</v>
      </c>
      <c r="Q22" s="1">
        <f t="array" aca="1" ref="Q22" ca="1">IF(ISNA($Y22),(INDEX(Q:Q,MIN(IF(ISTEXT($Y23:$Y$38),ROW(23:$38))))-INDEX(Q:Q,MAX(ISTEXT($Y$1:$Y21)*ROW($1:21))))/(INDEX($O:$O,MIN(IF(ISTEXT($Y23:$Y$38),ROW(23:$38))))-INDEX($O:$O,MAX(ISTEXT($Y$1:$Y21)*ROW($1:21))))*($O22-INDEX($O:$O,MAX(ISTEXT($Y$1:$Y21)*ROW($1:21))))+INDEX(Q:Q,MAX(ISTEXT($Y$1:$Y21)*ROW($1:21))),--MID(Y22,SEARCH(",",Y22)+1,99))</f>
        <v>74.434364939393944</v>
      </c>
      <c r="R22" s="1">
        <f t="array" aca="1" ref="R22" ca="1">IF(ISNA($Z22),(INDEX(R:R,MIN(IF(ISNUMBER($Z23:$Z$38),ROW(23:$38))))-INDEX(R:R,MAX(ISNUMBER($Z$1:$Z21)*ROW($1:21))))/(INDEX($O:$O,MIN(IF(ISNUMBER($Z23:$Z$38),ROW(23:$38))))-INDEX($O:$O,MAX(ISNUMBER($Z$1:$Z21)*ROW($1:21))))*($O22-INDEX($O:$O,MAX(ISNUMBER($Z$1:$Z21)*ROW($1:21))))+INDEX(R:R,MAX(ISNUMBER($Z$1:$Z21)*ROW($1:21))),Z22)</f>
        <v>13265.90909090909</v>
      </c>
      <c r="S22" s="1">
        <f t="array" aca="1" ref="S22" ca="1">IF(ISNA($AB22),(INDEX(S:S,MIN(IF(ISTEXT($AB23:$AB$38),ROW(23:$38))))-INDEX(S:S,MAX(ISTEXT($AB$1:$AB21)*ROW($1:21))))/(INDEX($O:$O,MIN(IF(ISTEXT($AB23:$AB$38),ROW(23:$38))))-INDEX($O:$O,MAX(ISTEXT($AB$1:$AB21)*ROW($1:21))))*($O22-INDEX($O:$O,MAX(ISTEXT($AB$1:$AB21)*ROW($1:21))))+INDEX(S:S,MAX(ISTEXT($AB$1:$AB21)*ROW($1:21))),--LEFTB(AB22,SEARCH(",",AB22)-1))</f>
        <v>31.563949999999998</v>
      </c>
      <c r="T22" s="1">
        <f t="array" aca="1" ref="T22" ca="1">IF(ISNA($AB22),(INDEX(T:T,MIN(IF(ISTEXT($AB23:$AB$38),ROW(23:$38))))-INDEX(T:T,MAX(ISTEXT($AB$1:$AB21)*ROW($1:21))))/(INDEX($O:$O,MIN(IF(ISTEXT($AB23:$AB$38),ROW(23:$38))))-INDEX($O:$O,MAX(ISTEXT($AB$1:$AB21)*ROW($1:21))))*($O22-INDEX($O:$O,MAX(ISTEXT($AB$1:$AB21)*ROW($1:21))))+INDEX(T:T,MAX(ISTEXT($AB$1:$AB21)*ROW($1:21))),--MID(AB22,SEARCH(",",AB22)+1,99))</f>
        <v>74.524520999999993</v>
      </c>
      <c r="U22" s="1">
        <f t="array" aca="1" ref="U22" ca="1">IF(ISNA($AC22),(INDEX(U:U,MIN(IF(ISNUMBER($AC23:$AC$38),ROW(23:$38))))-INDEX(U:U,MAX(ISNUMBER($AC$1:$AC21)*ROW($1:21))))/(INDEX($O:$O,MIN(IF(ISNUMBER($AC23:$AC$38),ROW(23:$38))))-INDEX($O:$O,MAX(ISNUMBER($AC$1:$AC21)*ROW($1:21))))*($O22-INDEX($O:$O,MAX(ISNUMBER($AC$1:$AC21)*ROW($1:21))))+INDEX(U:U,MAX(ISNUMBER($AC$1:$AC21)*ROW($1:21))),AC22)</f>
        <v>15000</v>
      </c>
      <c r="V22">
        <f t="shared" ca="1" si="2"/>
        <v>0.16394999999999982</v>
      </c>
      <c r="W22">
        <f t="shared" ca="1" si="3"/>
        <v>0.52452099999999291</v>
      </c>
      <c r="X22" t="e">
        <f t="shared" ca="1" si="4"/>
        <v>#N/A</v>
      </c>
      <c r="Y22" t="e">
        <f t="shared" ca="1" si="5"/>
        <v>#N/A</v>
      </c>
      <c r="Z22" t="e">
        <f t="shared" ca="1" si="6"/>
        <v>#N/A</v>
      </c>
      <c r="AA22" t="str">
        <f t="shared" ca="1" si="7"/>
        <v>2018-11-04T04:34:25Z</v>
      </c>
      <c r="AB22" t="str">
        <f t="shared" ca="1" si="8"/>
        <v>31.56395,74.524521</v>
      </c>
      <c r="AC22">
        <f t="shared" ca="1" si="9"/>
        <v>15000</v>
      </c>
    </row>
    <row r="23" spans="1:29" x14ac:dyDescent="0.25">
      <c r="A23">
        <v>1541306211</v>
      </c>
      <c r="B23">
        <f t="shared" si="1"/>
        <v>6.8941000000002362E-2</v>
      </c>
      <c r="C23" t="s">
        <v>73</v>
      </c>
      <c r="D23">
        <v>14000</v>
      </c>
      <c r="E23" t="s">
        <v>72</v>
      </c>
      <c r="O23" s="1">
        <f t="array" aca="1" ref="O23" ca="1">SMALL(N(OFFSET(A$2,MOD(ROW($24:$60),24),TRUNC(ROW($24:$60)/24-1)*7)),ROW(O22))</f>
        <v>1541306073</v>
      </c>
      <c r="P23" s="1">
        <f t="array" aca="1" ref="P23" ca="1">IF(ISNA($Y23),(INDEX(P:P,MIN(IF(ISTEXT($Y24:$Y$38),ROW(24:$38))))-INDEX(P:P,MAX(ISTEXT($Y$1:$Y22)*ROW($1:22))))/(INDEX($O:$O,MIN(IF(ISTEXT($Y24:$Y$38),ROW(24:$38))))-INDEX($O:$O,MAX(ISTEXT($Y$1:$Y22)*ROW($1:22))))*($O23-INDEX($O:$O,MAX(ISTEXT($Y$1:$Y22)*ROW($1:22))))+INDEX(P:P,MAX(ISTEXT($Y$1:$Y22)*ROW($1:22))),--LEFTB(Y23,SEARCH(",",Y23)-1))</f>
        <v>31.510650999999999</v>
      </c>
      <c r="Q23" s="1">
        <f t="array" aca="1" ref="Q23" ca="1">IF(ISNA($Y23),(INDEX(Q:Q,MIN(IF(ISTEXT($Y24:$Y$38),ROW(24:$38))))-INDEX(Q:Q,MAX(ISTEXT($Y$1:$Y22)*ROW($1:22))))/(INDEX($O:$O,MIN(IF(ISTEXT($Y24:$Y$38),ROW(24:$38))))-INDEX($O:$O,MAX(ISTEXT($Y$1:$Y22)*ROW($1:22))))*($O23-INDEX($O:$O,MAX(ISTEXT($Y$1:$Y22)*ROW($1:22))))+INDEX(Q:Q,MAX(ISTEXT($Y$1:$Y22)*ROW($1:22))),--MID(Y23,SEARCH(",",Y23)+1,99))</f>
        <v>74.421554999999998</v>
      </c>
      <c r="R23" s="1">
        <f t="array" aca="1" ref="R23" ca="1">IF(ISNA($Z23),(INDEX(R:R,MIN(IF(ISNUMBER($Z24:$Z$38),ROW(24:$38))))-INDEX(R:R,MAX(ISNUMBER($Z$1:$Z22)*ROW($1:22))))/(INDEX($O:$O,MIN(IF(ISNUMBER($Z24:$Z$38),ROW(24:$38))))-INDEX($O:$O,MAX(ISNUMBER($Z$1:$Z22)*ROW($1:22))))*($O23-INDEX($O:$O,MAX(ISNUMBER($Z$1:$Z22)*ROW($1:22))))+INDEX(R:R,MAX(ISNUMBER($Z$1:$Z22)*ROW($1:22))),Z23)</f>
        <v>13175</v>
      </c>
      <c r="S23" s="1">
        <f t="array" aca="1" ref="S23" ca="1">IF(ISNA($AB23),(INDEX(S:S,MIN(IF(ISTEXT($AB24:$AB$38),ROW(24:$38))))-INDEX(S:S,MAX(ISTEXT($AB$1:$AB22)*ROW($1:22))))/(INDEX($O:$O,MIN(IF(ISTEXT($AB24:$AB$38),ROW(24:$38))))-INDEX($O:$O,MAX(ISTEXT($AB$1:$AB22)*ROW($1:22))))*($O23-INDEX($O:$O,MAX(ISTEXT($AB$1:$AB22)*ROW($1:22))))+INDEX(S:S,MAX(ISTEXT($AB$1:$AB22)*ROW($1:22))),--LEFTB(AB23,SEARCH(",",AB23)-1))</f>
        <v>31.56912082352941</v>
      </c>
      <c r="T23" s="1">
        <f t="array" aca="1" ref="T23" ca="1">IF(ISNA($AB23),(INDEX(T:T,MIN(IF(ISTEXT($AB24:$AB$38),ROW(24:$38))))-INDEX(T:T,MAX(ISTEXT($AB$1:$AB22)*ROW($1:22))))/(INDEX($O:$O,MIN(IF(ISTEXT($AB24:$AB$38),ROW(24:$38))))-INDEX($O:$O,MAX(ISTEXT($AB$1:$AB22)*ROW($1:22))))*($O23-INDEX($O:$O,MAX(ISTEXT($AB$1:$AB22)*ROW($1:22))))+INDEX(T:T,MAX(ISTEXT($AB$1:$AB22)*ROW($1:22))),--MID(AB23,SEARCH(",",AB23)+1,99))</f>
        <v>74.534674411764698</v>
      </c>
      <c r="U23" s="1">
        <f t="array" aca="1" ref="U23" ca="1">IF(ISNA($AC23),(INDEX(U:U,MIN(IF(ISNUMBER($AC24:$AC$38),ROW(24:$38))))-INDEX(U:U,MAX(ISNUMBER($AC$1:$AC22)*ROW($1:22))))/(INDEX($O:$O,MIN(IF(ISNUMBER($AC24:$AC$38),ROW(24:$38))))-INDEX($O:$O,MAX(ISNUMBER($AC$1:$AC22)*ROW($1:22))))*($O23-INDEX($O:$O,MAX(ISNUMBER($AC$1:$AC22)*ROW($1:22))))+INDEX(U:U,MAX(ISNUMBER($AC$1:$AC22)*ROW($1:22))),AC23)</f>
        <v>15000</v>
      </c>
      <c r="V23" t="e">
        <f t="shared" ca="1" si="2"/>
        <v>#N/A</v>
      </c>
      <c r="W23" t="e">
        <f t="shared" ca="1" si="3"/>
        <v>#N/A</v>
      </c>
      <c r="X23">
        <f t="shared" ca="1" si="4"/>
        <v>0.11065100000000072</v>
      </c>
      <c r="Y23" t="str">
        <f t="shared" ca="1" si="5"/>
        <v>31.510651,74.421555</v>
      </c>
      <c r="Z23">
        <f t="shared" ca="1" si="6"/>
        <v>13175</v>
      </c>
      <c r="AA23" t="e">
        <f t="shared" ca="1" si="7"/>
        <v>#N/A</v>
      </c>
      <c r="AB23" t="e">
        <f t="shared" ca="1" si="8"/>
        <v>#N/A</v>
      </c>
      <c r="AC23" t="e">
        <f t="shared" ca="1" si="9"/>
        <v>#N/A</v>
      </c>
    </row>
    <row r="24" spans="1:29" x14ac:dyDescent="0.25">
      <c r="A24">
        <v>1541306244</v>
      </c>
      <c r="B24">
        <f t="shared" si="1"/>
        <v>6.1399000000001536E-2</v>
      </c>
      <c r="C24" t="s">
        <v>75</v>
      </c>
      <c r="D24">
        <v>14050</v>
      </c>
      <c r="E24" t="s">
        <v>74</v>
      </c>
      <c r="O24" s="1">
        <f t="array" aca="1" ref="O24" ca="1">SMALL(N(OFFSET(A$2,MOD(ROW($24:$60),24),TRUNC(ROW($24:$60)/24-1)*7)),ROW(O23))</f>
        <v>1541306090</v>
      </c>
      <c r="P24" s="1">
        <f t="array" aca="1" ref="P24" ca="1">IF(ISNA($Y24),(INDEX(P:P,MIN(IF(ISTEXT($Y25:$Y$38),ROW(25:$38))))-INDEX(P:P,MAX(ISTEXT($Y$1:$Y23)*ROW($1:23))))/(INDEX($O:$O,MIN(IF(ISTEXT($Y25:$Y$38),ROW(25:$38))))-INDEX($O:$O,MAX(ISTEXT($Y$1:$Y23)*ROW($1:23))))*($O24-INDEX($O:$O,MAX(ISTEXT($Y$1:$Y23)*ROW($1:23))))+INDEX(P:P,MAX(ISTEXT($Y$1:$Y23)*ROW($1:23))),--LEFTB(Y24,SEARCH(",",Y24)-1))</f>
        <v>31.498626999999999</v>
      </c>
      <c r="Q24" s="1">
        <f t="array" aca="1" ref="Q24" ca="1">IF(ISNA($Y24),(INDEX(Q:Q,MIN(IF(ISTEXT($Y25:$Y$38),ROW(25:$38))))-INDEX(Q:Q,MAX(ISTEXT($Y$1:$Y23)*ROW($1:23))))/(INDEX($O:$O,MIN(IF(ISTEXT($Y25:$Y$38),ROW(25:$38))))-INDEX($O:$O,MAX(ISTEXT($Y$1:$Y23)*ROW($1:23))))*($O24-INDEX($O:$O,MAX(ISTEXT($Y$1:$Y23)*ROW($1:23))))+INDEX(Q:Q,MAX(ISTEXT($Y$1:$Y23)*ROW($1:23))),--MID(Y24,SEARCH(",",Y24)+1,99))</f>
        <v>74.390799999999999</v>
      </c>
      <c r="R24" s="1">
        <f t="array" aca="1" ref="R24" ca="1">IF(ISNA($Z24),(INDEX(R:R,MIN(IF(ISNUMBER($Z25:$Z$38),ROW(25:$38))))-INDEX(R:R,MAX(ISNUMBER($Z$1:$Z23)*ROW($1:23))))/(INDEX($O:$O,MIN(IF(ISNUMBER($Z25:$Z$38),ROW(25:$38))))-INDEX($O:$O,MAX(ISNUMBER($Z$1:$Z23)*ROW($1:23))))*($O24-INDEX($O:$O,MAX(ISNUMBER($Z$1:$Z23)*ROW($1:23))))+INDEX(R:R,MAX(ISNUMBER($Z$1:$Z23)*ROW($1:23))),Z24)</f>
        <v>12850</v>
      </c>
      <c r="S24" s="1">
        <f t="array" aca="1" ref="S24" ca="1">IF(ISNA($AB24),(INDEX(S:S,MIN(IF(ISTEXT($AB25:$AB$38),ROW(25:$38))))-INDEX(S:S,MAX(ISTEXT($AB$1:$AB23)*ROW($1:23))))/(INDEX($O:$O,MIN(IF(ISTEXT($AB25:$AB$38),ROW(25:$38))))-INDEX($O:$O,MAX(ISTEXT($AB$1:$AB23)*ROW($1:23))))*($O24-INDEX($O:$O,MAX(ISTEXT($AB$1:$AB23)*ROW($1:23))))+INDEX(S:S,MAX(ISTEXT($AB$1:$AB23)*ROW($1:23))),--LEFTB(AB24,SEARCH(",",AB24)-1))</f>
        <v>31.580108823529411</v>
      </c>
      <c r="T24" s="1">
        <f t="array" aca="1" ref="T24" ca="1">IF(ISNA($AB24),(INDEX(T:T,MIN(IF(ISTEXT($AB25:$AB$38),ROW(25:$38))))-INDEX(T:T,MAX(ISTEXT($AB$1:$AB23)*ROW($1:23))))/(INDEX($O:$O,MIN(IF(ISTEXT($AB25:$AB$38),ROW(25:$38))))-INDEX($O:$O,MAX(ISTEXT($AB$1:$AB23)*ROW($1:23))))*($O24-INDEX($O:$O,MAX(ISTEXT($AB$1:$AB23)*ROW($1:23))))+INDEX(T:T,MAX(ISTEXT($AB$1:$AB23)*ROW($1:23))),--MID(AB24,SEARCH(",",AB24)+1,99))</f>
        <v>74.556250411764708</v>
      </c>
      <c r="U24" s="1">
        <f t="array" aca="1" ref="U24" ca="1">IF(ISNA($AC24),(INDEX(U:U,MIN(IF(ISNUMBER($AC25:$AC$38),ROW(25:$38))))-INDEX(U:U,MAX(ISNUMBER($AC$1:$AC23)*ROW($1:23))))/(INDEX($O:$O,MIN(IF(ISNUMBER($AC25:$AC$38),ROW(25:$38))))-INDEX($O:$O,MAX(ISNUMBER($AC$1:$AC23)*ROW($1:23))))*($O24-INDEX($O:$O,MAX(ISNUMBER($AC$1:$AC23)*ROW($1:23))))+INDEX(U:U,MAX(ISNUMBER($AC$1:$AC23)*ROW($1:23))),AC24)</f>
        <v>15000</v>
      </c>
      <c r="V24" t="e">
        <f t="shared" ca="1" si="2"/>
        <v>#N/A</v>
      </c>
      <c r="W24" t="e">
        <f t="shared" ca="1" si="3"/>
        <v>#N/A</v>
      </c>
      <c r="X24">
        <f t="shared" ca="1" si="4"/>
        <v>9.8627000000000464E-2</v>
      </c>
      <c r="Y24" t="str">
        <f t="shared" ca="1" si="5"/>
        <v>31.498627,74.3908</v>
      </c>
      <c r="Z24">
        <f t="shared" ca="1" si="6"/>
        <v>12850</v>
      </c>
      <c r="AA24" t="e">
        <f t="shared" ca="1" si="7"/>
        <v>#N/A</v>
      </c>
      <c r="AB24" t="e">
        <f t="shared" ca="1" si="8"/>
        <v>#N/A</v>
      </c>
      <c r="AC24" t="e">
        <f t="shared" ca="1" si="9"/>
        <v>#N/A</v>
      </c>
    </row>
    <row r="25" spans="1:29" x14ac:dyDescent="0.25">
      <c r="A25">
        <v>1541306276</v>
      </c>
      <c r="B25">
        <f t="shared" si="1"/>
        <v>5.3671000000001357E-2</v>
      </c>
      <c r="C25" t="s">
        <v>77</v>
      </c>
      <c r="D25">
        <v>15575</v>
      </c>
      <c r="E25" t="s">
        <v>76</v>
      </c>
      <c r="O25" s="1">
        <f t="array" aca="1" ref="O25" ca="1">SMALL(N(OFFSET(A$2,MOD(ROW($24:$60),24),TRUNC(ROW($24:$60)/24-1)*7)),ROW(O24))</f>
        <v>1541306097</v>
      </c>
      <c r="P25" s="1">
        <f t="array" aca="1" ref="P25" ca="1">IF(ISNA($Y25),(INDEX(P:P,MIN(IF(ISTEXT($Y26:$Y$38),ROW(26:$38))))-INDEX(P:P,MAX(ISTEXT($Y$1:$Y24)*ROW($1:24))))/(INDEX($O:$O,MIN(IF(ISTEXT($Y26:$Y$38),ROW(26:$38))))-INDEX($O:$O,MAX(ISTEXT($Y$1:$Y24)*ROW($1:24))))*($O25-INDEX($O:$O,MAX(ISTEXT($Y$1:$Y24)*ROW($1:24))))+INDEX(P:P,MAX(ISTEXT($Y$1:$Y24)*ROW($1:24))),--LEFTB(Y25,SEARCH(",",Y25)-1))</f>
        <v>31.496220000000001</v>
      </c>
      <c r="Q25" s="1">
        <f t="array" aca="1" ref="Q25" ca="1">IF(ISNA($Y25),(INDEX(Q:Q,MIN(IF(ISTEXT($Y26:$Y$38),ROW(26:$38))))-INDEX(Q:Q,MAX(ISTEXT($Y$1:$Y24)*ROW($1:24))))/(INDEX($O:$O,MIN(IF(ISTEXT($Y26:$Y$38),ROW(26:$38))))-INDEX($O:$O,MAX(ISTEXT($Y$1:$Y24)*ROW($1:24))))*($O25-INDEX($O:$O,MAX(ISTEXT($Y$1:$Y24)*ROW($1:24))))+INDEX(Q:Q,MAX(ISTEXT($Y$1:$Y24)*ROW($1:24))),--MID(Y25,SEARCH(",",Y25)+1,99))</f>
        <v>74.381011999999998</v>
      </c>
      <c r="R25" s="1">
        <f t="array" aca="1" ref="R25" ca="1">IF(ISNA($Z25),(INDEX(R:R,MIN(IF(ISNUMBER($Z26:$Z$38),ROW(26:$38))))-INDEX(R:R,MAX(ISNUMBER($Z$1:$Z24)*ROW($1:24))))/(INDEX($O:$O,MIN(IF(ISNUMBER($Z26:$Z$38),ROW(26:$38))))-INDEX($O:$O,MAX(ISNUMBER($Z$1:$Z24)*ROW($1:24))))*($O25-INDEX($O:$O,MAX(ISNUMBER($Z$1:$Z24)*ROW($1:24))))+INDEX(R:R,MAX(ISNUMBER($Z$1:$Z24)*ROW($1:24))),Z25)</f>
        <v>12900</v>
      </c>
      <c r="S25" s="1">
        <f t="array" aca="1" ref="S25" ca="1">IF(ISNA($AB25),(INDEX(S:S,MIN(IF(ISTEXT($AB26:$AB$38),ROW(26:$38))))-INDEX(S:S,MAX(ISTEXT($AB$1:$AB24)*ROW($1:24))))/(INDEX($O:$O,MIN(IF(ISTEXT($AB26:$AB$38),ROW(26:$38))))-INDEX($O:$O,MAX(ISTEXT($AB$1:$AB24)*ROW($1:24))))*($O25-INDEX($O:$O,MAX(ISTEXT($AB$1:$AB24)*ROW($1:24))))+INDEX(S:S,MAX(ISTEXT($AB$1:$AB24)*ROW($1:24))),--LEFTB(AB25,SEARCH(",",AB25)-1))</f>
        <v>31.584633294117648</v>
      </c>
      <c r="T25" s="1">
        <f t="array" aca="1" ref="T25" ca="1">IF(ISNA($AB25),(INDEX(T:T,MIN(IF(ISTEXT($AB26:$AB$38),ROW(26:$38))))-INDEX(T:T,MAX(ISTEXT($AB$1:$AB24)*ROW($1:24))))/(INDEX($O:$O,MIN(IF(ISTEXT($AB26:$AB$38),ROW(26:$38))))-INDEX($O:$O,MAX(ISTEXT($AB$1:$AB24)*ROW($1:24))))*($O25-INDEX($O:$O,MAX(ISTEXT($AB$1:$AB24)*ROW($1:24))))+INDEX(T:T,MAX(ISTEXT($AB$1:$AB24)*ROW($1:24))),--MID(AB25,SEARCH(",",AB25)+1,99))</f>
        <v>74.565134647058827</v>
      </c>
      <c r="U25" s="1">
        <f t="array" aca="1" ref="U25" ca="1">IF(ISNA($AC25),(INDEX(U:U,MIN(IF(ISNUMBER($AC26:$AC$38),ROW(26:$38))))-INDEX(U:U,MAX(ISNUMBER($AC$1:$AC24)*ROW($1:24))))/(INDEX($O:$O,MIN(IF(ISNUMBER($AC26:$AC$38),ROW(26:$38))))-INDEX($O:$O,MAX(ISNUMBER($AC$1:$AC24)*ROW($1:24))))*($O25-INDEX($O:$O,MAX(ISNUMBER($AC$1:$AC24)*ROW($1:24))))+INDEX(U:U,MAX(ISNUMBER($AC$1:$AC24)*ROW($1:24))),AC25)</f>
        <v>15000</v>
      </c>
      <c r="V25" t="e">
        <f t="shared" ca="1" si="2"/>
        <v>#N/A</v>
      </c>
      <c r="W25" t="e">
        <f t="shared" ca="1" si="3"/>
        <v>#N/A</v>
      </c>
      <c r="X25">
        <f t="shared" ca="1" si="4"/>
        <v>9.6220000000002415E-2</v>
      </c>
      <c r="Y25" t="str">
        <f t="shared" ca="1" si="5"/>
        <v>31.49622,74.381012</v>
      </c>
      <c r="Z25">
        <f t="shared" ca="1" si="6"/>
        <v>12900</v>
      </c>
      <c r="AA25" t="e">
        <f t="shared" ca="1" si="7"/>
        <v>#N/A</v>
      </c>
      <c r="AB25" t="e">
        <f t="shared" ca="1" si="8"/>
        <v>#N/A</v>
      </c>
      <c r="AC25" t="e">
        <f t="shared" ca="1" si="9"/>
        <v>#N/A</v>
      </c>
    </row>
    <row r="26" spans="1:29" x14ac:dyDescent="0.25">
      <c r="O26" s="1">
        <f t="array" aca="1" ref="O26" ca="1">SMALL(N(OFFSET(A$2,MOD(ROW($24:$60),24),TRUNC(ROW($24:$60)/24-1)*7)),ROW(O25))</f>
        <v>1541306099</v>
      </c>
      <c r="P26" s="1">
        <f t="array" aca="1" ref="P26" ca="1">IF(ISNA($Y26),(INDEX(P:P,MIN(IF(ISTEXT($Y27:$Y$38),ROW(27:$38))))-INDEX(P:P,MAX(ISTEXT($Y$1:$Y25)*ROW($1:25))))/(INDEX($O:$O,MIN(IF(ISTEXT($Y27:$Y$38),ROW(27:$38))))-INDEX($O:$O,MAX(ISTEXT($Y$1:$Y25)*ROW($1:25))))*($O26-INDEX($O:$O,MAX(ISTEXT($Y$1:$Y25)*ROW($1:25))))+INDEX(P:P,MAX(ISTEXT($Y$1:$Y25)*ROW($1:25))),--LEFTB(Y26,SEARCH(",",Y26)-1))</f>
        <v>31.49565890909091</v>
      </c>
      <c r="Q26" s="1">
        <f t="array" aca="1" ref="Q26" ca="1">IF(ISNA($Y26),(INDEX(Q:Q,MIN(IF(ISTEXT($Y27:$Y$38),ROW(27:$38))))-INDEX(Q:Q,MAX(ISTEXT($Y$1:$Y25)*ROW($1:25))))/(INDEX($O:$O,MIN(IF(ISTEXT($Y27:$Y$38),ROW(27:$38))))-INDEX($O:$O,MAX(ISTEXT($Y$1:$Y25)*ROW($1:25))))*($O26-INDEX($O:$O,MAX(ISTEXT($Y$1:$Y25)*ROW($1:25))))+INDEX(Q:Q,MAX(ISTEXT($Y$1:$Y25)*ROW($1:25))),--MID(Y26,SEARCH(",",Y26)+1,99))</f>
        <v>74.378051818181817</v>
      </c>
      <c r="R26" s="1">
        <f t="array" aca="1" ref="R26" ca="1">IF(ISNA($Z26),(INDEX(R:R,MIN(IF(ISNUMBER($Z27:$Z$38),ROW(27:$38))))-INDEX(R:R,MAX(ISNUMBER($Z$1:$Z25)*ROW($1:25))))/(INDEX($O:$O,MIN(IF(ISNUMBER($Z27:$Z$38),ROW(27:$38))))-INDEX($O:$O,MAX(ISNUMBER($Z$1:$Z25)*ROW($1:25))))*($O26-INDEX($O:$O,MAX(ISNUMBER($Z$1:$Z25)*ROW($1:25))))+INDEX(R:R,MAX(ISNUMBER($Z$1:$Z25)*ROW($1:25))),Z26)</f>
        <v>12909.09090909091</v>
      </c>
      <c r="S26" s="1">
        <f t="array" aca="1" ref="S26" ca="1">IF(ISNA($AB26),(INDEX(S:S,MIN(IF(ISTEXT($AB27:$AB$38),ROW(27:$38))))-INDEX(S:S,MAX(ISTEXT($AB$1:$AB25)*ROW($1:25))))/(INDEX($O:$O,MIN(IF(ISTEXT($AB27:$AB$38),ROW(27:$38))))-INDEX($O:$O,MAX(ISTEXT($AB$1:$AB25)*ROW($1:25))))*($O26-INDEX($O:$O,MAX(ISTEXT($AB$1:$AB25)*ROW($1:25))))+INDEX(S:S,MAX(ISTEXT($AB$1:$AB25)*ROW($1:25))),--LEFTB(AB26,SEARCH(",",AB26)-1))</f>
        <v>31.585926000000001</v>
      </c>
      <c r="T26" s="1">
        <f t="array" aca="1" ref="T26" ca="1">IF(ISNA($AB26),(INDEX(T:T,MIN(IF(ISTEXT($AB27:$AB$38),ROW(27:$38))))-INDEX(T:T,MAX(ISTEXT($AB$1:$AB25)*ROW($1:25))))/(INDEX($O:$O,MIN(IF(ISTEXT($AB27:$AB$38),ROW(27:$38))))-INDEX($O:$O,MAX(ISTEXT($AB$1:$AB25)*ROW($1:25))))*($O26-INDEX($O:$O,MAX(ISTEXT($AB$1:$AB25)*ROW($1:25))))+INDEX(T:T,MAX(ISTEXT($AB$1:$AB25)*ROW($1:25))),--MID(AB26,SEARCH(",",AB26)+1,99))</f>
        <v>74.567672999999999</v>
      </c>
      <c r="U26" s="1">
        <f t="array" aca="1" ref="U26" ca="1">IF(ISNA($AC26),(INDEX(U:U,MIN(IF(ISNUMBER($AC27:$AC$38),ROW(27:$38))))-INDEX(U:U,MAX(ISNUMBER($AC$1:$AC25)*ROW($1:25))))/(INDEX($O:$O,MIN(IF(ISNUMBER($AC27:$AC$38),ROW(27:$38))))-INDEX($O:$O,MAX(ISNUMBER($AC$1:$AC25)*ROW($1:25))))*($O26-INDEX($O:$O,MAX(ISNUMBER($AC$1:$AC25)*ROW($1:25))))+INDEX(U:U,MAX(ISNUMBER($AC$1:$AC25)*ROW($1:25))),AC26)</f>
        <v>15000</v>
      </c>
      <c r="V26">
        <f t="shared" ca="1" si="2"/>
        <v>0.18592600000000203</v>
      </c>
      <c r="W26">
        <f t="shared" ca="1" si="3"/>
        <v>0.56767299999999921</v>
      </c>
      <c r="X26" t="e">
        <f t="shared" ca="1" si="4"/>
        <v>#N/A</v>
      </c>
      <c r="Y26" t="e">
        <f t="shared" ca="1" si="5"/>
        <v>#N/A</v>
      </c>
      <c r="Z26" t="e">
        <f t="shared" ca="1" si="6"/>
        <v>#N/A</v>
      </c>
      <c r="AA26" t="str">
        <f t="shared" ca="1" si="7"/>
        <v>2018-11-04T04:34:59Z</v>
      </c>
      <c r="AB26" t="str">
        <f t="shared" ca="1" si="8"/>
        <v>31.585926,74.567673</v>
      </c>
      <c r="AC26">
        <f t="shared" ca="1" si="9"/>
        <v>15000</v>
      </c>
    </row>
    <row r="27" spans="1:29" x14ac:dyDescent="0.25">
      <c r="O27" s="1">
        <f t="array" aca="1" ref="O27" ca="1">SMALL(N(OFFSET(A$2,MOD(ROW($24:$60),24),TRUNC(ROW($24:$60)/24-1)*7)),ROW(O26))</f>
        <v>1541306108</v>
      </c>
      <c r="P27" s="1">
        <f t="array" aca="1" ref="P27" ca="1">IF(ISNA($Y27),(INDEX(P:P,MIN(IF(ISTEXT($Y28:$Y$38),ROW(28:$38))))-INDEX(P:P,MAX(ISTEXT($Y$1:$Y26)*ROW($1:26))))/(INDEX($O:$O,MIN(IF(ISTEXT($Y28:$Y$38),ROW(28:$38))))-INDEX($O:$O,MAX(ISTEXT($Y$1:$Y26)*ROW($1:26))))*($O27-INDEX($O:$O,MAX(ISTEXT($Y$1:$Y26)*ROW($1:26))))+INDEX(P:P,MAX(ISTEXT($Y$1:$Y26)*ROW($1:26))),--LEFTB(Y27,SEARCH(",",Y27)-1))</f>
        <v>31.493134000000001</v>
      </c>
      <c r="Q27" s="1">
        <f t="array" aca="1" ref="Q27" ca="1">IF(ISNA($Y27),(INDEX(Q:Q,MIN(IF(ISTEXT($Y28:$Y$38),ROW(28:$38))))-INDEX(Q:Q,MAX(ISTEXT($Y$1:$Y26)*ROW($1:26))))/(INDEX($O:$O,MIN(IF(ISTEXT($Y28:$Y$38),ROW(28:$38))))-INDEX($O:$O,MAX(ISTEXT($Y$1:$Y26)*ROW($1:26))))*($O27-INDEX($O:$O,MAX(ISTEXT($Y$1:$Y26)*ROW($1:26))))+INDEX(Q:Q,MAX(ISTEXT($Y$1:$Y26)*ROW($1:26))),--MID(Y27,SEARCH(",",Y27)+1,99))</f>
        <v>74.364731000000006</v>
      </c>
      <c r="R27" s="1">
        <f t="array" aca="1" ref="R27" ca="1">IF(ISNA($Z27),(INDEX(R:R,MIN(IF(ISNUMBER($Z28:$Z$38),ROW(28:$38))))-INDEX(R:R,MAX(ISNUMBER($Z$1:$Z26)*ROW($1:26))))/(INDEX($O:$O,MIN(IF(ISNUMBER($Z28:$Z$38),ROW(28:$38))))-INDEX($O:$O,MAX(ISNUMBER($Z$1:$Z26)*ROW($1:26))))*($O27-INDEX($O:$O,MAX(ISNUMBER($Z$1:$Z26)*ROW($1:26))))+INDEX(R:R,MAX(ISNUMBER($Z$1:$Z26)*ROW($1:26))),Z27)</f>
        <v>12950</v>
      </c>
      <c r="S27" s="1">
        <f t="array" aca="1" ref="S27" ca="1">IF(ISNA($AB27),(INDEX(S:S,MIN(IF(ISTEXT($AB28:$AB$38),ROW(28:$38))))-INDEX(S:S,MAX(ISTEXT($AB$1:$AB26)*ROW($1:26))))/(INDEX($O:$O,MIN(IF(ISTEXT($AB28:$AB$38),ROW(28:$38))))-INDEX($O:$O,MAX(ISTEXT($AB$1:$AB26)*ROW($1:26))))*($O27-INDEX($O:$O,MAX(ISTEXT($AB$1:$AB26)*ROW($1:26))))+INDEX(S:S,MAX(ISTEXT($AB$1:$AB26)*ROW($1:26))),--LEFTB(AB27,SEARCH(",",AB27)-1))</f>
        <v>31.592777382352942</v>
      </c>
      <c r="T27" s="1">
        <f t="array" aca="1" ref="T27" ca="1">IF(ISNA($AB27),(INDEX(T:T,MIN(IF(ISTEXT($AB28:$AB$38),ROW(28:$38))))-INDEX(T:T,MAX(ISTEXT($AB$1:$AB26)*ROW($1:26))))/(INDEX($O:$O,MIN(IF(ISTEXT($AB28:$AB$38),ROW(28:$38))))-INDEX($O:$O,MAX(ISTEXT($AB$1:$AB26)*ROW($1:26))))*($O27-INDEX($O:$O,MAX(ISTEXT($AB$1:$AB26)*ROW($1:26))))+INDEX(T:T,MAX(ISTEXT($AB$1:$AB26)*ROW($1:26))),--MID(AB27,SEARCH(",",AB27)+1,99))</f>
        <v>74.578780323529415</v>
      </c>
      <c r="U27" s="1">
        <f t="array" aca="1" ref="U27" ca="1">IF(ISNA($AC27),(INDEX(U:U,MIN(IF(ISNUMBER($AC28:$AC$38),ROW(28:$38))))-INDEX(U:U,MAX(ISNUMBER($AC$1:$AC26)*ROW($1:26))))/(INDEX($O:$O,MIN(IF(ISNUMBER($AC28:$AC$38),ROW(28:$38))))-INDEX($O:$O,MAX(ISNUMBER($AC$1:$AC26)*ROW($1:26))))*($O27-INDEX($O:$O,MAX(ISNUMBER($AC$1:$AC26)*ROW($1:26))))+INDEX(U:U,MAX(ISNUMBER($AC$1:$AC26)*ROW($1:26))),AC27)</f>
        <v>15000</v>
      </c>
      <c r="V27" t="e">
        <f t="shared" ca="1" si="2"/>
        <v>#N/A</v>
      </c>
      <c r="W27" t="e">
        <f t="shared" ca="1" si="3"/>
        <v>#N/A</v>
      </c>
      <c r="X27">
        <f t="shared" ca="1" si="4"/>
        <v>9.3134000000002715E-2</v>
      </c>
      <c r="Y27" t="str">
        <f t="shared" ca="1" si="5"/>
        <v>31.493134,74.364731</v>
      </c>
      <c r="Z27">
        <f t="shared" ca="1" si="6"/>
        <v>12950</v>
      </c>
      <c r="AA27" t="e">
        <f t="shared" ca="1" si="7"/>
        <v>#N/A</v>
      </c>
      <c r="AB27" t="e">
        <f t="shared" ca="1" si="8"/>
        <v>#N/A</v>
      </c>
      <c r="AC27" t="e">
        <f t="shared" ca="1" si="9"/>
        <v>#N/A</v>
      </c>
    </row>
    <row r="28" spans="1:29" x14ac:dyDescent="0.25">
      <c r="O28" s="1">
        <f t="array" aca="1" ref="O28" ca="1">SMALL(N(OFFSET(A$2,MOD(ROW($24:$60),24),TRUNC(ROW($24:$60)/24-1)*7)),ROW(O27))</f>
        <v>1541306115</v>
      </c>
      <c r="P28" s="1">
        <f t="array" aca="1" ref="P28" ca="1">IF(ISNA($Y28),(INDEX(P:P,MIN(IF(ISTEXT($Y29:$Y$38),ROW(29:$38))))-INDEX(P:P,MAX(ISTEXT($Y$1:$Y27)*ROW($1:27))))/(INDEX($O:$O,MIN(IF(ISTEXT($Y29:$Y$38),ROW(29:$38))))-INDEX($O:$O,MAX(ISTEXT($Y$1:$Y27)*ROW($1:27))))*($O28-INDEX($O:$O,MAX(ISTEXT($Y$1:$Y27)*ROW($1:27))))+INDEX(P:P,MAX(ISTEXT($Y$1:$Y27)*ROW($1:27))),--LEFTB(Y28,SEARCH(",",Y28)-1))</f>
        <v>31.490587000000001</v>
      </c>
      <c r="Q28" s="1">
        <f t="array" aca="1" ref="Q28" ca="1">IF(ISNA($Y28),(INDEX(Q:Q,MIN(IF(ISTEXT($Y29:$Y$38),ROW(29:$38))))-INDEX(Q:Q,MAX(ISTEXT($Y$1:$Y27)*ROW($1:27))))/(INDEX($O:$O,MIN(IF(ISTEXT($Y29:$Y$38),ROW(29:$38))))-INDEX($O:$O,MAX(ISTEXT($Y$1:$Y27)*ROW($1:27))))*($O28-INDEX($O:$O,MAX(ISTEXT($Y$1:$Y27)*ROW($1:27))))+INDEX(Q:Q,MAX(ISTEXT($Y$1:$Y27)*ROW($1:27))),--MID(Y28,SEARCH(",",Y28)+1,99))</f>
        <v>74.349593999999996</v>
      </c>
      <c r="R28" s="1">
        <f t="array" aca="1" ref="R28" ca="1">IF(ISNA($Z28),(INDEX(R:R,MIN(IF(ISNUMBER($Z29:$Z$38),ROW(29:$38))))-INDEX(R:R,MAX(ISNUMBER($Z$1:$Z27)*ROW($1:27))))/(INDEX($O:$O,MIN(IF(ISNUMBER($Z29:$Z$38),ROW(29:$38))))-INDEX($O:$O,MAX(ISNUMBER($Z$1:$Z27)*ROW($1:27))))*($O28-INDEX($O:$O,MAX(ISNUMBER($Z$1:$Z27)*ROW($1:27))))+INDEX(R:R,MAX(ISNUMBER($Z$1:$Z27)*ROW($1:27))),Z28)</f>
        <v>13025</v>
      </c>
      <c r="S28" s="1">
        <f t="array" aca="1" ref="S28" ca="1">IF(ISNA($AB28),(INDEX(S:S,MIN(IF(ISTEXT($AB29:$AB$38),ROW(29:$38))))-INDEX(S:S,MAX(ISTEXT($AB$1:$AB27)*ROW($1:27))))/(INDEX($O:$O,MIN(IF(ISTEXT($AB29:$AB$38),ROW(29:$38))))-INDEX($O:$O,MAX(ISTEXT($AB$1:$AB27)*ROW($1:27))))*($O28-INDEX($O:$O,MAX(ISTEXT($AB$1:$AB27)*ROW($1:27))))+INDEX(S:S,MAX(ISTEXT($AB$1:$AB27)*ROW($1:27))),--LEFTB(AB28,SEARCH(",",AB28)-1))</f>
        <v>31.598106235294118</v>
      </c>
      <c r="T28" s="1">
        <f t="array" aca="1" ref="T28" ca="1">IF(ISNA($AB28),(INDEX(T:T,MIN(IF(ISTEXT($AB29:$AB$38),ROW(29:$38))))-INDEX(T:T,MAX(ISTEXT($AB$1:$AB27)*ROW($1:27))))/(INDEX($O:$O,MIN(IF(ISTEXT($AB29:$AB$38),ROW(29:$38))))-INDEX($O:$O,MAX(ISTEXT($AB$1:$AB27)*ROW($1:27))))*($O28-INDEX($O:$O,MAX(ISTEXT($AB$1:$AB27)*ROW($1:27))))+INDEX(T:T,MAX(ISTEXT($AB$1:$AB27)*ROW($1:27))),--MID(AB28,SEARCH(",",AB28)+1,99))</f>
        <v>74.587419352941183</v>
      </c>
      <c r="U28" s="1">
        <f t="array" aca="1" ref="U28" ca="1">IF(ISNA($AC28),(INDEX(U:U,MIN(IF(ISNUMBER($AC29:$AC$38),ROW(29:$38))))-INDEX(U:U,MAX(ISNUMBER($AC$1:$AC27)*ROW($1:27))))/(INDEX($O:$O,MIN(IF(ISNUMBER($AC29:$AC$38),ROW(29:$38))))-INDEX($O:$O,MAX(ISNUMBER($AC$1:$AC27)*ROW($1:27))))*($O28-INDEX($O:$O,MAX(ISNUMBER($AC$1:$AC27)*ROW($1:27))))+INDEX(U:U,MAX(ISNUMBER($AC$1:$AC27)*ROW($1:27))),AC28)</f>
        <v>15000</v>
      </c>
      <c r="V28" t="e">
        <f t="shared" ca="1" si="2"/>
        <v>#N/A</v>
      </c>
      <c r="W28" t="e">
        <f t="shared" ca="1" si="3"/>
        <v>#N/A</v>
      </c>
      <c r="X28">
        <f t="shared" ca="1" si="4"/>
        <v>9.058700000000286E-2</v>
      </c>
      <c r="Y28" t="str">
        <f t="shared" ca="1" si="5"/>
        <v>31.490587,74.349594</v>
      </c>
      <c r="Z28">
        <f t="shared" ca="1" si="6"/>
        <v>13025</v>
      </c>
      <c r="AA28" t="e">
        <f t="shared" ca="1" si="7"/>
        <v>#N/A</v>
      </c>
      <c r="AB28" t="e">
        <f t="shared" ca="1" si="8"/>
        <v>#N/A</v>
      </c>
      <c r="AC28" t="e">
        <f t="shared" ca="1" si="9"/>
        <v>#N/A</v>
      </c>
    </row>
    <row r="29" spans="1:29" x14ac:dyDescent="0.25">
      <c r="O29" s="1">
        <f t="array" aca="1" ref="O29" ca="1">SMALL(N(OFFSET(A$2,MOD(ROW($24:$60),24),TRUNC(ROW($24:$60)/24-1)*7)),ROW(O28))</f>
        <v>1541306133</v>
      </c>
      <c r="P29" s="1">
        <f t="array" aca="1" ref="P29" ca="1">IF(ISNA($Y29),(INDEX(P:P,MIN(IF(ISTEXT($Y30:$Y$38),ROW(30:$38))))-INDEX(P:P,MAX(ISTEXT($Y$1:$Y28)*ROW($1:28))))/(INDEX($O:$O,MIN(IF(ISTEXT($Y30:$Y$38),ROW(30:$38))))-INDEX($O:$O,MAX(ISTEXT($Y$1:$Y28)*ROW($1:28))))*($O29-INDEX($O:$O,MAX(ISTEXT($Y$1:$Y28)*ROW($1:28))))+INDEX(P:P,MAX(ISTEXT($Y$1:$Y28)*ROW($1:28))),--LEFTB(Y29,SEARCH(",",Y29)-1))</f>
        <v>31.486297774193549</v>
      </c>
      <c r="Q29" s="1">
        <f t="array" aca="1" ref="Q29" ca="1">IF(ISNA($Y29),(INDEX(Q:Q,MIN(IF(ISTEXT($Y30:$Y$38),ROW(30:$38))))-INDEX(Q:Q,MAX(ISTEXT($Y$1:$Y28)*ROW($1:28))))/(INDEX($O:$O,MIN(IF(ISTEXT($Y30:$Y$38),ROW(30:$38))))-INDEX($O:$O,MAX(ISTEXT($Y$1:$Y28)*ROW($1:28))))*($O29-INDEX($O:$O,MAX(ISTEXT($Y$1:$Y28)*ROW($1:28))))+INDEX(Q:Q,MAX(ISTEXT($Y$1:$Y28)*ROW($1:28))),--MID(Y29,SEARCH(",",Y29)+1,99))</f>
        <v>74.318513225806441</v>
      </c>
      <c r="R29" s="1">
        <f t="array" aca="1" ref="R29" ca="1">IF(ISNA($Z29),(INDEX(R:R,MIN(IF(ISNUMBER($Z30:$Z$38),ROW(30:$38))))-INDEX(R:R,MAX(ISNUMBER($Z$1:$Z28)*ROW($1:28))))/(INDEX($O:$O,MIN(IF(ISNUMBER($Z30:$Z$38),ROW(30:$38))))-INDEX($O:$O,MAX(ISNUMBER($Z$1:$Z28)*ROW($1:28))))*($O29-INDEX($O:$O,MAX(ISNUMBER($Z$1:$Z28)*ROW($1:28))))+INDEX(R:R,MAX(ISNUMBER($Z$1:$Z28)*ROW($1:28))),Z29)</f>
        <v>13242.741935483871</v>
      </c>
      <c r="S29" s="1">
        <f t="array" aca="1" ref="S29" ca="1">IF(ISNA($AB29),(INDEX(S:S,MIN(IF(ISTEXT($AB30:$AB$38),ROW(30:$38))))-INDEX(S:S,MAX(ISTEXT($AB$1:$AB28)*ROW($1:28))))/(INDEX($O:$O,MIN(IF(ISTEXT($AB30:$AB$38),ROW(30:$38))))-INDEX($O:$O,MAX(ISTEXT($AB$1:$AB28)*ROW($1:28))))*($O29-INDEX($O:$O,MAX(ISTEXT($AB$1:$AB28)*ROW($1:28))))+INDEX(S:S,MAX(ISTEXT($AB$1:$AB28)*ROW($1:28))),--LEFTB(AB29,SEARCH(",",AB29)-1))</f>
        <v>31.611809000000001</v>
      </c>
      <c r="T29" s="1">
        <f t="array" aca="1" ref="T29" ca="1">IF(ISNA($AB29),(INDEX(T:T,MIN(IF(ISTEXT($AB30:$AB$38),ROW(30:$38))))-INDEX(T:T,MAX(ISTEXT($AB$1:$AB28)*ROW($1:28))))/(INDEX($O:$O,MIN(IF(ISTEXT($AB30:$AB$38),ROW(30:$38))))-INDEX($O:$O,MAX(ISTEXT($AB$1:$AB28)*ROW($1:28))))*($O29-INDEX($O:$O,MAX(ISTEXT($AB$1:$AB28)*ROW($1:28))))+INDEX(T:T,MAX(ISTEXT($AB$1:$AB28)*ROW($1:28))),--MID(AB29,SEARCH(",",AB29)+1,99))</f>
        <v>74.609634</v>
      </c>
      <c r="U29" s="1">
        <f t="array" aca="1" ref="U29" ca="1">IF(ISNA($AC29),(INDEX(U:U,MIN(IF(ISNUMBER($AC30:$AC$38),ROW(30:$38))))-INDEX(U:U,MAX(ISNUMBER($AC$1:$AC28)*ROW($1:28))))/(INDEX($O:$O,MIN(IF(ISNUMBER($AC30:$AC$38),ROW(30:$38))))-INDEX($O:$O,MAX(ISNUMBER($AC$1:$AC28)*ROW($1:28))))*($O29-INDEX($O:$O,MAX(ISNUMBER($AC$1:$AC28)*ROW($1:28))))+INDEX(U:U,MAX(ISNUMBER($AC$1:$AC28)*ROW($1:28))),AC29)</f>
        <v>15000</v>
      </c>
      <c r="V29">
        <f t="shared" ca="1" si="2"/>
        <v>0.21180900000000236</v>
      </c>
      <c r="W29">
        <f t="shared" ca="1" si="3"/>
        <v>0.60963399999999979</v>
      </c>
      <c r="X29" t="e">
        <f t="shared" ca="1" si="4"/>
        <v>#N/A</v>
      </c>
      <c r="Y29" t="e">
        <f t="shared" ca="1" si="5"/>
        <v>#N/A</v>
      </c>
      <c r="Z29" t="e">
        <f t="shared" ca="1" si="6"/>
        <v>#N/A</v>
      </c>
      <c r="AA29" t="str">
        <f t="shared" ca="1" si="7"/>
        <v>2018-11-04T04:35:33Z</v>
      </c>
      <c r="AB29" t="str">
        <f t="shared" ca="1" si="8"/>
        <v>31.611809,74.609634</v>
      </c>
      <c r="AC29">
        <f t="shared" ca="1" si="9"/>
        <v>15000</v>
      </c>
    </row>
    <row r="30" spans="1:29" x14ac:dyDescent="0.25">
      <c r="O30" s="1">
        <f t="array" aca="1" ref="O30" ca="1">SMALL(N(OFFSET(A$2,MOD(ROW($24:$60),24),TRUNC(ROW($24:$60)/24-1)*7)),ROW(O29))</f>
        <v>1541306146</v>
      </c>
      <c r="P30" s="1">
        <f t="array" aca="1" ref="P30" ca="1">IF(ISNA($Y30),(INDEX(P:P,MIN(IF(ISTEXT($Y31:$Y$38),ROW(31:$38))))-INDEX(P:P,MAX(ISTEXT($Y$1:$Y29)*ROW($1:29))))/(INDEX($O:$O,MIN(IF(ISTEXT($Y31:$Y$38),ROW(31:$38))))-INDEX($O:$O,MAX(ISTEXT($Y$1:$Y29)*ROW($1:29))))*($O30-INDEX($O:$O,MAX(ISTEXT($Y$1:$Y29)*ROW($1:29))))+INDEX(P:P,MAX(ISTEXT($Y$1:$Y29)*ROW($1:29))),--LEFTB(Y30,SEARCH(",",Y30)-1))</f>
        <v>31.4832</v>
      </c>
      <c r="Q30" s="1">
        <f t="array" aca="1" ref="Q30" ca="1">IF(ISNA($Y30),(INDEX(Q:Q,MIN(IF(ISTEXT($Y31:$Y$38),ROW(31:$38))))-INDEX(Q:Q,MAX(ISTEXT($Y$1:$Y29)*ROW($1:29))))/(INDEX($O:$O,MIN(IF(ISTEXT($Y31:$Y$38),ROW(31:$38))))-INDEX($O:$O,MAX(ISTEXT($Y$1:$Y29)*ROW($1:29))))*($O30-INDEX($O:$O,MAX(ISTEXT($Y$1:$Y29)*ROW($1:29))))+INDEX(Q:Q,MAX(ISTEXT($Y$1:$Y29)*ROW($1:29))),--MID(Y30,SEARCH(",",Y30)+1,99))</f>
        <v>74.296065999999996</v>
      </c>
      <c r="R30" s="1">
        <f t="array" aca="1" ref="R30" ca="1">IF(ISNA($Z30),(INDEX(R:R,MIN(IF(ISNUMBER($Z31:$Z$38),ROW(31:$38))))-INDEX(R:R,MAX(ISNUMBER($Z$1:$Z29)*ROW($1:29))))/(INDEX($O:$O,MIN(IF(ISNUMBER($Z31:$Z$38),ROW(31:$38))))-INDEX($O:$O,MAX(ISNUMBER($Z$1:$Z29)*ROW($1:29))))*($O30-INDEX($O:$O,MAX(ISNUMBER($Z$1:$Z29)*ROW($1:29))))+INDEX(R:R,MAX(ISNUMBER($Z$1:$Z29)*ROW($1:29))),Z30)</f>
        <v>13400</v>
      </c>
      <c r="S30" s="1">
        <f t="array" aca="1" ref="S30" ca="1">IF(ISNA($AB30),(INDEX(S:S,MIN(IF(ISTEXT($AB31:$AB$38),ROW(31:$38))))-INDEX(S:S,MAX(ISTEXT($AB$1:$AB29)*ROW($1:29))))/(INDEX($O:$O,MIN(IF(ISTEXT($AB31:$AB$38),ROW(31:$38))))-INDEX($O:$O,MAX(ISTEXT($AB$1:$AB29)*ROW($1:29))))*($O30-INDEX($O:$O,MAX(ISTEXT($AB$1:$AB29)*ROW($1:29))))+INDEX(S:S,MAX(ISTEXT($AB$1:$AB29)*ROW($1:29))),--LEFTB(AB30,SEARCH(",",AB30)-1))</f>
        <v>31.62308771875</v>
      </c>
      <c r="T30" s="1">
        <f t="array" aca="1" ref="T30" ca="1">IF(ISNA($AB30),(INDEX(T:T,MIN(IF(ISTEXT($AB31:$AB$38),ROW(31:$38))))-INDEX(T:T,MAX(ISTEXT($AB$1:$AB29)*ROW($1:29))))/(INDEX($O:$O,MIN(IF(ISTEXT($AB31:$AB$38),ROW(31:$38))))-INDEX($O:$O,MAX(ISTEXT($AB$1:$AB29)*ROW($1:29))))*($O30-INDEX($O:$O,MAX(ISTEXT($AB$1:$AB29)*ROW($1:29))))+INDEX(T:T,MAX(ISTEXT($AB$1:$AB29)*ROW($1:29))),--MID(AB30,SEARCH(",",AB30)+1,99))</f>
        <v>74.626622156249994</v>
      </c>
      <c r="U30" s="1">
        <f t="array" aca="1" ref="U30" ca="1">IF(ISNA($AC30),(INDEX(U:U,MIN(IF(ISNUMBER($AC31:$AC$38),ROW(31:$38))))-INDEX(U:U,MAX(ISNUMBER($AC$1:$AC29)*ROW($1:29))))/(INDEX($O:$O,MIN(IF(ISNUMBER($AC31:$AC$38),ROW(31:$38))))-INDEX($O:$O,MAX(ISNUMBER($AC$1:$AC29)*ROW($1:29))))*($O30-INDEX($O:$O,MAX(ISNUMBER($AC$1:$AC29)*ROW($1:29))))+INDEX(U:U,MAX(ISNUMBER($AC$1:$AC29)*ROW($1:29))),AC30)</f>
        <v>15010.15625</v>
      </c>
      <c r="V30" t="e">
        <f t="shared" ca="1" si="2"/>
        <v>#N/A</v>
      </c>
      <c r="W30" t="e">
        <f t="shared" ca="1" si="3"/>
        <v>#N/A</v>
      </c>
      <c r="X30">
        <f t="shared" ca="1" si="4"/>
        <v>8.3200000000001495E-2</v>
      </c>
      <c r="Y30" t="str">
        <f t="shared" ca="1" si="5"/>
        <v>31.4832,74.296066</v>
      </c>
      <c r="Z30">
        <f t="shared" ca="1" si="6"/>
        <v>13400</v>
      </c>
      <c r="AA30" t="e">
        <f t="shared" ca="1" si="7"/>
        <v>#N/A</v>
      </c>
      <c r="AB30" t="e">
        <f t="shared" ca="1" si="8"/>
        <v>#N/A</v>
      </c>
      <c r="AC30" t="e">
        <f t="shared" ca="1" si="9"/>
        <v>#N/A</v>
      </c>
    </row>
    <row r="31" spans="1:29" x14ac:dyDescent="0.25">
      <c r="O31" s="1">
        <f t="array" aca="1" ref="O31" ca="1">SMALL(N(OFFSET(A$2,MOD(ROW($24:$60),24),TRUNC(ROW($24:$60)/24-1)*7)),ROW(O30))</f>
        <v>1541306165</v>
      </c>
      <c r="P31" s="1">
        <f t="array" aca="1" ref="P31" ca="1">IF(ISNA($Y31),(INDEX(P:P,MIN(IF(ISTEXT($Y32:$Y$38),ROW(32:$38))))-INDEX(P:P,MAX(ISTEXT($Y$1:$Y30)*ROW($1:30))))/(INDEX($O:$O,MIN(IF(ISTEXT($Y32:$Y$38),ROW(32:$38))))-INDEX($O:$O,MAX(ISTEXT($Y$1:$Y30)*ROW($1:30))))*($O31-INDEX($O:$O,MAX(ISTEXT($Y$1:$Y30)*ROW($1:30))))+INDEX(P:P,MAX(ISTEXT($Y$1:$Y30)*ROW($1:30))),--LEFTB(Y31,SEARCH(",",Y31)-1))</f>
        <v>31.479017625000001</v>
      </c>
      <c r="Q31" s="1">
        <f t="array" aca="1" ref="Q31" ca="1">IF(ISNA($Y31),(INDEX(Q:Q,MIN(IF(ISTEXT($Y32:$Y$38),ROW(32:$38))))-INDEX(Q:Q,MAX(ISTEXT($Y$1:$Y30)*ROW($1:30))))/(INDEX($O:$O,MIN(IF(ISTEXT($Y32:$Y$38),ROW(32:$38))))-INDEX($O:$O,MAX(ISTEXT($Y$1:$Y30)*ROW($1:30))))*($O31-INDEX($O:$O,MAX(ISTEXT($Y$1:$Y30)*ROW($1:30))))+INDEX(Q:Q,MAX(ISTEXT($Y$1:$Y30)*ROW($1:30))),--MID(Y31,SEARCH(",",Y31)+1,99))</f>
        <v>74.2606915625</v>
      </c>
      <c r="R31" s="1">
        <f t="array" aca="1" ref="R31" ca="1">IF(ISNA($Z31),(INDEX(R:R,MIN(IF(ISNUMBER($Z32:$Z$38),ROW(32:$38))))-INDEX(R:R,MAX(ISNUMBER($Z$1:$Z30)*ROW($1:30))))/(INDEX($O:$O,MIN(IF(ISNUMBER($Z32:$Z$38),ROW(32:$38))))-INDEX($O:$O,MAX(ISNUMBER($Z$1:$Z30)*ROW($1:30))))*($O31-INDEX($O:$O,MAX(ISNUMBER($Z$1:$Z30)*ROW($1:30))))+INDEX(R:R,MAX(ISNUMBER($Z$1:$Z30)*ROW($1:30))),Z31)</f>
        <v>13756.25</v>
      </c>
      <c r="S31" s="1">
        <f t="array" aca="1" ref="S31" ca="1">IF(ISNA($AB31),(INDEX(S:S,MIN(IF(ISTEXT($AB32:$AB$38),ROW(32:$38))))-INDEX(S:S,MAX(ISTEXT($AB$1:$AB30)*ROW($1:30))))/(INDEX($O:$O,MIN(IF(ISTEXT($AB32:$AB$38),ROW(32:$38))))-INDEX($O:$O,MAX(ISTEXT($AB$1:$AB30)*ROW($1:30))))*($O31-INDEX($O:$O,MAX(ISTEXT($AB$1:$AB30)*ROW($1:30))))+INDEX(S:S,MAX(ISTEXT($AB$1:$AB30)*ROW($1:30))),--LEFTB(AB31,SEARCH(",",AB31)-1))</f>
        <v>31.639572000000001</v>
      </c>
      <c r="T31" s="1">
        <f t="array" aca="1" ref="T31" ca="1">IF(ISNA($AB31),(INDEX(T:T,MIN(IF(ISTEXT($AB32:$AB$38),ROW(32:$38))))-INDEX(T:T,MAX(ISTEXT($AB$1:$AB30)*ROW($1:30))))/(INDEX($O:$O,MIN(IF(ISTEXT($AB32:$AB$38),ROW(32:$38))))-INDEX($O:$O,MAX(ISTEXT($AB$1:$AB30)*ROW($1:30))))*($O31-INDEX($O:$O,MAX(ISTEXT($AB$1:$AB30)*ROW($1:30))))+INDEX(T:T,MAX(ISTEXT($AB$1:$AB30)*ROW($1:30))),--MID(AB31,SEARCH(",",AB31)+1,99))</f>
        <v>74.651450999999994</v>
      </c>
      <c r="U31" s="1">
        <f t="array" aca="1" ref="U31" ca="1">IF(ISNA($AC31),(INDEX(U:U,MIN(IF(ISNUMBER($AC32:$AC$38),ROW(32:$38))))-INDEX(U:U,MAX(ISNUMBER($AC$1:$AC30)*ROW($1:30))))/(INDEX($O:$O,MIN(IF(ISNUMBER($AC32:$AC$38),ROW(32:$38))))-INDEX($O:$O,MAX(ISNUMBER($AC$1:$AC30)*ROW($1:30))))*($O31-INDEX($O:$O,MAX(ISNUMBER($AC$1:$AC30)*ROW($1:30))))+INDEX(U:U,MAX(ISNUMBER($AC$1:$AC30)*ROW($1:30))),AC31)</f>
        <v>15025</v>
      </c>
      <c r="V31">
        <f t="shared" ca="1" si="2"/>
        <v>0.23957200000000256</v>
      </c>
      <c r="W31">
        <f t="shared" ca="1" si="3"/>
        <v>0.65145099999999445</v>
      </c>
      <c r="X31" t="e">
        <f t="shared" ca="1" si="4"/>
        <v>#N/A</v>
      </c>
      <c r="Y31" t="e">
        <f t="shared" ca="1" si="5"/>
        <v>#N/A</v>
      </c>
      <c r="Z31" t="e">
        <f t="shared" ca="1" si="6"/>
        <v>#N/A</v>
      </c>
      <c r="AA31" t="str">
        <f t="shared" ca="1" si="7"/>
        <v>2018-11-04T04:36:05Z</v>
      </c>
      <c r="AB31" t="str">
        <f t="shared" ca="1" si="8"/>
        <v>31.639572,74.651451</v>
      </c>
      <c r="AC31">
        <f t="shared" ca="1" si="9"/>
        <v>15025</v>
      </c>
    </row>
    <row r="32" spans="1:29" x14ac:dyDescent="0.25">
      <c r="O32" s="1">
        <f t="array" aca="1" ref="O32" ca="1">SMALL(N(OFFSET(A$2,MOD(ROW($24:$60),24),TRUNC(ROW($24:$60)/24-1)*7)),ROW(O31))</f>
        <v>1541306178</v>
      </c>
      <c r="P32" s="1">
        <f t="array" aca="1" ref="P32" ca="1">IF(ISNA($Y32),(INDEX(P:P,MIN(IF(ISTEXT($Y33:$Y$38),ROW(33:$38))))-INDEX(P:P,MAX(ISTEXT($Y$1:$Y31)*ROW($1:31))))/(INDEX($O:$O,MIN(IF(ISTEXT($Y33:$Y$38),ROW(33:$38))))-INDEX($O:$O,MAX(ISTEXT($Y$1:$Y31)*ROW($1:31))))*($O32-INDEX($O:$O,MAX(ISTEXT($Y$1:$Y31)*ROW($1:31))))+INDEX(P:P,MAX(ISTEXT($Y$1:$Y31)*ROW($1:31))),--LEFTB(Y32,SEARCH(",",Y32)-1))</f>
        <v>31.476156</v>
      </c>
      <c r="Q32" s="1">
        <f t="array" aca="1" ref="Q32" ca="1">IF(ISNA($Y32),(INDEX(Q:Q,MIN(IF(ISTEXT($Y33:$Y$38),ROW(33:$38))))-INDEX(Q:Q,MAX(ISTEXT($Y$1:$Y31)*ROW($1:31))))/(INDEX($O:$O,MIN(IF(ISTEXT($Y33:$Y$38),ROW(33:$38))))-INDEX($O:$O,MAX(ISTEXT($Y$1:$Y31)*ROW($1:31))))*($O32-INDEX($O:$O,MAX(ISTEXT($Y$1:$Y31)*ROW($1:31))))+INDEX(Q:Q,MAX(ISTEXT($Y$1:$Y31)*ROW($1:31))),--MID(Y32,SEARCH(",",Y32)+1,99))</f>
        <v>74.236487999999994</v>
      </c>
      <c r="R32" s="1">
        <f t="array" aca="1" ref="R32" ca="1">IF(ISNA($Z32),(INDEX(R:R,MIN(IF(ISNUMBER($Z33:$Z$38),ROW(33:$38))))-INDEX(R:R,MAX(ISNUMBER($Z$1:$Z31)*ROW($1:31))))/(INDEX($O:$O,MIN(IF(ISNUMBER($Z33:$Z$38),ROW(33:$38))))-INDEX($O:$O,MAX(ISNUMBER($Z$1:$Z31)*ROW($1:31))))*($O32-INDEX($O:$O,MAX(ISNUMBER($Z$1:$Z31)*ROW($1:31))))+INDEX(R:R,MAX(ISNUMBER($Z$1:$Z31)*ROW($1:31))),Z32)</f>
        <v>14000</v>
      </c>
      <c r="S32" s="1">
        <f t="array" aca="1" ref="S32" ca="1">IF(ISNA($AB32),(INDEX(S:S,MIN(IF(ISTEXT($AB33:$AB$38),ROW(33:$38))))-INDEX(S:S,MAX(ISTEXT($AB$1:$AB31)*ROW($1:31))))/(INDEX($O:$O,MIN(IF(ISTEXT($AB33:$AB$38),ROW(33:$38))))-INDEX($O:$O,MAX(ISTEXT($AB$1:$AB31)*ROW($1:31))))*($O32-INDEX($O:$O,MAX(ISTEXT($AB$1:$AB31)*ROW($1:31))))+INDEX(S:S,MAX(ISTEXT($AB$1:$AB31)*ROW($1:31))),--LEFTB(AB32,SEARCH(",",AB32)-1))</f>
        <v>31.650164833333335</v>
      </c>
      <c r="T32" s="1">
        <f t="array" aca="1" ref="T32" ca="1">IF(ISNA($AB32),(INDEX(T:T,MIN(IF(ISTEXT($AB33:$AB$38),ROW(33:$38))))-INDEX(T:T,MAX(ISTEXT($AB$1:$AB31)*ROW($1:31))))/(INDEX($O:$O,MIN(IF(ISTEXT($AB33:$AB$38),ROW(33:$38))))-INDEX($O:$O,MAX(ISTEXT($AB$1:$AB31)*ROW($1:31))))*($O32-INDEX($O:$O,MAX(ISTEXT($AB$1:$AB31)*ROW($1:31))))+INDEX(T:T,MAX(ISTEXT($AB$1:$AB31)*ROW($1:31))),--MID(AB32,SEARCH(",",AB32)+1,99))</f>
        <v>74.667485633333328</v>
      </c>
      <c r="U32" s="1">
        <f t="array" aca="1" ref="U32" ca="1">IF(ISNA($AC32),(INDEX(U:U,MIN(IF(ISNUMBER($AC33:$AC$38),ROW(33:$38))))-INDEX(U:U,MAX(ISNUMBER($AC$1:$AC31)*ROW($1:31))))/(INDEX($O:$O,MIN(IF(ISNUMBER($AC33:$AC$38),ROW(33:$38))))-INDEX($O:$O,MAX(ISNUMBER($AC$1:$AC31)*ROW($1:31))))*($O32-INDEX($O:$O,MAX(ISNUMBER($AC$1:$AC31)*ROW($1:31))))+INDEX(U:U,MAX(ISNUMBER($AC$1:$AC31)*ROW($1:31))),AC32)</f>
        <v>15025</v>
      </c>
      <c r="V32" t="e">
        <f t="shared" ca="1" si="2"/>
        <v>#N/A</v>
      </c>
      <c r="W32" t="e">
        <f t="shared" ca="1" si="3"/>
        <v>#N/A</v>
      </c>
      <c r="X32">
        <f t="shared" ca="1" si="4"/>
        <v>7.6156000000001001E-2</v>
      </c>
      <c r="Y32" t="str">
        <f t="shared" ca="1" si="5"/>
        <v>31.476156,74.236488</v>
      </c>
      <c r="Z32">
        <f t="shared" ca="1" si="6"/>
        <v>14000</v>
      </c>
      <c r="AA32" t="e">
        <f t="shared" ca="1" si="7"/>
        <v>#N/A</v>
      </c>
      <c r="AB32" t="e">
        <f t="shared" ca="1" si="8"/>
        <v>#N/A</v>
      </c>
      <c r="AC32" t="e">
        <f t="shared" ca="1" si="9"/>
        <v>#N/A</v>
      </c>
    </row>
    <row r="33" spans="11:29" x14ac:dyDescent="0.25">
      <c r="O33" s="1">
        <f t="array" aca="1" ref="O33" ca="1">SMALL(N(OFFSET(A$2,MOD(ROW($24:$60),24),TRUNC(ROW($24:$60)/24-1)*7)),ROW(O32))</f>
        <v>1541306195</v>
      </c>
      <c r="P33" s="1">
        <f t="array" aca="1" ref="P33" ca="1">IF(ISNA($Y33),(INDEX(P:P,MIN(IF(ISTEXT($Y34:$Y$38),ROW(34:$38))))-INDEX(P:P,MAX(ISTEXT($Y$1:$Y32)*ROW($1:32))))/(INDEX($O:$O,MIN(IF(ISTEXT($Y34:$Y$38),ROW(34:$38))))-INDEX($O:$O,MAX(ISTEXT($Y$1:$Y32)*ROW($1:32))))*($O33-INDEX($O:$O,MAX(ISTEXT($Y$1:$Y32)*ROW($1:32))))+INDEX(P:P,MAX(ISTEXT($Y$1:$Y32)*ROW($1:32))),--LEFTB(Y33,SEARCH(",",Y33)-1))</f>
        <v>31.472439181818181</v>
      </c>
      <c r="Q33" s="1">
        <f t="array" aca="1" ref="Q33" ca="1">IF(ISNA($Y33),(INDEX(Q:Q,MIN(IF(ISTEXT($Y34:$Y$38),ROW(34:$38))))-INDEX(Q:Q,MAX(ISTEXT($Y$1:$Y32)*ROW($1:32))))/(INDEX($O:$O,MIN(IF(ISTEXT($Y34:$Y$38),ROW(34:$38))))-INDEX($O:$O,MAX(ISTEXT($Y$1:$Y32)*ROW($1:32))))*($O33-INDEX($O:$O,MAX(ISTEXT($Y$1:$Y32)*ROW($1:32))))+INDEX(Q:Q,MAX(ISTEXT($Y$1:$Y32)*ROW($1:32))),--MID(Y33,SEARCH(",",Y33)+1,99))</f>
        <v>74.204908181818183</v>
      </c>
      <c r="R33" s="1">
        <f t="array" aca="1" ref="R33" ca="1">IF(ISNA($Z33),(INDEX(R:R,MIN(IF(ISNUMBER($Z34:$Z$38),ROW(34:$38))))-INDEX(R:R,MAX(ISNUMBER($Z$1:$Z32)*ROW($1:32))))/(INDEX($O:$O,MIN(IF(ISNUMBER($Z34:$Z$38),ROW(34:$38))))-INDEX($O:$O,MAX(ISNUMBER($Z$1:$Z32)*ROW($1:32))))*($O33-INDEX($O:$O,MAX(ISNUMBER($Z$1:$Z32)*ROW($1:32))))+INDEX(R:R,MAX(ISNUMBER($Z$1:$Z32)*ROW($1:32))),Z33)</f>
        <v>14000</v>
      </c>
      <c r="S33" s="1">
        <f t="array" aca="1" ref="S33" ca="1">IF(ISNA($AB33),(INDEX(S:S,MIN(IF(ISTEXT($AB34:$AB$38),ROW(34:$38))))-INDEX(S:S,MAX(ISTEXT($AB$1:$AB32)*ROW($1:32))))/(INDEX($O:$O,MIN(IF(ISTEXT($AB34:$AB$38),ROW(34:$38))))-INDEX($O:$O,MAX(ISTEXT($AB$1:$AB32)*ROW($1:32))))*($O33-INDEX($O:$O,MAX(ISTEXT($AB$1:$AB32)*ROW($1:32))))+INDEX(S:S,MAX(ISTEXT($AB$1:$AB32)*ROW($1:32))),--LEFTB(AB33,SEARCH(",",AB33)-1))</f>
        <v>31.664017000000001</v>
      </c>
      <c r="T33" s="1">
        <f t="array" aca="1" ref="T33" ca="1">IF(ISNA($AB33),(INDEX(T:T,MIN(IF(ISTEXT($AB34:$AB$38),ROW(34:$38))))-INDEX(T:T,MAX(ISTEXT($AB$1:$AB32)*ROW($1:32))))/(INDEX($O:$O,MIN(IF(ISTEXT($AB34:$AB$38),ROW(34:$38))))-INDEX($O:$O,MAX(ISTEXT($AB$1:$AB32)*ROW($1:32))))*($O33-INDEX($O:$O,MAX(ISTEXT($AB$1:$AB32)*ROW($1:32))))+INDEX(T:T,MAX(ISTEXT($AB$1:$AB32)*ROW($1:32))),--MID(AB33,SEARCH(",",AB33)+1,99))</f>
        <v>74.688453999999993</v>
      </c>
      <c r="U33" s="1">
        <f t="array" aca="1" ref="U33" ca="1">IF(ISNA($AC33),(INDEX(U:U,MIN(IF(ISNUMBER($AC34:$AC$38),ROW(34:$38))))-INDEX(U:U,MAX(ISNUMBER($AC$1:$AC32)*ROW($1:32))))/(INDEX($O:$O,MIN(IF(ISNUMBER($AC34:$AC$38),ROW(34:$38))))-INDEX($O:$O,MAX(ISNUMBER($AC$1:$AC32)*ROW($1:32))))*($O33-INDEX($O:$O,MAX(ISNUMBER($AC$1:$AC32)*ROW($1:32))))+INDEX(U:U,MAX(ISNUMBER($AC$1:$AC32)*ROW($1:32))),AC33)</f>
        <v>15025</v>
      </c>
      <c r="V33">
        <f t="shared" ca="1" si="2"/>
        <v>0.26401700000000261</v>
      </c>
      <c r="W33">
        <f t="shared" ca="1" si="3"/>
        <v>0.68845399999999302</v>
      </c>
      <c r="X33" t="e">
        <f t="shared" ca="1" si="4"/>
        <v>#N/A</v>
      </c>
      <c r="Y33" t="e">
        <f t="shared" ca="1" si="5"/>
        <v>#N/A</v>
      </c>
      <c r="Z33" t="e">
        <f t="shared" ca="1" si="6"/>
        <v>#N/A</v>
      </c>
      <c r="AA33" t="str">
        <f t="shared" ca="1" si="7"/>
        <v>2018-11-04T04:36:35Z</v>
      </c>
      <c r="AB33" t="str">
        <f t="shared" ca="1" si="8"/>
        <v>31.664017,74.688454</v>
      </c>
      <c r="AC33">
        <f t="shared" ca="1" si="9"/>
        <v>15025</v>
      </c>
    </row>
    <row r="34" spans="11:29" x14ac:dyDescent="0.25">
      <c r="O34" s="1">
        <f t="array" aca="1" ref="O34" ca="1">SMALL(N(OFFSET(A$2,MOD(ROW($24:$60),24),TRUNC(ROW($24:$60)/24-1)*7)),ROW(O33))</f>
        <v>1541306211</v>
      </c>
      <c r="P34" s="1">
        <f t="array" aca="1" ref="P34" ca="1">IF(ISNA($Y34),(INDEX(P:P,MIN(IF(ISTEXT($Y35:$Y$38),ROW(35:$38))))-INDEX(P:P,MAX(ISTEXT($Y$1:$Y33)*ROW($1:33))))/(INDEX($O:$O,MIN(IF(ISTEXT($Y35:$Y$38),ROW(35:$38))))-INDEX($O:$O,MAX(ISTEXT($Y$1:$Y33)*ROW($1:33))))*($O34-INDEX($O:$O,MAX(ISTEXT($Y$1:$Y33)*ROW($1:33))))+INDEX(P:P,MAX(ISTEXT($Y$1:$Y33)*ROW($1:33))),--LEFTB(Y34,SEARCH(",",Y34)-1))</f>
        <v>31.468941000000001</v>
      </c>
      <c r="Q34" s="1">
        <f t="array" aca="1" ref="Q34" ca="1">IF(ISNA($Y34),(INDEX(Q:Q,MIN(IF(ISTEXT($Y35:$Y$38),ROW(35:$38))))-INDEX(Q:Q,MAX(ISTEXT($Y$1:$Y33)*ROW($1:33))))/(INDEX($O:$O,MIN(IF(ISTEXT($Y35:$Y$38),ROW(35:$38))))-INDEX($O:$O,MAX(ISTEXT($Y$1:$Y33)*ROW($1:33))))*($O34-INDEX($O:$O,MAX(ISTEXT($Y$1:$Y33)*ROW($1:33))))+INDEX(Q:Q,MAX(ISTEXT($Y$1:$Y33)*ROW($1:33))),--MID(Y34,SEARCH(",",Y34)+1,99))</f>
        <v>74.175185999999997</v>
      </c>
      <c r="R34" s="1">
        <f t="array" aca="1" ref="R34" ca="1">IF(ISNA($Z34),(INDEX(R:R,MIN(IF(ISNUMBER($Z35:$Z$38),ROW(35:$38))))-INDEX(R:R,MAX(ISNUMBER($Z$1:$Z33)*ROW($1:33))))/(INDEX($O:$O,MIN(IF(ISNUMBER($Z35:$Z$38),ROW(35:$38))))-INDEX($O:$O,MAX(ISNUMBER($Z$1:$Z33)*ROW($1:33))))*($O34-INDEX($O:$O,MAX(ISNUMBER($Z$1:$Z33)*ROW($1:33))))+INDEX(R:R,MAX(ISNUMBER($Z$1:$Z33)*ROW($1:33))),Z34)</f>
        <v>14000</v>
      </c>
      <c r="S34" s="1">
        <f t="array" aca="1" ref="S34" ca="1">IF(ISNA($AB34),(INDEX(S:S,MIN(IF(ISTEXT($AB35:$AB$38),ROW(35:$38))))-INDEX(S:S,MAX(ISTEXT($AB$1:$AB33)*ROW($1:33))))/(INDEX($O:$O,MIN(IF(ISTEXT($AB35:$AB$38),ROW(35:$38))))-INDEX($O:$O,MAX(ISTEXT($AB$1:$AB33)*ROW($1:33))))*($O34-INDEX($O:$O,MAX(ISTEXT($AB$1:$AB33)*ROW($1:33))))+INDEX(S:S,MAX(ISTEXT($AB$1:$AB33)*ROW($1:33))),--LEFTB(AB34,SEARCH(",",AB34)-1))</f>
        <v>31.677444393939396</v>
      </c>
      <c r="T34" s="1">
        <f t="array" aca="1" ref="T34" ca="1">IF(ISNA($AB34),(INDEX(T:T,MIN(IF(ISTEXT($AB35:$AB$38),ROW(35:$38))))-INDEX(T:T,MAX(ISTEXT($AB$1:$AB33)*ROW($1:33))))/(INDEX($O:$O,MIN(IF(ISTEXT($AB35:$AB$38),ROW(35:$38))))-INDEX($O:$O,MAX(ISTEXT($AB$1:$AB33)*ROW($1:33))))*($O34-INDEX($O:$O,MAX(ISTEXT($AB$1:$AB33)*ROW($1:33))))+INDEX(T:T,MAX(ISTEXT($AB$1:$AB33)*ROW($1:33))),--MID(AB34,SEARCH(",",AB34)+1,99))</f>
        <v>74.70868769696969</v>
      </c>
      <c r="U34" s="1">
        <f t="array" aca="1" ref="U34" ca="1">IF(ISNA($AC34),(INDEX(U:U,MIN(IF(ISNUMBER($AC35:$AC$38),ROW(35:$38))))-INDEX(U:U,MAX(ISNUMBER($AC$1:$AC33)*ROW($1:33))))/(INDEX($O:$O,MIN(IF(ISNUMBER($AC35:$AC$38),ROW(35:$38))))-INDEX($O:$O,MAX(ISNUMBER($AC$1:$AC33)*ROW($1:33))))*($O34-INDEX($O:$O,MAX(ISNUMBER($AC$1:$AC33)*ROW($1:33))))+INDEX(U:U,MAX(ISNUMBER($AC$1:$AC33)*ROW($1:33))),AC34)</f>
        <v>15012.878787878788</v>
      </c>
      <c r="V34" t="e">
        <f t="shared" ca="1" si="2"/>
        <v>#N/A</v>
      </c>
      <c r="W34" t="e">
        <f t="shared" ca="1" si="3"/>
        <v>#N/A</v>
      </c>
      <c r="X34">
        <f t="shared" ca="1" si="4"/>
        <v>6.8941000000002362E-2</v>
      </c>
      <c r="Y34" t="str">
        <f t="shared" ca="1" si="5"/>
        <v>31.468941,74.175186</v>
      </c>
      <c r="Z34">
        <f t="shared" ca="1" si="6"/>
        <v>14000</v>
      </c>
      <c r="AA34" t="e">
        <f t="shared" ca="1" si="7"/>
        <v>#N/A</v>
      </c>
      <c r="AB34" t="e">
        <f t="shared" ca="1" si="8"/>
        <v>#N/A</v>
      </c>
      <c r="AC34" t="e">
        <f t="shared" ca="1" si="9"/>
        <v>#N/A</v>
      </c>
    </row>
    <row r="35" spans="11:29" x14ac:dyDescent="0.25">
      <c r="O35" s="1">
        <f t="array" aca="1" ref="O35" ca="1">SMALL(N(OFFSET(A$2,MOD(ROW($24:$60),24),TRUNC(ROW($24:$60)/24-1)*7)),ROW(O34))</f>
        <v>1541306228</v>
      </c>
      <c r="P35" s="1">
        <f t="array" aca="1" ref="P35" ca="1">IF(ISNA($Y35),(INDEX(P:P,MIN(IF(ISTEXT($Y36:$Y$38),ROW(36:$38))))-INDEX(P:P,MAX(ISTEXT($Y$1:$Y34)*ROW($1:34))))/(INDEX($O:$O,MIN(IF(ISTEXT($Y36:$Y$38),ROW(36:$38))))-INDEX($O:$O,MAX(ISTEXT($Y$1:$Y34)*ROW($1:34))))*($O35-INDEX($O:$O,MAX(ISTEXT($Y$1:$Y34)*ROW($1:34))))+INDEX(P:P,MAX(ISTEXT($Y$1:$Y34)*ROW($1:34))),--LEFTB(Y35,SEARCH(",",Y35)-1))</f>
        <v>31.465055727272727</v>
      </c>
      <c r="Q35" s="1">
        <f t="array" aca="1" ref="Q35" ca="1">IF(ISNA($Y35),(INDEX(Q:Q,MIN(IF(ISTEXT($Y36:$Y$38),ROW(36:$38))))-INDEX(Q:Q,MAX(ISTEXT($Y$1:$Y34)*ROW($1:34))))/(INDEX($O:$O,MIN(IF(ISTEXT($Y36:$Y$38),ROW(36:$38))))-INDEX($O:$O,MAX(ISTEXT($Y$1:$Y34)*ROW($1:34))))*($O35-INDEX($O:$O,MAX(ISTEXT($Y$1:$Y34)*ROW($1:34))))+INDEX(Q:Q,MAX(ISTEXT($Y$1:$Y34)*ROW($1:34))),--MID(Y35,SEARCH(",",Y35)+1,99))</f>
        <v>74.143460909090905</v>
      </c>
      <c r="R35" s="1">
        <f t="array" aca="1" ref="R35" ca="1">IF(ISNA($Z35),(INDEX(R:R,MIN(IF(ISNUMBER($Z36:$Z$38),ROW(36:$38))))-INDEX(R:R,MAX(ISNUMBER($Z$1:$Z34)*ROW($1:34))))/(INDEX($O:$O,MIN(IF(ISNUMBER($Z36:$Z$38),ROW(36:$38))))-INDEX($O:$O,MAX(ISNUMBER($Z$1:$Z34)*ROW($1:34))))*($O35-INDEX($O:$O,MAX(ISNUMBER($Z$1:$Z34)*ROW($1:34))))+INDEX(R:R,MAX(ISNUMBER($Z$1:$Z34)*ROW($1:34))),Z35)</f>
        <v>14025.757575757576</v>
      </c>
      <c r="S35" s="1">
        <f t="array" aca="1" ref="S35" ca="1">IF(ISNA($AB35),(INDEX(S:S,MIN(IF(ISTEXT($AB36:$AB$38),ROW(36:$38))))-INDEX(S:S,MAX(ISTEXT($AB$1:$AB34)*ROW($1:34))))/(INDEX($O:$O,MIN(IF(ISTEXT($AB36:$AB$38),ROW(36:$38))))-INDEX($O:$O,MAX(ISTEXT($AB$1:$AB34)*ROW($1:34))))*($O35-INDEX($O:$O,MAX(ISTEXT($AB$1:$AB34)*ROW($1:34))))+INDEX(S:S,MAX(ISTEXT($AB$1:$AB34)*ROW($1:34))),--LEFTB(AB35,SEARCH(",",AB35)-1))</f>
        <v>31.691711000000002</v>
      </c>
      <c r="T35" s="1">
        <f t="array" aca="1" ref="T35" ca="1">IF(ISNA($AB35),(INDEX(T:T,MIN(IF(ISTEXT($AB36:$AB$38),ROW(36:$38))))-INDEX(T:T,MAX(ISTEXT($AB$1:$AB34)*ROW($1:34))))/(INDEX($O:$O,MIN(IF(ISTEXT($AB36:$AB$38),ROW(36:$38))))-INDEX($O:$O,MAX(ISTEXT($AB$1:$AB34)*ROW($1:34))))*($O35-INDEX($O:$O,MAX(ISTEXT($AB$1:$AB34)*ROW($1:34))))+INDEX(T:T,MAX(ISTEXT($AB$1:$AB34)*ROW($1:34))),--MID(AB35,SEARCH(",",AB35)+1,99))</f>
        <v>74.730186000000003</v>
      </c>
      <c r="U35" s="1">
        <f t="array" aca="1" ref="U35" ca="1">IF(ISNA($AC35),(INDEX(U:U,MIN(IF(ISNUMBER($AC36:$AC$38),ROW(36:$38))))-INDEX(U:U,MAX(ISNUMBER($AC$1:$AC34)*ROW($1:34))))/(INDEX($O:$O,MIN(IF(ISNUMBER($AC36:$AC$38),ROW(36:$38))))-INDEX($O:$O,MAX(ISNUMBER($AC$1:$AC34)*ROW($1:34))))*($O35-INDEX($O:$O,MAX(ISNUMBER($AC$1:$AC34)*ROW($1:34))))+INDEX(U:U,MAX(ISNUMBER($AC$1:$AC34)*ROW($1:34))),AC35)</f>
        <v>15000</v>
      </c>
      <c r="V35">
        <f t="shared" ca="1" si="2"/>
        <v>0.29171100000000294</v>
      </c>
      <c r="W35">
        <f t="shared" ca="1" si="3"/>
        <v>0.73018600000000333</v>
      </c>
      <c r="X35" t="e">
        <f t="shared" ca="1" si="4"/>
        <v>#N/A</v>
      </c>
      <c r="Y35" t="e">
        <f t="shared" ca="1" si="5"/>
        <v>#N/A</v>
      </c>
      <c r="Z35" t="e">
        <f t="shared" ca="1" si="6"/>
        <v>#N/A</v>
      </c>
      <c r="AA35" t="str">
        <f t="shared" ca="1" si="7"/>
        <v>2018-11-04T04:37:08Z</v>
      </c>
      <c r="AB35" t="str">
        <f t="shared" ca="1" si="8"/>
        <v>31.691711,74.730186</v>
      </c>
      <c r="AC35">
        <f t="shared" ca="1" si="9"/>
        <v>15000</v>
      </c>
    </row>
    <row r="36" spans="11:29" x14ac:dyDescent="0.25">
      <c r="K36" s="2"/>
      <c r="O36" s="1">
        <f t="array" aca="1" ref="O36" ca="1">SMALL(N(OFFSET(A$2,MOD(ROW($24:$60),24),TRUNC(ROW($24:$60)/24-1)*7)),ROW(O35))</f>
        <v>1541306244</v>
      </c>
      <c r="P36" s="1">
        <f t="array" aca="1" ref="P36" ca="1">IF(ISNA($Y36),(INDEX(P:P,MIN(IF(ISTEXT($Y37:$Y$38),ROW(37:$38))))-INDEX(P:P,MAX(ISTEXT($Y$1:$Y35)*ROW($1:35))))/(INDEX($O:$O,MIN(IF(ISTEXT($Y37:$Y$38),ROW(37:$38))))-INDEX($O:$O,MAX(ISTEXT($Y$1:$Y35)*ROW($1:35))))*($O36-INDEX($O:$O,MAX(ISTEXT($Y$1:$Y35)*ROW($1:35))))+INDEX(P:P,MAX(ISTEXT($Y$1:$Y35)*ROW($1:35))),--LEFTB(Y36,SEARCH(",",Y36)-1))</f>
        <v>31.461399</v>
      </c>
      <c r="Q36" s="1">
        <f t="array" aca="1" ref="Q36" ca="1">IF(ISNA($Y36),(INDEX(Q:Q,MIN(IF(ISTEXT($Y37:$Y$38),ROW(37:$38))))-INDEX(Q:Q,MAX(ISTEXT($Y$1:$Y35)*ROW($1:35))))/(INDEX($O:$O,MIN(IF(ISTEXT($Y37:$Y$38),ROW(37:$38))))-INDEX($O:$O,MAX(ISTEXT($Y$1:$Y35)*ROW($1:35))))*($O36-INDEX($O:$O,MAX(ISTEXT($Y$1:$Y35)*ROW($1:35))))+INDEX(Q:Q,MAX(ISTEXT($Y$1:$Y35)*ROW($1:35))),--MID(Y36,SEARCH(",",Y36)+1,99))</f>
        <v>74.113602</v>
      </c>
      <c r="R36" s="1">
        <f t="array" aca="1" ref="R36" ca="1">IF(ISNA($Z36),(INDEX(R:R,MIN(IF(ISNUMBER($Z37:$Z$38),ROW(37:$38))))-INDEX(R:R,MAX(ISNUMBER($Z$1:$Z35)*ROW($1:35))))/(INDEX($O:$O,MIN(IF(ISNUMBER($Z37:$Z$38),ROW(37:$38))))-INDEX($O:$O,MAX(ISNUMBER($Z$1:$Z35)*ROW($1:35))))*($O36-INDEX($O:$O,MAX(ISNUMBER($Z$1:$Z35)*ROW($1:35))))+INDEX(R:R,MAX(ISNUMBER($Z$1:$Z35)*ROW($1:35))),Z36)</f>
        <v>14050</v>
      </c>
      <c r="S36" s="1">
        <f t="array" aca="1" ref="S36" ca="1">IF(ISNA($AB36),(INDEX(S:S,MIN(IF(ISTEXT($AB37:$AB$38),ROW(37:$38))))-INDEX(S:S,MAX(ISTEXT($AB$1:$AB35)*ROW($1:35))))/(INDEX($O:$O,MIN(IF(ISTEXT($AB37:$AB$38),ROW(37:$38))))-INDEX($O:$O,MAX(ISTEXT($AB$1:$AB35)*ROW($1:35))))*($O36-INDEX($O:$O,MAX(ISTEXT($AB$1:$AB35)*ROW($1:35))))+INDEX(S:S,MAX(ISTEXT($AB$1:$AB35)*ROW($1:35))),--LEFTB(AB36,SEARCH(",",AB36)-1))</f>
        <v>31.704895</v>
      </c>
      <c r="T36" s="1">
        <f t="array" aca="1" ref="T36" ca="1">IF(ISNA($AB36),(INDEX(T:T,MIN(IF(ISTEXT($AB37:$AB$38),ROW(37:$38))))-INDEX(T:T,MAX(ISTEXT($AB$1:$AB35)*ROW($1:35))))/(INDEX($O:$O,MIN(IF(ISTEXT($AB37:$AB$38),ROW(37:$38))))-INDEX($O:$O,MAX(ISTEXT($AB$1:$AB35)*ROW($1:35))))*($O36-INDEX($O:$O,MAX(ISTEXT($AB$1:$AB35)*ROW($1:35))))+INDEX(T:T,MAX(ISTEXT($AB$1:$AB35)*ROW($1:35))),--MID(AB36,SEARCH(",",AB36)+1,99))</f>
        <v>74.750133764705879</v>
      </c>
      <c r="U36" s="1">
        <f t="array" aca="1" ref="U36" ca="1">IF(ISNA($AC36),(INDEX(U:U,MIN(IF(ISNUMBER($AC37:$AC$38),ROW(37:$38))))-INDEX(U:U,MAX(ISNUMBER($AC$1:$AC35)*ROW($1:35))))/(INDEX($O:$O,MIN(IF(ISNUMBER($AC37:$AC$38),ROW(37:$38))))-INDEX($O:$O,MAX(ISNUMBER($AC$1:$AC35)*ROW($1:35))))*($O36-INDEX($O:$O,MAX(ISNUMBER($AC$1:$AC35)*ROW($1:35))))+INDEX(U:U,MAX(ISNUMBER($AC$1:$AC35)*ROW($1:35))),AC36)</f>
        <v>15000</v>
      </c>
      <c r="V36" t="e">
        <f t="shared" ca="1" si="2"/>
        <v>#N/A</v>
      </c>
      <c r="W36" t="e">
        <f t="shared" ca="1" si="3"/>
        <v>#N/A</v>
      </c>
      <c r="X36">
        <f t="shared" ca="1" si="4"/>
        <v>6.1399000000001536E-2</v>
      </c>
      <c r="Y36" t="str">
        <f t="shared" ca="1" si="5"/>
        <v>31.461399,74.113602</v>
      </c>
      <c r="Z36">
        <f t="shared" ca="1" si="6"/>
        <v>14050</v>
      </c>
      <c r="AA36" t="e">
        <f t="shared" ca="1" si="7"/>
        <v>#N/A</v>
      </c>
      <c r="AB36" t="e">
        <f t="shared" ca="1" si="8"/>
        <v>#N/A</v>
      </c>
      <c r="AC36" t="e">
        <f t="shared" ca="1" si="9"/>
        <v>#N/A</v>
      </c>
    </row>
    <row r="37" spans="11:29" x14ac:dyDescent="0.25">
      <c r="O37" s="1">
        <f t="array" aca="1" ref="O37" ca="1">SMALL(N(OFFSET(A$2,MOD(ROW($24:$60),24),TRUNC(ROW($24:$60)/24-1)*7)),ROW(O36))</f>
        <v>1541306262</v>
      </c>
      <c r="P37" s="1">
        <f t="array" aca="1" ref="P37" ca="1">IF(ISNA($Y37),(INDEX(P:P,MIN(IF(ISTEXT($Y38:$Y$38),ROW(38:$38))))-INDEX(P:P,MAX(ISTEXT($Y$1:$Y36)*ROW($1:36))))/(INDEX($O:$O,MIN(IF(ISTEXT($Y38:$Y$38),ROW(38:$38))))-INDEX($O:$O,MAX(ISTEXT($Y$1:$Y36)*ROW($1:36))))*($O37-INDEX($O:$O,MAX(ISTEXT($Y$1:$Y36)*ROW($1:36))))+INDEX(P:P,MAX(ISTEXT($Y$1:$Y36)*ROW($1:36))),--LEFTB(Y37,SEARCH(",",Y37)-1))</f>
        <v>31.457052000000001</v>
      </c>
      <c r="Q37" s="1">
        <f t="array" aca="1" ref="Q37" ca="1">IF(ISNA($Y37),(INDEX(Q:Q,MIN(IF(ISTEXT($Y38:$Y$38),ROW(38:$38))))-INDEX(Q:Q,MAX(ISTEXT($Y$1:$Y36)*ROW($1:36))))/(INDEX($O:$O,MIN(IF(ISTEXT($Y38:$Y$38),ROW(38:$38))))-INDEX($O:$O,MAX(ISTEXT($Y$1:$Y36)*ROW($1:36))))*($O37-INDEX($O:$O,MAX(ISTEXT($Y$1:$Y36)*ROW($1:36))))+INDEX(Q:Q,MAX(ISTEXT($Y$1:$Y36)*ROW($1:36))),--MID(Y37,SEARCH(",",Y37)+1,99))</f>
        <v>74.079304124999993</v>
      </c>
      <c r="R37" s="1">
        <f t="array" aca="1" ref="R37" ca="1">IF(ISNA($Z37),(INDEX(R:R,MIN(IF(ISNUMBER($Z38:$Z$38),ROW(38:$38))))-INDEX(R:R,MAX(ISNUMBER($Z$1:$Z36)*ROW($1:36))))/(INDEX($O:$O,MIN(IF(ISNUMBER($Z38:$Z$38),ROW(38:$38))))-INDEX($O:$O,MAX(ISNUMBER($Z$1:$Z36)*ROW($1:36))))*($O37-INDEX($O:$O,MAX(ISNUMBER($Z$1:$Z36)*ROW($1:36))))+INDEX(R:R,MAX(ISNUMBER($Z$1:$Z36)*ROW($1:36))),Z37)</f>
        <v>14907.8125</v>
      </c>
      <c r="S37" s="1">
        <f t="array" aca="1" ref="S37" ca="1">IF(ISNA($AB37),(INDEX(S:S,MIN(IF(ISTEXT($AB38:$AB$38),ROW(38:$38))))-INDEX(S:S,MAX(ISTEXT($AB$1:$AB36)*ROW($1:36))))/(INDEX($O:$O,MIN(IF(ISTEXT($AB38:$AB$38),ROW(38:$38))))-INDEX($O:$O,MAX(ISTEXT($AB$1:$AB36)*ROW($1:36))))*($O37-INDEX($O:$O,MAX(ISTEXT($AB$1:$AB36)*ROW($1:36))))+INDEX(S:S,MAX(ISTEXT($AB$1:$AB36)*ROW($1:36))),--LEFTB(AB37,SEARCH(",",AB37)-1))</f>
        <v>31.719726999999999</v>
      </c>
      <c r="T37" s="1">
        <f t="array" aca="1" ref="T37" ca="1">IF(ISNA($AB37),(INDEX(T:T,MIN(IF(ISTEXT($AB38:$AB$38),ROW(38:$38))))-INDEX(T:T,MAX(ISTEXT($AB$1:$AB36)*ROW($1:36))))/(INDEX($O:$O,MIN(IF(ISTEXT($AB38:$AB$38),ROW(38:$38))))-INDEX($O:$O,MAX(ISTEXT($AB$1:$AB36)*ROW($1:36))))*($O37-INDEX($O:$O,MAX(ISTEXT($AB$1:$AB36)*ROW($1:36))))+INDEX(T:T,MAX(ISTEXT($AB$1:$AB36)*ROW($1:36))),--MID(AB37,SEARCH(",",AB37)+1,99))</f>
        <v>74.772575000000003</v>
      </c>
      <c r="U37" s="1">
        <f t="array" aca="1" ref="U37" ca="1">IF(ISNA($AC37),(INDEX(U:U,MIN(IF(ISNUMBER($AC38:$AC$38),ROW(38:$38))))-INDEX(U:U,MAX(ISNUMBER($AC$1:$AC36)*ROW($1:36))))/(INDEX($O:$O,MIN(IF(ISNUMBER($AC38:$AC$38),ROW(38:$38))))-INDEX($O:$O,MAX(ISNUMBER($AC$1:$AC36)*ROW($1:36))))*($O37-INDEX($O:$O,MAX(ISNUMBER($AC$1:$AC36)*ROW($1:36))))+INDEX(U:U,MAX(ISNUMBER($AC$1:$AC36)*ROW($1:36))),AC37)</f>
        <v>15000</v>
      </c>
      <c r="V37">
        <f t="shared" ca="1" si="2"/>
        <v>0.31972700000000032</v>
      </c>
      <c r="W37">
        <f t="shared" ca="1" si="3"/>
        <v>0.77257500000000334</v>
      </c>
      <c r="X37" t="e">
        <f t="shared" ca="1" si="4"/>
        <v>#N/A</v>
      </c>
      <c r="Y37" t="e">
        <f t="shared" ca="1" si="5"/>
        <v>#N/A</v>
      </c>
      <c r="Z37" t="e">
        <f t="shared" ca="1" si="6"/>
        <v>#N/A</v>
      </c>
      <c r="AA37" t="str">
        <f t="shared" ca="1" si="7"/>
        <v>2018-11-04T04:37:42Z</v>
      </c>
      <c r="AB37" t="str">
        <f t="shared" ca="1" si="8"/>
        <v>31.719727,74.772575</v>
      </c>
      <c r="AC37">
        <f t="shared" ca="1" si="9"/>
        <v>15000</v>
      </c>
    </row>
    <row r="38" spans="11:29" x14ac:dyDescent="0.25">
      <c r="O38" s="1">
        <f t="array" aca="1" ref="O38" ca="1">SMALL(N(OFFSET(A$2,MOD(ROW($24:$60),24),TRUNC(ROW($24:$60)/24-1)*7)),ROW(O37))</f>
        <v>1541306276</v>
      </c>
      <c r="P38" s="1">
        <f t="array" aca="1" ref="P38" ca="1">IF(ISNA($Y38),(INDEX(P:P,MIN(IF(ISTEXT($Y$38:$Y39),ROW($38:39))))-INDEX(P:P,MAX(ISTEXT($Y$1:$Y37)*ROW($1:37))))/(INDEX($O:$O,MIN(IF(ISTEXT($Y$38:$Y39),ROW($38:39))))-INDEX($O:$O,MAX(ISTEXT($Y$1:$Y37)*ROW($1:37))))*($O38-INDEX($O:$O,MAX(ISTEXT($Y$1:$Y37)*ROW($1:37))))+INDEX(P:P,MAX(ISTEXT($Y$1:$Y37)*ROW($1:37))),--LEFTB(Y38,SEARCH(",",Y38)-1))</f>
        <v>31.453671</v>
      </c>
      <c r="Q38" s="1">
        <f t="array" aca="1" ref="Q38" ca="1">IF(ISNA($Y38),(INDEX(Q:Q,MIN(IF(ISTEXT($Y$38:$Y39),ROW($38:39))))-INDEX(Q:Q,MAX(ISTEXT($Y$1:$Y37)*ROW($1:37))))/(INDEX($O:$O,MIN(IF(ISTEXT($Y$38:$Y39),ROW($38:39))))-INDEX($O:$O,MAX(ISTEXT($Y$1:$Y37)*ROW($1:37))))*($O38-INDEX($O:$O,MAX(ISTEXT($Y$1:$Y37)*ROW($1:37))))+INDEX(Q:Q,MAX(ISTEXT($Y$1:$Y37)*ROW($1:37))),--MID(Y38,SEARCH(",",Y38)+1,99))</f>
        <v>74.052627999999999</v>
      </c>
      <c r="R38" s="1">
        <f t="array" aca="1" ref="R38" ca="1">IF(ISNA($Z38),(INDEX(R:R,MIN(IF(ISNUMBER($Z$38:$Z39),ROW($38:39))))-INDEX(R:R,MAX(ISNUMBER($Z$1:$Z37)*ROW($1:37))))/(INDEX($O:$O,MIN(IF(ISNUMBER($Z$38:$Z39),ROW($38:39))))-INDEX($O:$O,MAX(ISNUMBER($Z$1:$Z37)*ROW($1:37))))*($O38-INDEX($O:$O,MAX(ISNUMBER($Z$1:$Z37)*ROW($1:37))))+INDEX(R:R,MAX(ISNUMBER($Z$1:$Z37)*ROW($1:37))),Z38)</f>
        <v>15575</v>
      </c>
      <c r="S38" s="1">
        <f t="array" aca="1" ref="S38" ca="1">IF(ISNA($AB38),(INDEX(S:S,MIN(IF(ISTEXT($AB$38:$AB39),ROW($38:39))))-INDEX(S:S,MAX(ISTEXT($AB$1:$AB37)*ROW($1:37))))/(INDEX($O:$O,MIN(IF(ISTEXT($AB$38:$AB39),ROW($38:39))))-INDEX($O:$O,MAX(ISTEXT($AB$1:$AB37)*ROW($1:37))))*($O38-INDEX($O:$O,MAX(ISTEXT($AB$1:$AB37)*ROW($1:37))))+INDEX(S:S,MAX(ISTEXT($AB$1:$AB37)*ROW($1:37))),--LEFTB(AB38,SEARCH(",",AB38)-1))</f>
        <v>31.719727288116765</v>
      </c>
      <c r="T38" s="1">
        <f t="array" aca="1" ref="T38" ca="1">IF(ISNA($AB38),(INDEX(T:T,MIN(IF(ISTEXT($AB$38:$AB39),ROW($38:39))))-INDEX(T:T,MAX(ISTEXT($AB$1:$AB37)*ROW($1:37))))/(INDEX($O:$O,MIN(IF(ISTEXT($AB$38:$AB39),ROW($38:39))))-INDEX($O:$O,MAX(ISTEXT($AB$1:$AB37)*ROW($1:37))))*($O38-INDEX($O:$O,MAX(ISTEXT($AB$1:$AB37)*ROW($1:37))))+INDEX(T:T,MAX(ISTEXT($AB$1:$AB37)*ROW($1:37))),--MID(AB38,SEARCH(",",AB38)+1,99))</f>
        <v>74.772575679174594</v>
      </c>
      <c r="U38" s="1">
        <f t="array" aca="1" ref="U38" ca="1">IF(ISNA($AC38),(INDEX(U:U,MIN(IF(ISNUMBER($AC$38:$AC39),ROW($38:39))))-INDEX(U:U,MAX(ISNUMBER($AC$1:$AC37)*ROW($1:37))))/(INDEX($O:$O,MIN(IF(ISNUMBER($AC$38:$AC39),ROW($38:39))))-INDEX($O:$O,MAX(ISNUMBER($AC$1:$AC37)*ROW($1:37))))*($O38-INDEX($O:$O,MAX(ISNUMBER($AC$1:$AC37)*ROW($1:37))))+INDEX(U:U,MAX(ISNUMBER($AC$1:$AC37)*ROW($1:37))),AC38)</f>
        <v>15000.000136248067</v>
      </c>
      <c r="V38" t="e">
        <f t="shared" ca="1" si="2"/>
        <v>#N/A</v>
      </c>
      <c r="W38" t="e">
        <f t="shared" ca="1" si="3"/>
        <v>#N/A</v>
      </c>
      <c r="X38">
        <f t="shared" ca="1" si="4"/>
        <v>5.3671000000001357E-2</v>
      </c>
      <c r="Y38" t="str">
        <f t="shared" ca="1" si="5"/>
        <v>31.453671,74.052628</v>
      </c>
      <c r="Z38">
        <f t="shared" ca="1" si="6"/>
        <v>15575</v>
      </c>
      <c r="AA38" t="e">
        <f t="shared" ca="1" si="7"/>
        <v>#N/A</v>
      </c>
      <c r="AB38" t="e">
        <f t="shared" ca="1" si="8"/>
        <v>#N/A</v>
      </c>
      <c r="AC38" t="e">
        <f t="shared" ca="1" si="9"/>
        <v>#N/A</v>
      </c>
    </row>
    <row r="42" spans="11:29" x14ac:dyDescent="0.25">
      <c r="O42" s="2"/>
      <c r="P42" s="2"/>
      <c r="Q42" s="2"/>
      <c r="R42" s="2"/>
      <c r="S42" s="2"/>
      <c r="T42" s="2"/>
      <c r="U42" s="2"/>
      <c r="V42" s="2"/>
      <c r="W42" s="2"/>
      <c r="X42" s="2"/>
    </row>
    <row r="44" spans="11:29" x14ac:dyDescent="0.25">
      <c r="O44">
        <v>200000</v>
      </c>
    </row>
    <row r="45" spans="11:29" x14ac:dyDescent="0.25">
      <c r="O45" s="2" t="s">
        <v>81</v>
      </c>
      <c r="P45" s="2" t="s">
        <v>78</v>
      </c>
      <c r="Q45" s="2" t="s">
        <v>79</v>
      </c>
      <c r="R45" s="2" t="s">
        <v>80</v>
      </c>
      <c r="S45" s="2" t="s">
        <v>82</v>
      </c>
      <c r="T45" s="2" t="s">
        <v>83</v>
      </c>
    </row>
    <row r="46" spans="11:29" x14ac:dyDescent="0.25">
      <c r="O46">
        <f ca="1">(P2-MIN(P$2:P$38))*$O$44</f>
        <v>47278.399999999718</v>
      </c>
      <c r="P46">
        <f ca="1">(Q2-MIN(Q$2:Q$38))*$O$44</f>
        <v>128542.9999999991</v>
      </c>
      <c r="R46">
        <f ca="1">R2</f>
        <v>10950</v>
      </c>
    </row>
    <row r="47" spans="11:29" x14ac:dyDescent="0.25">
      <c r="O47">
        <f ca="1">(P3-MIN(P$2:P$38))*$O$44</f>
        <v>45518.707692307456</v>
      </c>
      <c r="P47">
        <f ca="1">(Q3-MIN(Q$2:Q$38))*$O$44</f>
        <v>129132.93846153805</v>
      </c>
      <c r="R47">
        <f t="shared" ref="R47:R88" ca="1" si="10">R3</f>
        <v>11111.538461538461</v>
      </c>
    </row>
    <row r="48" spans="11:29" x14ac:dyDescent="0.25">
      <c r="O48">
        <f ca="1">(P4-MIN(P$2:P$38))*$O$44</f>
        <v>44010.399999999805</v>
      </c>
      <c r="P48">
        <f ca="1">(Q4-MIN(Q$2:Q$38))*$O$44</f>
        <v>129638.60000000124</v>
      </c>
      <c r="R48">
        <f t="shared" ca="1" si="10"/>
        <v>11250</v>
      </c>
    </row>
    <row r="49" spans="15:18" x14ac:dyDescent="0.25">
      <c r="O49">
        <f ca="1">(P5-MIN(P$2:P$38))*$O$44</f>
        <v>42502.199999999844</v>
      </c>
      <c r="P49">
        <f ca="1">(Q5-MIN(Q$2:Q$38))*$O$44</f>
        <v>129748.39999999972</v>
      </c>
      <c r="R49">
        <f t="shared" ca="1" si="10"/>
        <v>11425</v>
      </c>
    </row>
    <row r="50" spans="15:18" x14ac:dyDescent="0.25">
      <c r="O50">
        <f ca="1">(P6-MIN(P$2:P$38))*$O$44</f>
        <v>40407.40000000014</v>
      </c>
      <c r="P50">
        <f ca="1">(Q6-MIN(Q$2:Q$38))*$O$44</f>
        <v>129331.79999999993</v>
      </c>
      <c r="R50">
        <f t="shared" ca="1" si="10"/>
        <v>11575</v>
      </c>
    </row>
    <row r="51" spans="15:18" x14ac:dyDescent="0.25">
      <c r="O51">
        <f ca="1">(P7-MIN(P$2:P$38))*$O$44</f>
        <v>39002.200000000186</v>
      </c>
      <c r="P51">
        <f ca="1">(Q7-MIN(Q$2:Q$38))*$O$44</f>
        <v>128575.00000000073</v>
      </c>
      <c r="R51">
        <f t="shared" ca="1" si="10"/>
        <v>11725</v>
      </c>
    </row>
    <row r="52" spans="15:18" x14ac:dyDescent="0.25">
      <c r="O52">
        <f ca="1">(P8-MIN(P$2:P$38))*$O$44</f>
        <v>37592.200000000274</v>
      </c>
      <c r="P52">
        <f ca="1">(Q8-MIN(Q$2:Q$38))*$O$44</f>
        <v>127584.79999999964</v>
      </c>
      <c r="R52">
        <f t="shared" ca="1" si="10"/>
        <v>11850</v>
      </c>
    </row>
    <row r="53" spans="15:18" x14ac:dyDescent="0.25">
      <c r="O53">
        <f ca="1">(P9-MIN(P$2:P$38))*$O$44</f>
        <v>36992.500000000204</v>
      </c>
      <c r="P53">
        <f ca="1">(Q9-MIN(Q$2:Q$38))*$O$44</f>
        <v>126998.10000000014</v>
      </c>
      <c r="R53">
        <f t="shared" ca="1" si="10"/>
        <v>11900</v>
      </c>
    </row>
    <row r="54" spans="15:18" x14ac:dyDescent="0.25">
      <c r="O54">
        <f ca="1">(P10-MIN(P$2:P$38))*$O$44</f>
        <v>36392.800000000134</v>
      </c>
      <c r="P54">
        <f ca="1">(Q10-MIN(Q$2:Q$38))*$O$44</f>
        <v>126411.40000000063</v>
      </c>
      <c r="R54">
        <f t="shared" ca="1" si="10"/>
        <v>11950</v>
      </c>
    </row>
    <row r="55" spans="15:18" x14ac:dyDescent="0.25">
      <c r="O55">
        <f ca="1">(P11-MIN(P$2:P$38))*$O$44</f>
        <v>35330.799999999843</v>
      </c>
      <c r="P55">
        <f ca="1">(Q11-MIN(Q$2:Q$38))*$O$44</f>
        <v>124967.79999999887</v>
      </c>
      <c r="R55">
        <f t="shared" ca="1" si="10"/>
        <v>12025</v>
      </c>
    </row>
    <row r="56" spans="15:18" x14ac:dyDescent="0.25">
      <c r="O56">
        <f ca="1">(P12-MIN(P$2:P$38))*$O$44</f>
        <v>34021.599999999809</v>
      </c>
      <c r="P56">
        <f ca="1">(Q12-MIN(Q$2:Q$38))*$O$44</f>
        <v>122436.40000000084</v>
      </c>
      <c r="R56">
        <f t="shared" ca="1" si="10"/>
        <v>12250</v>
      </c>
    </row>
    <row r="57" spans="15:18" x14ac:dyDescent="0.25">
      <c r="O57">
        <f ca="1">(P13-MIN(P$2:P$38))*$O$44</f>
        <v>32894.000000000291</v>
      </c>
      <c r="P57">
        <f ca="1">(Q13-MIN(Q$2:Q$38))*$O$44</f>
        <v>119784.40000000034</v>
      </c>
      <c r="R57">
        <f t="shared" ca="1" si="10"/>
        <v>12475</v>
      </c>
    </row>
    <row r="58" spans="15:18" x14ac:dyDescent="0.25">
      <c r="O58">
        <f ca="1">(P14-MIN(P$2:P$38))*$O$44</f>
        <v>32290.500000000578</v>
      </c>
      <c r="P58">
        <f ca="1">(Q14-MIN(Q$2:Q$38))*$O$44</f>
        <v>118363.80000000019</v>
      </c>
      <c r="R58">
        <f t="shared" ca="1" si="10"/>
        <v>12575</v>
      </c>
    </row>
    <row r="59" spans="15:18" x14ac:dyDescent="0.25">
      <c r="O59">
        <f ca="1">(P15-MIN(P$2:P$38))*$O$44</f>
        <v>31687.000000000153</v>
      </c>
      <c r="P59">
        <f ca="1">(Q15-MIN(Q$2:Q$38))*$O$44</f>
        <v>116943.20000000004</v>
      </c>
      <c r="R59">
        <f t="shared" ca="1" si="10"/>
        <v>12675</v>
      </c>
    </row>
    <row r="60" spans="15:18" x14ac:dyDescent="0.25">
      <c r="O60">
        <f ca="1">(P16-MIN(P$2:P$38))*$O$44</f>
        <v>27736.672727272806</v>
      </c>
      <c r="P60">
        <f ca="1">(Q16-MIN(Q$2:Q$38))*$O$44</f>
        <v>107373.0242424233</v>
      </c>
      <c r="R60">
        <f t="shared" ca="1" si="10"/>
        <v>13619.69696969697</v>
      </c>
    </row>
    <row r="61" spans="15:18" x14ac:dyDescent="0.25">
      <c r="O61">
        <f ca="1">(P17-MIN(P$2:P$38))*$O$44</f>
        <v>27191.799999999945</v>
      </c>
      <c r="P61">
        <f ca="1">(Q17-MIN(Q$2:Q$38))*$O$44</f>
        <v>106053</v>
      </c>
      <c r="R61">
        <f t="shared" ca="1" si="10"/>
        <v>13750</v>
      </c>
    </row>
    <row r="62" spans="15:18" x14ac:dyDescent="0.25">
      <c r="O62">
        <f ca="1">(P18-MIN(P$2:P$38))*$O$44</f>
        <v>22999.181818182278</v>
      </c>
      <c r="P62">
        <f ca="1">(Q18-MIN(Q$2:Q$38))*$O$44</f>
        <v>97508.927272727422</v>
      </c>
      <c r="R62">
        <f t="shared" ca="1" si="10"/>
        <v>13927.272727272728</v>
      </c>
    </row>
    <row r="63" spans="15:18" x14ac:dyDescent="0.25">
      <c r="O63">
        <f ca="1">(P19-MIN(P$2:P$38))*$O$44</f>
        <v>21870.400000000245</v>
      </c>
      <c r="P63">
        <f ca="1">(Q19-MIN(Q$2:Q$38))*$O$44</f>
        <v>95208.60000000085</v>
      </c>
      <c r="R63">
        <f t="shared" ca="1" si="10"/>
        <v>13975</v>
      </c>
    </row>
    <row r="64" spans="15:18" x14ac:dyDescent="0.25">
      <c r="O64">
        <f ca="1">(P20-MIN(P$2:P$38))*$O$44</f>
        <v>17669.717647059002</v>
      </c>
      <c r="P64">
        <f ca="1">(Q20-MIN(Q$2:Q$38))*$O$44</f>
        <v>86907.717647059719</v>
      </c>
      <c r="R64">
        <f t="shared" ca="1" si="10"/>
        <v>13650</v>
      </c>
    </row>
    <row r="65" spans="15:18" x14ac:dyDescent="0.25">
      <c r="O65">
        <f ca="1">(P21-MIN(P$2:P$38))*$O$44</f>
        <v>16377.200000000159</v>
      </c>
      <c r="P65">
        <f ca="1">(Q21-MIN(Q$2:Q$38))*$O$44</f>
        <v>84353.600000000035</v>
      </c>
      <c r="R65">
        <f t="shared" ca="1" si="10"/>
        <v>13550</v>
      </c>
    </row>
    <row r="66" spans="15:18" x14ac:dyDescent="0.25">
      <c r="O66">
        <f ca="1">(P22-MIN(P$2:P$38))*$O$44</f>
        <v>12603.563636363902</v>
      </c>
      <c r="P66">
        <f ca="1">(Q22-MIN(Q$2:Q$38))*$O$44</f>
        <v>76347.387878789159</v>
      </c>
      <c r="R66">
        <f t="shared" ca="1" si="10"/>
        <v>13265.90909090909</v>
      </c>
    </row>
    <row r="67" spans="15:18" x14ac:dyDescent="0.25">
      <c r="O67">
        <f ca="1">(P23-MIN(P$2:P$38))*$O$44</f>
        <v>11395.999999999873</v>
      </c>
      <c r="P67">
        <f ca="1">(Q23-MIN(Q$2:Q$38))*$O$44</f>
        <v>73785.399999999863</v>
      </c>
      <c r="R67">
        <f t="shared" ca="1" si="10"/>
        <v>13175</v>
      </c>
    </row>
    <row r="68" spans="15:18" x14ac:dyDescent="0.25">
      <c r="O68">
        <f ca="1">(P24-MIN(P$2:P$38))*$O$44</f>
        <v>8991.1999999998225</v>
      </c>
      <c r="P68">
        <f ca="1">(Q24-MIN(Q$2:Q$38))*$O$44</f>
        <v>67634.400000000023</v>
      </c>
      <c r="R68">
        <f t="shared" ca="1" si="10"/>
        <v>12850</v>
      </c>
    </row>
    <row r="69" spans="15:18" x14ac:dyDescent="0.25">
      <c r="O69">
        <f ca="1">(P25-MIN(P$2:P$38))*$O$44</f>
        <v>8509.8000000002121</v>
      </c>
      <c r="P69">
        <f ca="1">(Q25-MIN(Q$2:Q$38))*$O$44</f>
        <v>65676.799999999959</v>
      </c>
      <c r="R69">
        <f t="shared" ca="1" si="10"/>
        <v>12900</v>
      </c>
    </row>
    <row r="70" spans="15:18" x14ac:dyDescent="0.25">
      <c r="O70">
        <f ca="1">(P26-MIN(P$2:P$38))*$O$44</f>
        <v>8397.5818181819759</v>
      </c>
      <c r="P70">
        <f ca="1">(Q26-MIN(Q$2:Q$38))*$O$44</f>
        <v>65084.763636363619</v>
      </c>
      <c r="R70">
        <f t="shared" ca="1" si="10"/>
        <v>12909.09090909091</v>
      </c>
    </row>
    <row r="71" spans="15:18" x14ac:dyDescent="0.25">
      <c r="O71">
        <f ca="1">(P27-MIN(P$2:P$38))*$O$44</f>
        <v>7892.6000000002714</v>
      </c>
      <c r="P71">
        <f ca="1">(Q27-MIN(Q$2:Q$38))*$O$44</f>
        <v>62420.600000001512</v>
      </c>
      <c r="R71">
        <f t="shared" ca="1" si="10"/>
        <v>12950</v>
      </c>
    </row>
    <row r="72" spans="15:18" x14ac:dyDescent="0.25">
      <c r="O72">
        <f ca="1">(P28-MIN(P$2:P$38))*$O$44</f>
        <v>7383.2000000003009</v>
      </c>
      <c r="P72">
        <f ca="1">(Q28-MIN(Q$2:Q$38))*$O$44</f>
        <v>59393.199999999524</v>
      </c>
      <c r="R72">
        <f t="shared" ca="1" si="10"/>
        <v>13025</v>
      </c>
    </row>
    <row r="73" spans="15:18" x14ac:dyDescent="0.25">
      <c r="O73">
        <f ca="1">(P29-MIN(P$2:P$38))*$O$44</f>
        <v>6525.3548387097735</v>
      </c>
      <c r="P73">
        <f ca="1">(Q29-MIN(Q$2:Q$38))*$O$44</f>
        <v>53177.045161288559</v>
      </c>
      <c r="R73">
        <f t="shared" ca="1" si="10"/>
        <v>13242.741935483871</v>
      </c>
    </row>
    <row r="74" spans="15:18" x14ac:dyDescent="0.25">
      <c r="O74">
        <f ca="1">(P30-MIN(P$2:P$38))*$O$44</f>
        <v>5905.8000000000275</v>
      </c>
      <c r="P74">
        <f ca="1">(Q30-MIN(Q$2:Q$38))*$O$44</f>
        <v>48687.599999999518</v>
      </c>
      <c r="R74">
        <f t="shared" ca="1" si="10"/>
        <v>13400</v>
      </c>
    </row>
    <row r="75" spans="15:18" x14ac:dyDescent="0.25">
      <c r="O75">
        <f ca="1">(P31-MIN(P$2:P$38))*$O$44</f>
        <v>5069.3250000001908</v>
      </c>
      <c r="P75">
        <f ca="1">(Q31-MIN(Q$2:Q$38))*$O$44</f>
        <v>41612.712500000271</v>
      </c>
      <c r="R75">
        <f t="shared" ca="1" si="10"/>
        <v>13756.25</v>
      </c>
    </row>
    <row r="76" spans="15:18" x14ac:dyDescent="0.25">
      <c r="O76">
        <f ca="1">(P32-MIN(P$2:P$38))*$O$44</f>
        <v>4496.9999999999291</v>
      </c>
      <c r="P76">
        <f ca="1">(Q32-MIN(Q$2:Q$38))*$O$44</f>
        <v>36771.999999999141</v>
      </c>
      <c r="R76">
        <f t="shared" ca="1" si="10"/>
        <v>14000</v>
      </c>
    </row>
    <row r="77" spans="15:18" x14ac:dyDescent="0.25">
      <c r="O77">
        <f ca="1">(P33-MIN(P$2:P$38))*$O$44</f>
        <v>3753.6363636363035</v>
      </c>
      <c r="P77">
        <f ca="1">(Q33-MIN(Q$2:Q$38))*$O$44</f>
        <v>30456.03636363694</v>
      </c>
      <c r="R77">
        <f t="shared" ca="1" si="10"/>
        <v>14000</v>
      </c>
    </row>
    <row r="78" spans="15:18" x14ac:dyDescent="0.25">
      <c r="O78">
        <f ca="1">(P34-MIN(P$2:P$38))*$O$44</f>
        <v>3054.000000000201</v>
      </c>
      <c r="P78">
        <f ca="1">(Q34-MIN(Q$2:Q$38))*$O$44</f>
        <v>24511.599999999591</v>
      </c>
      <c r="R78">
        <f t="shared" ca="1" si="10"/>
        <v>14000</v>
      </c>
    </row>
    <row r="79" spans="15:18" x14ac:dyDescent="0.25">
      <c r="O79">
        <f ca="1">(P35-MIN(P$2:P$38))*$O$44</f>
        <v>2276.9454545453982</v>
      </c>
      <c r="P79">
        <f ca="1">(Q35-MIN(Q$2:Q$38))*$O$44</f>
        <v>18166.581818181272</v>
      </c>
      <c r="R79">
        <f t="shared" ca="1" si="10"/>
        <v>14025.757575757576</v>
      </c>
    </row>
    <row r="80" spans="15:18" x14ac:dyDescent="0.25">
      <c r="O80">
        <f ca="1">(P36-MIN(P$2:P$38))*$O$44</f>
        <v>1545.6000000000358</v>
      </c>
      <c r="P80">
        <f ca="1">(Q36-MIN(Q$2:Q$38))*$O$44</f>
        <v>12194.800000000327</v>
      </c>
      <c r="R80">
        <f t="shared" ca="1" si="10"/>
        <v>14050</v>
      </c>
    </row>
    <row r="81" spans="15:20" x14ac:dyDescent="0.25">
      <c r="O81">
        <f ca="1">(P37-MIN(P$2:P$38))*$O$44</f>
        <v>676.20000000019331</v>
      </c>
      <c r="P81">
        <f ca="1">(Q37-MIN(Q$2:Q$38))*$O$44</f>
        <v>5335.2249999988999</v>
      </c>
      <c r="R81">
        <f t="shared" ca="1" si="10"/>
        <v>14907.8125</v>
      </c>
    </row>
    <row r="82" spans="15:20" x14ac:dyDescent="0.25">
      <c r="O82">
        <f ca="1">(P38-MIN(P$2:P$38))*$O$44</f>
        <v>0</v>
      </c>
      <c r="P82">
        <f ca="1">(Q38-MIN(Q$2:Q$38))*$O$44</f>
        <v>0</v>
      </c>
      <c r="R82">
        <f t="shared" ca="1" si="10"/>
        <v>15575</v>
      </c>
    </row>
    <row r="83" spans="15:20" x14ac:dyDescent="0.25">
      <c r="O83">
        <f ca="1">(Q2-MIN(Q$2:Q$38))*$O$44</f>
        <v>128542.9999999991</v>
      </c>
      <c r="Q83">
        <f ca="1">(T2-MIN(T$2:T$38))*$O$44</f>
        <v>0</v>
      </c>
      <c r="S83">
        <f ca="1">U2</f>
        <v>17374.999921089639</v>
      </c>
      <c r="T83">
        <f ca="1">SQRT((O46-O83)^2+(P46-Q83)^2+(R46-S83)^2)</f>
        <v>152212.08456014807</v>
      </c>
    </row>
    <row r="84" spans="15:20" x14ac:dyDescent="0.25">
      <c r="O84">
        <f ca="1">(Q3-MIN(Q$2:Q$38))*$O$44</f>
        <v>129132.93846153805</v>
      </c>
      <c r="Q84">
        <f ca="1">(T3-MIN(T$2:T$38))*$O$44</f>
        <v>6.7427669137032353E-2</v>
      </c>
      <c r="S84">
        <f t="shared" ref="S84:S105" ca="1" si="11">U3</f>
        <v>17375</v>
      </c>
      <c r="T84">
        <f t="shared" ref="T84:T119" ca="1" si="12">SQRT((O47-O84)^2+(P47-Q84)^2+(R47-S84)^2)</f>
        <v>153967.10336634822</v>
      </c>
    </row>
    <row r="85" spans="15:20" x14ac:dyDescent="0.25">
      <c r="O85">
        <f ca="1">(Q4-MIN(Q$2:Q$38))*$O$44</f>
        <v>129638.60000000124</v>
      </c>
      <c r="Q85">
        <f ca="1">(T4-MIN(T$2:T$38))*$O$44</f>
        <v>1857.5674276689824</v>
      </c>
      <c r="S85">
        <f t="shared" ca="1" si="11"/>
        <v>17270.833333333332</v>
      </c>
      <c r="T85">
        <f t="shared" ca="1" si="12"/>
        <v>153936.4523253653</v>
      </c>
    </row>
    <row r="86" spans="15:20" x14ac:dyDescent="0.25">
      <c r="O86">
        <f ca="1">(Q5-MIN(Q$2:Q$38))*$O$44</f>
        <v>129748.39999999972</v>
      </c>
      <c r="Q86">
        <f ca="1">(T5-MIN(T$2:T$38))*$O$44</f>
        <v>4024.6507610021354</v>
      </c>
      <c r="S86">
        <f t="shared" ca="1" si="11"/>
        <v>17149.305555555555</v>
      </c>
      <c r="T86">
        <f t="shared" ca="1" si="12"/>
        <v>153137.61200712153</v>
      </c>
    </row>
    <row r="87" spans="15:20" x14ac:dyDescent="0.25">
      <c r="O87">
        <f ca="1">(Q6-MIN(Q$2:Q$38))*$O$44</f>
        <v>129331.79999999993</v>
      </c>
      <c r="Q87">
        <f ca="1">(T6-MIN(T$2:T$38))*$O$44</f>
        <v>6501.3174276714381</v>
      </c>
      <c r="S87">
        <f t="shared" ca="1" si="11"/>
        <v>17010.416666666668</v>
      </c>
      <c r="T87">
        <f t="shared" ca="1" si="12"/>
        <v>151737.99826889549</v>
      </c>
    </row>
    <row r="88" spans="15:20" x14ac:dyDescent="0.25">
      <c r="O88">
        <f ca="1">(Q7-MIN(Q$2:Q$38))*$O$44</f>
        <v>128575.00000000073</v>
      </c>
      <c r="Q88">
        <f ca="1">(T7-MIN(T$2:T$38))*$O$44</f>
        <v>8358.8174276712834</v>
      </c>
      <c r="S88">
        <f t="shared" ca="1" si="11"/>
        <v>16906.25</v>
      </c>
      <c r="T88">
        <f t="shared" ca="1" si="12"/>
        <v>150006.87452135733</v>
      </c>
    </row>
    <row r="89" spans="15:20" x14ac:dyDescent="0.25">
      <c r="O89">
        <f ca="1">(Q8-MIN(Q$2:Q$38))*$O$44</f>
        <v>127584.79999999964</v>
      </c>
      <c r="Q89">
        <f ca="1">(T8-MIN(T$2:T$38))*$O$44</f>
        <v>10216.317427671129</v>
      </c>
      <c r="S89">
        <f t="shared" ca="1" si="11"/>
        <v>16802.083333333332</v>
      </c>
      <c r="T89">
        <f t="shared" ca="1" si="12"/>
        <v>147981.59306289125</v>
      </c>
    </row>
    <row r="90" spans="15:20" x14ac:dyDescent="0.25">
      <c r="O90">
        <f ca="1">(Q9-MIN(Q$2:Q$38))*$O$44</f>
        <v>126998.10000000014</v>
      </c>
      <c r="Q90">
        <f ca="1">(T9-MIN(T$2:T$38))*$O$44</f>
        <v>11145.067427671052</v>
      </c>
      <c r="S90">
        <f t="shared" ca="1" si="11"/>
        <v>16750</v>
      </c>
      <c r="T90">
        <f t="shared" ca="1" si="12"/>
        <v>146787.11008656424</v>
      </c>
    </row>
    <row r="91" spans="15:20" x14ac:dyDescent="0.25">
      <c r="O91">
        <f ca="1">(Q10-MIN(Q$2:Q$38))*$O$44</f>
        <v>126411.40000000063</v>
      </c>
      <c r="Q91">
        <f ca="1">(T10-MIN(T$2:T$38))*$O$44</f>
        <v>12027.431064035454</v>
      </c>
      <c r="S91">
        <f t="shared" ca="1" si="11"/>
        <v>16659.090909090908</v>
      </c>
      <c r="T91">
        <f t="shared" ca="1" si="12"/>
        <v>145633.84301972541</v>
      </c>
    </row>
    <row r="92" spans="15:20" x14ac:dyDescent="0.25">
      <c r="O92">
        <f ca="1">(Q11-MIN(Q$2:Q$38))*$O$44</f>
        <v>124967.79999999887</v>
      </c>
      <c r="Q92">
        <f ca="1">(T11-MIN(T$2:T$38))*$O$44</f>
        <v>14086.279548882885</v>
      </c>
      <c r="S92">
        <f t="shared" ca="1" si="11"/>
        <v>16446.969696969696</v>
      </c>
      <c r="T92">
        <f t="shared" ca="1" si="12"/>
        <v>142650.12149504814</v>
      </c>
    </row>
    <row r="93" spans="15:20" x14ac:dyDescent="0.25">
      <c r="O93">
        <f ca="1">(Q12-MIN(Q$2:Q$38))*$O$44</f>
        <v>122436.40000000084</v>
      </c>
      <c r="Q93">
        <f ca="1">(T12-MIN(T$2:T$38))*$O$44</f>
        <v>16439.249245851785</v>
      </c>
      <c r="S93">
        <f t="shared" ca="1" si="11"/>
        <v>16204.545454545454</v>
      </c>
      <c r="T93">
        <f t="shared" ca="1" si="12"/>
        <v>138087.69408165978</v>
      </c>
    </row>
    <row r="94" spans="15:20" x14ac:dyDescent="0.25">
      <c r="O94">
        <f ca="1">(Q13-MIN(Q$2:Q$38))*$O$44</f>
        <v>119784.40000000034</v>
      </c>
      <c r="Q94">
        <f ca="1">(T13-MIN(T$2:T$38))*$O$44</f>
        <v>19674.582579185084</v>
      </c>
      <c r="S94">
        <f t="shared" ca="1" si="11"/>
        <v>15871.212121212122</v>
      </c>
      <c r="T94">
        <f t="shared" ca="1" si="12"/>
        <v>132602.60711223306</v>
      </c>
    </row>
    <row r="95" spans="15:20" x14ac:dyDescent="0.25">
      <c r="O95">
        <f ca="1">(Q14-MIN(Q$2:Q$38))*$O$44</f>
        <v>118363.80000000019</v>
      </c>
      <c r="Q95">
        <f ca="1">(T14-MIN(T$2:T$38))*$O$44</f>
        <v>20851.067427670954</v>
      </c>
      <c r="S95">
        <f t="shared" ca="1" si="11"/>
        <v>15750</v>
      </c>
      <c r="T95">
        <f t="shared" ca="1" si="12"/>
        <v>130105.44420435499</v>
      </c>
    </row>
    <row r="96" spans="15:20" x14ac:dyDescent="0.25">
      <c r="O96">
        <f ca="1">(Q15-MIN(Q$2:Q$38))*$O$44</f>
        <v>116943.20000000004</v>
      </c>
      <c r="Q96">
        <f ca="1">(T15-MIN(T$2:T$38))*$O$44</f>
        <v>22057.540154943923</v>
      </c>
      <c r="S96">
        <f t="shared" ca="1" si="11"/>
        <v>15656.060606060606</v>
      </c>
      <c r="T96">
        <f t="shared" ca="1" si="12"/>
        <v>127596.21783191178</v>
      </c>
    </row>
    <row r="97" spans="15:20" x14ac:dyDescent="0.25">
      <c r="O97">
        <f ca="1">(Q16-MIN(Q$2:Q$38))*$O$44</f>
        <v>107373.0242424233</v>
      </c>
      <c r="Q97">
        <f ca="1">(T16-MIN(T$2:T$38))*$O$44</f>
        <v>30804.467427671512</v>
      </c>
      <c r="S97">
        <f t="shared" ca="1" si="11"/>
        <v>14975</v>
      </c>
      <c r="T97">
        <f t="shared" ca="1" si="12"/>
        <v>110483.16261604044</v>
      </c>
    </row>
    <row r="98" spans="15:20" x14ac:dyDescent="0.25">
      <c r="O98">
        <f ca="1">(Q17-MIN(Q$2:Q$38))*$O$44</f>
        <v>106053</v>
      </c>
      <c r="Q98">
        <f ca="1">(T17-MIN(T$2:T$38))*$O$44</f>
        <v>32013.560761004101</v>
      </c>
      <c r="S98">
        <f t="shared" ca="1" si="11"/>
        <v>14925</v>
      </c>
      <c r="T98">
        <f t="shared" ca="1" si="12"/>
        <v>108177.20671779696</v>
      </c>
    </row>
    <row r="99" spans="15:20" x14ac:dyDescent="0.25">
      <c r="O99">
        <f ca="1">(Q18-MIN(Q$2:Q$38))*$O$44</f>
        <v>97508.927272727422</v>
      </c>
      <c r="Q99">
        <f ca="1">(T18-MIN(T$2:T$38))*$O$44</f>
        <v>39872.667427670196</v>
      </c>
      <c r="S99">
        <f t="shared" ca="1" si="11"/>
        <v>14600</v>
      </c>
      <c r="T99">
        <f t="shared" ca="1" si="12"/>
        <v>94202.40537593262</v>
      </c>
    </row>
    <row r="100" spans="15:20" x14ac:dyDescent="0.25">
      <c r="O100">
        <f ca="1">(Q19-MIN(Q$2:Q$38))*$O$44</f>
        <v>95208.60000000085</v>
      </c>
      <c r="Q100">
        <f ca="1">(T19-MIN(T$2:T$38))*$O$44</f>
        <v>41924.431064032316</v>
      </c>
      <c r="S100">
        <f t="shared" ca="1" si="11"/>
        <v>14605.30303030303</v>
      </c>
      <c r="T100">
        <f t="shared" ca="1" si="12"/>
        <v>90653.690053670362</v>
      </c>
    </row>
    <row r="101" spans="15:20" x14ac:dyDescent="0.25">
      <c r="O101">
        <f ca="1">(Q20-MIN(Q$2:Q$38))*$O$44</f>
        <v>86907.717647059719</v>
      </c>
      <c r="Q101">
        <f ca="1">(T20-MIN(T$2:T$38))*$O$44</f>
        <v>49545.267427669161</v>
      </c>
      <c r="S101">
        <f t="shared" ca="1" si="11"/>
        <v>14625</v>
      </c>
      <c r="T101">
        <f t="shared" ca="1" si="12"/>
        <v>78681.662129091666</v>
      </c>
    </row>
    <row r="102" spans="15:20" x14ac:dyDescent="0.25">
      <c r="O102">
        <f ca="1">(Q21-MIN(Q$2:Q$38))*$O$44</f>
        <v>84353.600000000035</v>
      </c>
      <c r="Q102">
        <f ca="1">(T21-MIN(T$2:T$38))*$O$44</f>
        <v>51652.661367063498</v>
      </c>
      <c r="S102">
        <f t="shared" ca="1" si="11"/>
        <v>14715.90909090909</v>
      </c>
      <c r="T102">
        <f t="shared" ca="1" si="12"/>
        <v>75442.041915919341</v>
      </c>
    </row>
    <row r="103" spans="15:20" x14ac:dyDescent="0.25">
      <c r="O103">
        <f ca="1">(Q22-MIN(Q$2:Q$38))*$O$44</f>
        <v>76347.387878789159</v>
      </c>
      <c r="Q103">
        <f ca="1">(T22-MIN(T$2:T$38))*$O$44</f>
        <v>58238.267427668688</v>
      </c>
      <c r="S103">
        <f t="shared" ca="1" si="11"/>
        <v>15000</v>
      </c>
      <c r="T103">
        <f t="shared" ca="1" si="12"/>
        <v>66288.93153342708</v>
      </c>
    </row>
    <row r="104" spans="15:20" x14ac:dyDescent="0.25">
      <c r="O104">
        <f ca="1">(Q23-MIN(Q$2:Q$38))*$O$44</f>
        <v>73785.399999999863</v>
      </c>
      <c r="Q104">
        <f ca="1">(T23-MIN(T$2:T$38))*$O$44</f>
        <v>60268.949780609662</v>
      </c>
      <c r="S104">
        <f t="shared" ca="1" si="11"/>
        <v>15000</v>
      </c>
      <c r="T104">
        <f t="shared" ca="1" si="12"/>
        <v>63862.839616581819</v>
      </c>
    </row>
    <row r="105" spans="15:20" x14ac:dyDescent="0.25">
      <c r="O105">
        <f ca="1">(Q24-MIN(Q$2:Q$38))*$O$44</f>
        <v>67634.400000000023</v>
      </c>
      <c r="Q105">
        <f ca="1">(T24-MIN(T$2:T$38))*$O$44</f>
        <v>64584.149780611711</v>
      </c>
      <c r="S105">
        <f t="shared" ca="1" si="11"/>
        <v>15000</v>
      </c>
      <c r="T105">
        <f t="shared" ca="1" si="12"/>
        <v>58761.819514382827</v>
      </c>
    </row>
    <row r="106" spans="15:20" x14ac:dyDescent="0.25">
      <c r="O106">
        <f ca="1">(Q25-MIN(Q$2:Q$38))*$O$44</f>
        <v>65676.799999999959</v>
      </c>
      <c r="Q106">
        <f ca="1">(T25-MIN(T$2:T$38))*$O$44</f>
        <v>66360.996839435422</v>
      </c>
      <c r="S106">
        <f ca="1">U25</f>
        <v>15000</v>
      </c>
      <c r="T106">
        <f t="shared" ca="1" si="12"/>
        <v>57209.649660831383</v>
      </c>
    </row>
    <row r="107" spans="15:20" x14ac:dyDescent="0.25">
      <c r="O107">
        <f ca="1">(Q26-MIN(Q$2:Q$38))*$O$44</f>
        <v>65084.763636363619</v>
      </c>
      <c r="Q107">
        <f ca="1">(T26-MIN(T$2:T$38))*$O$44</f>
        <v>66868.667427669949</v>
      </c>
      <c r="S107">
        <f t="shared" ref="S107:S115" ca="1" si="13">U26</f>
        <v>15000</v>
      </c>
      <c r="T107">
        <f t="shared" ca="1" si="12"/>
        <v>56753.773408035755</v>
      </c>
    </row>
    <row r="108" spans="15:20" x14ac:dyDescent="0.25">
      <c r="O108">
        <f ca="1">(Q27-MIN(Q$2:Q$38))*$O$44</f>
        <v>62420.600000001512</v>
      </c>
      <c r="Q108">
        <f ca="1">(T27-MIN(T$2:T$38))*$O$44</f>
        <v>69090.132133553081</v>
      </c>
      <c r="S108">
        <f t="shared" ca="1" si="13"/>
        <v>15000</v>
      </c>
      <c r="T108">
        <f t="shared" ca="1" si="12"/>
        <v>54972.610842860755</v>
      </c>
    </row>
    <row r="109" spans="15:20" x14ac:dyDescent="0.25">
      <c r="O109">
        <f ca="1">(Q28-MIN(Q$2:Q$38))*$O$44</f>
        <v>59393.199999999524</v>
      </c>
      <c r="Q109">
        <f ca="1">(T28-MIN(T$2:T$38))*$O$44</f>
        <v>70817.938015906635</v>
      </c>
      <c r="S109">
        <f t="shared" ca="1" si="13"/>
        <v>15000</v>
      </c>
      <c r="T109">
        <f t="shared" ca="1" si="12"/>
        <v>53286.634006400069</v>
      </c>
    </row>
    <row r="110" spans="15:20" x14ac:dyDescent="0.25">
      <c r="O110">
        <f ca="1">(Q29-MIN(Q$2:Q$38))*$O$44</f>
        <v>53177.045161288559</v>
      </c>
      <c r="Q110">
        <f ca="1">(T29-MIN(T$2:T$38))*$O$44</f>
        <v>75260.867427670062</v>
      </c>
      <c r="S110">
        <f t="shared" ca="1" si="13"/>
        <v>15000</v>
      </c>
      <c r="T110">
        <f t="shared" ca="1" si="12"/>
        <v>51644.587051812363</v>
      </c>
    </row>
    <row r="111" spans="15:20" x14ac:dyDescent="0.25">
      <c r="O111">
        <f ca="1">(Q30-MIN(Q$2:Q$38))*$O$44</f>
        <v>48687.599999999518</v>
      </c>
      <c r="Q111">
        <f ca="1">(T30-MIN(T$2:T$38))*$O$44</f>
        <v>78658.498677668831</v>
      </c>
      <c r="S111">
        <f t="shared" ca="1" si="13"/>
        <v>15010.15625</v>
      </c>
      <c r="T111">
        <f t="shared" ca="1" si="12"/>
        <v>52260.212226286363</v>
      </c>
    </row>
    <row r="112" spans="15:20" x14ac:dyDescent="0.25">
      <c r="O112">
        <f ca="1">(Q31-MIN(Q$2:Q$38))*$O$44</f>
        <v>41612.712500000271</v>
      </c>
      <c r="Q112">
        <f ca="1">(T31-MIN(T$2:T$38))*$O$44</f>
        <v>83624.267427668994</v>
      </c>
      <c r="S112">
        <f t="shared" ca="1" si="13"/>
        <v>15025</v>
      </c>
      <c r="T112">
        <f t="shared" ca="1" si="12"/>
        <v>55695.598066437786</v>
      </c>
    </row>
    <row r="113" spans="15:20" x14ac:dyDescent="0.25">
      <c r="O113">
        <f ca="1">(Q32-MIN(Q$2:Q$38))*$O$44</f>
        <v>36771.999999999141</v>
      </c>
      <c r="Q113">
        <f ca="1">(T32-MIN(T$2:T$38))*$O$44</f>
        <v>86831.194094335733</v>
      </c>
      <c r="S113">
        <f t="shared" ca="1" si="13"/>
        <v>15025</v>
      </c>
      <c r="T113">
        <f t="shared" ca="1" si="12"/>
        <v>59570.53939133347</v>
      </c>
    </row>
    <row r="114" spans="15:20" x14ac:dyDescent="0.25">
      <c r="O114">
        <f ca="1">(Q33-MIN(Q$2:Q$38))*$O$44</f>
        <v>30456.03636363694</v>
      </c>
      <c r="Q114">
        <f ca="1">(T33-MIN(T$2:T$38))*$O$44</f>
        <v>91024.867427668709</v>
      </c>
      <c r="S114">
        <f t="shared" ca="1" si="13"/>
        <v>15025</v>
      </c>
      <c r="T114">
        <f t="shared" ca="1" si="12"/>
        <v>66201.60184786508</v>
      </c>
    </row>
    <row r="115" spans="15:20" x14ac:dyDescent="0.25">
      <c r="O115">
        <f ca="1">(Q34-MIN(Q$2:Q$38))*$O$44</f>
        <v>24511.599999999591</v>
      </c>
      <c r="Q115">
        <f ca="1">(T34-MIN(T$2:T$38))*$O$44</f>
        <v>95071.606821608162</v>
      </c>
      <c r="S115">
        <f t="shared" ca="1" si="13"/>
        <v>15012.878787878788</v>
      </c>
      <c r="T115">
        <f t="shared" ca="1" si="12"/>
        <v>73757.501881939825</v>
      </c>
    </row>
    <row r="116" spans="15:20" x14ac:dyDescent="0.25">
      <c r="O116">
        <f ca="1">(Q35-MIN(Q$2:Q$38))*$O$44</f>
        <v>18166.581818181272</v>
      </c>
      <c r="Q116">
        <f ca="1">(T35-MIN(T$2:T$38))*$O$44</f>
        <v>99371.267427670769</v>
      </c>
      <c r="S116">
        <f t="shared" ref="S116:S122" ca="1" si="14">U35</f>
        <v>15000</v>
      </c>
      <c r="T116">
        <f t="shared" ca="1" si="12"/>
        <v>82750.411823783725</v>
      </c>
    </row>
    <row r="117" spans="15:20" x14ac:dyDescent="0.25">
      <c r="O117">
        <f ca="1">(Q36-MIN(Q$2:Q$38))*$O$44</f>
        <v>12194.800000000327</v>
      </c>
      <c r="Q117">
        <f ca="1">(T36-MIN(T$2:T$38))*$O$44</f>
        <v>103360.8203688459</v>
      </c>
      <c r="S117">
        <f t="shared" ca="1" si="14"/>
        <v>15000</v>
      </c>
      <c r="T117">
        <f t="shared" ca="1" si="12"/>
        <v>91790.801448362865</v>
      </c>
    </row>
    <row r="118" spans="15:20" x14ac:dyDescent="0.25">
      <c r="O118">
        <f ca="1">(Q37-MIN(Q$2:Q$38))*$O$44</f>
        <v>5335.2249999988999</v>
      </c>
      <c r="Q118">
        <f ca="1">(T37-MIN(T$2:T$38))*$O$44</f>
        <v>107849.06742767077</v>
      </c>
      <c r="S118">
        <f t="shared" ca="1" si="14"/>
        <v>15000</v>
      </c>
      <c r="T118">
        <f t="shared" ca="1" si="12"/>
        <v>102619.70035900177</v>
      </c>
    </row>
    <row r="119" spans="15:20" x14ac:dyDescent="0.25">
      <c r="O119">
        <f ca="1">(Q38-MIN(Q$2:Q$38))*$O$44</f>
        <v>0</v>
      </c>
      <c r="Q119">
        <f ca="1">(T38-MIN(T$2:T$38))*$O$44</f>
        <v>107849.20326258884</v>
      </c>
      <c r="S119">
        <f t="shared" ca="1" si="14"/>
        <v>15000.000136248067</v>
      </c>
      <c r="T119">
        <f t="shared" ca="1" si="12"/>
        <v>107850.73606247905</v>
      </c>
    </row>
  </sheetData>
  <conditionalFormatting sqref="X43:X79">
    <cfRule type="top10" dxfId="0" priority="1" bottom="1" rank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Белых</cp:lastModifiedBy>
  <dcterms:created xsi:type="dcterms:W3CDTF">2018-11-11T09:48:57Z</dcterms:created>
  <dcterms:modified xsi:type="dcterms:W3CDTF">2018-11-11T17:29:46Z</dcterms:modified>
</cp:coreProperties>
</file>