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/>
  </bookViews>
  <sheets>
    <sheet name="12345" sheetId="1" r:id="rId1"/>
  </sheets>
  <calcPr calcId="152511" calcMode="autoNoTable"/>
</workbook>
</file>

<file path=xl/calcChain.xml><?xml version="1.0" encoding="utf-8"?>
<calcChain xmlns="http://schemas.openxmlformats.org/spreadsheetml/2006/main">
  <c r="K3" i="1" l="1" a="1"/>
  <c r="K3" i="1" s="1"/>
  <c r="X3" i="1" s="1"/>
  <c r="R3" i="1" s="1"/>
  <c r="K4" i="1" a="1"/>
  <c r="K4" i="1" s="1"/>
  <c r="Z4" i="1" s="1"/>
  <c r="U4" i="1" s="1"/>
  <c r="K5" i="1" a="1"/>
  <c r="K5" i="1" s="1"/>
  <c r="X5" i="1" s="1"/>
  <c r="K6" i="1" a="1"/>
  <c r="K6" i="1" s="1"/>
  <c r="X6" i="1" s="1"/>
  <c r="K7" i="1" a="1"/>
  <c r="K7" i="1" s="1"/>
  <c r="X7" i="1" s="1"/>
  <c r="S7" i="1" s="1"/>
  <c r="M7" i="1" s="1" a="1"/>
  <c r="M7" i="1" s="1"/>
  <c r="K8" i="1" a="1"/>
  <c r="K8" i="1" s="1"/>
  <c r="X8" i="1" s="1"/>
  <c r="R8" i="1" s="1"/>
  <c r="L8" i="1" s="1" a="1"/>
  <c r="L8" i="1" s="1"/>
  <c r="K9" i="1" a="1"/>
  <c r="K9" i="1" s="1"/>
  <c r="X9" i="1" s="1"/>
  <c r="R9" i="1" s="1"/>
  <c r="K10" i="1" a="1"/>
  <c r="K10" i="1" s="1"/>
  <c r="X10" i="1" s="1"/>
  <c r="K11" i="1" a="1"/>
  <c r="K11" i="1" s="1"/>
  <c r="X11" i="1" s="1"/>
  <c r="S11" i="1" s="1"/>
  <c r="M11" i="1" s="1" a="1"/>
  <c r="M11" i="1" s="1"/>
  <c r="K12" i="1" a="1"/>
  <c r="K12" i="1" s="1"/>
  <c r="X12" i="1" s="1"/>
  <c r="R12" i="1" s="1"/>
  <c r="L12" i="1" s="1" a="1"/>
  <c r="L12" i="1" s="1"/>
  <c r="K13" i="1" a="1"/>
  <c r="K13" i="1" s="1"/>
  <c r="X13" i="1" s="1"/>
  <c r="K14" i="1" a="1"/>
  <c r="K14" i="1" s="1"/>
  <c r="X14" i="1" s="1"/>
  <c r="K15" i="1" a="1"/>
  <c r="K15" i="1" s="1"/>
  <c r="X15" i="1" s="1"/>
  <c r="S15" i="1" s="1"/>
  <c r="M15" i="1" s="1" a="1"/>
  <c r="M15" i="1" s="1"/>
  <c r="K16" i="1" a="1"/>
  <c r="K16" i="1" s="1"/>
  <c r="X16" i="1" s="1"/>
  <c r="R16" i="1" s="1"/>
  <c r="K17" i="1" a="1"/>
  <c r="K17" i="1" s="1"/>
  <c r="X17" i="1" s="1"/>
  <c r="K18" i="1" a="1"/>
  <c r="K18" i="1" s="1"/>
  <c r="X18" i="1" s="1"/>
  <c r="K19" i="1" a="1"/>
  <c r="K19" i="1" s="1"/>
  <c r="X19" i="1" s="1"/>
  <c r="S19" i="1" s="1"/>
  <c r="M19" i="1" s="1" a="1"/>
  <c r="M19" i="1" s="1"/>
  <c r="K20" i="1" a="1"/>
  <c r="K20" i="1" s="1"/>
  <c r="X20" i="1" s="1"/>
  <c r="R20" i="1" s="1"/>
  <c r="K21" i="1" a="1"/>
  <c r="K21" i="1" s="1"/>
  <c r="X21" i="1" s="1"/>
  <c r="K22" i="1" a="1"/>
  <c r="K22" i="1" s="1"/>
  <c r="X22" i="1" s="1"/>
  <c r="K23" i="1" a="1"/>
  <c r="K23" i="1" s="1"/>
  <c r="X23" i="1" s="1"/>
  <c r="S23" i="1" s="1"/>
  <c r="M23" i="1" s="1" a="1"/>
  <c r="M23" i="1" s="1"/>
  <c r="K24" i="1" a="1"/>
  <c r="K24" i="1" s="1"/>
  <c r="X24" i="1" s="1"/>
  <c r="R24" i="1" s="1"/>
  <c r="L24" i="1" s="1" a="1"/>
  <c r="L24" i="1" s="1"/>
  <c r="K25" i="1" a="1"/>
  <c r="K25" i="1" s="1"/>
  <c r="X25" i="1" s="1"/>
  <c r="K26" i="1" a="1"/>
  <c r="K26" i="1" s="1"/>
  <c r="X26" i="1" s="1"/>
  <c r="K27" i="1" a="1"/>
  <c r="K27" i="1" s="1"/>
  <c r="X27" i="1" s="1"/>
  <c r="S27" i="1" s="1"/>
  <c r="M27" i="1" s="1" a="1"/>
  <c r="M27" i="1" s="1"/>
  <c r="K28" i="1" a="1"/>
  <c r="K28" i="1" s="1"/>
  <c r="X28" i="1" s="1"/>
  <c r="R28" i="1" s="1"/>
  <c r="L28" i="1" s="1" a="1"/>
  <c r="L28" i="1" s="1"/>
  <c r="K29" i="1" a="1"/>
  <c r="K29" i="1" s="1"/>
  <c r="X29" i="1" s="1"/>
  <c r="R29" i="1" s="1"/>
  <c r="K30" i="1" a="1"/>
  <c r="K30" i="1" s="1"/>
  <c r="X30" i="1" s="1"/>
  <c r="K31" i="1" a="1"/>
  <c r="K31" i="1" s="1"/>
  <c r="X31" i="1" s="1"/>
  <c r="R31" i="1" s="1"/>
  <c r="K32" i="1" a="1"/>
  <c r="K32" i="1" s="1"/>
  <c r="X32" i="1" s="1"/>
  <c r="R32" i="1" s="1"/>
  <c r="L32" i="1" s="1" a="1"/>
  <c r="L32" i="1" s="1"/>
  <c r="K33" i="1" a="1"/>
  <c r="K33" i="1" s="1"/>
  <c r="X33" i="1" s="1"/>
  <c r="R33" i="1" s="1"/>
  <c r="K34" i="1" a="1"/>
  <c r="K34" i="1" s="1"/>
  <c r="X34" i="1" s="1"/>
  <c r="K35" i="1" a="1"/>
  <c r="K35" i="1" s="1"/>
  <c r="X35" i="1" s="1"/>
  <c r="R35" i="1" s="1"/>
  <c r="K36" i="1" a="1"/>
  <c r="K36" i="1" s="1"/>
  <c r="Z36" i="1" s="1"/>
  <c r="U36" i="1" s="1"/>
  <c r="K37" i="1" a="1"/>
  <c r="K37" i="1" s="1"/>
  <c r="X37" i="1" s="1"/>
  <c r="R37" i="1" s="1"/>
  <c r="K38" i="1" a="1"/>
  <c r="K38" i="1" s="1"/>
  <c r="X38" i="1" s="1"/>
  <c r="K2" i="1" a="1"/>
  <c r="K2" i="1" s="1"/>
  <c r="X2" i="1" s="1"/>
  <c r="S2" i="1" s="1"/>
  <c r="M2" i="1" s="1" a="1"/>
  <c r="M2" i="1" s="1"/>
  <c r="I8" i="1" l="1" a="1"/>
  <c r="I8" i="1" s="1"/>
  <c r="S28" i="1"/>
  <c r="M28" i="1" s="1" a="1"/>
  <c r="M28" i="1" s="1"/>
  <c r="S12" i="1"/>
  <c r="M12" i="1" s="1" a="1"/>
  <c r="M12" i="1" s="1"/>
  <c r="S24" i="1"/>
  <c r="M24" i="1" s="1" a="1"/>
  <c r="M24" i="1" s="1"/>
  <c r="S8" i="1"/>
  <c r="M8" i="1" s="1" a="1"/>
  <c r="M8" i="1" s="1"/>
  <c r="S20" i="1"/>
  <c r="S32" i="1"/>
  <c r="M32" i="1" s="1" a="1"/>
  <c r="M32" i="1" s="1"/>
  <c r="S16" i="1"/>
  <c r="R30" i="1"/>
  <c r="L30" i="1" s="1" a="1"/>
  <c r="L30" i="1" s="1"/>
  <c r="S30" i="1"/>
  <c r="M30" i="1" s="1" a="1"/>
  <c r="M30" i="1" s="1"/>
  <c r="R14" i="1"/>
  <c r="S14" i="1"/>
  <c r="R38" i="1"/>
  <c r="L38" i="1" s="1" a="1"/>
  <c r="L38" i="1" s="1"/>
  <c r="S26" i="1"/>
  <c r="R26" i="1"/>
  <c r="S18" i="1"/>
  <c r="R18" i="1"/>
  <c r="S38" i="1"/>
  <c r="M38" i="1" s="1" a="1"/>
  <c r="M38" i="1" s="1"/>
  <c r="S34" i="1"/>
  <c r="M34" i="1" s="1" a="1"/>
  <c r="M34" i="1" s="1"/>
  <c r="R34" i="1"/>
  <c r="L34" i="1" s="1" a="1"/>
  <c r="L34" i="1" s="1"/>
  <c r="R22" i="1"/>
  <c r="S22" i="1"/>
  <c r="R10" i="1"/>
  <c r="L10" i="1" s="1" a="1"/>
  <c r="L10" i="1" s="1"/>
  <c r="S10" i="1"/>
  <c r="M10" i="1" s="1" a="1"/>
  <c r="M10" i="1" s="1"/>
  <c r="R6" i="1"/>
  <c r="L6" i="1" s="1" a="1"/>
  <c r="L6" i="1" s="1"/>
  <c r="S6" i="1"/>
  <c r="M6" i="1" s="1" a="1"/>
  <c r="M6" i="1" s="1"/>
  <c r="V36" i="1"/>
  <c r="V4" i="1"/>
  <c r="S37" i="1"/>
  <c r="S35" i="1"/>
  <c r="S33" i="1"/>
  <c r="S31" i="1"/>
  <c r="S29" i="1"/>
  <c r="S25" i="1"/>
  <c r="M25" i="1" s="1" a="1"/>
  <c r="M25" i="1" s="1"/>
  <c r="S21" i="1"/>
  <c r="M21" i="1" s="1" a="1"/>
  <c r="M21" i="1" s="1"/>
  <c r="S17" i="1"/>
  <c r="M17" i="1" s="1" a="1"/>
  <c r="M17" i="1" s="1"/>
  <c r="S13" i="1"/>
  <c r="M13" i="1" s="1" a="1"/>
  <c r="M13" i="1" s="1"/>
  <c r="S9" i="1"/>
  <c r="S5" i="1"/>
  <c r="M5" i="1" s="1" a="1"/>
  <c r="M5" i="1" s="1"/>
  <c r="S3" i="1"/>
  <c r="R27" i="1"/>
  <c r="L27" i="1" s="1" a="1"/>
  <c r="L27" i="1" s="1"/>
  <c r="R25" i="1"/>
  <c r="L25" i="1" s="1" a="1"/>
  <c r="L25" i="1" s="1"/>
  <c r="R23" i="1"/>
  <c r="L23" i="1" s="1" a="1"/>
  <c r="L23" i="1" s="1"/>
  <c r="R21" i="1"/>
  <c r="L21" i="1" s="1" a="1"/>
  <c r="L21" i="1" s="1"/>
  <c r="R19" i="1"/>
  <c r="L19" i="1" s="1" a="1"/>
  <c r="L19" i="1" s="1"/>
  <c r="R17" i="1"/>
  <c r="L17" i="1" s="1" a="1"/>
  <c r="L17" i="1" s="1"/>
  <c r="R15" i="1"/>
  <c r="L15" i="1" s="1" a="1"/>
  <c r="L15" i="1" s="1"/>
  <c r="R13" i="1"/>
  <c r="L13" i="1" s="1" a="1"/>
  <c r="L13" i="1" s="1"/>
  <c r="R11" i="1"/>
  <c r="L11" i="1" s="1" a="1"/>
  <c r="L11" i="1" s="1"/>
  <c r="R7" i="1"/>
  <c r="L7" i="1" s="1" a="1"/>
  <c r="L7" i="1" s="1"/>
  <c r="R5" i="1"/>
  <c r="L5" i="1" s="1" a="1"/>
  <c r="L5" i="1" s="1"/>
  <c r="R2" i="1"/>
  <c r="I2" i="1" s="1" a="1"/>
  <c r="I2" i="1" s="1"/>
  <c r="AA32" i="1"/>
  <c r="W32" i="1" s="1"/>
  <c r="AA16" i="1"/>
  <c r="AA28" i="1"/>
  <c r="W28" i="1" s="1"/>
  <c r="AA12" i="1"/>
  <c r="W12" i="1" s="1"/>
  <c r="AA24" i="1"/>
  <c r="W24" i="1" s="1"/>
  <c r="AA8" i="1"/>
  <c r="W8" i="1" s="1"/>
  <c r="AA36" i="1"/>
  <c r="W36" i="1" s="1"/>
  <c r="AA20" i="1"/>
  <c r="AA4" i="1"/>
  <c r="W4" i="1" s="1"/>
  <c r="Z38" i="1"/>
  <c r="Z34" i="1"/>
  <c r="Z32" i="1"/>
  <c r="Z30" i="1"/>
  <c r="Z28" i="1"/>
  <c r="Z26" i="1"/>
  <c r="Z24" i="1"/>
  <c r="Z22" i="1"/>
  <c r="Z20" i="1"/>
  <c r="Z18" i="1"/>
  <c r="Z16" i="1"/>
  <c r="Z14" i="1"/>
  <c r="Z12" i="1"/>
  <c r="Z10" i="1"/>
  <c r="Z8" i="1"/>
  <c r="Z6" i="1"/>
  <c r="AA38" i="1"/>
  <c r="AA34" i="1"/>
  <c r="W34" i="1" s="1"/>
  <c r="AA30" i="1"/>
  <c r="W30" i="1" s="1"/>
  <c r="AA26" i="1"/>
  <c r="AA22" i="1"/>
  <c r="AA18" i="1"/>
  <c r="AA14" i="1"/>
  <c r="AA10" i="1"/>
  <c r="W10" i="1" s="1"/>
  <c r="AA6" i="1"/>
  <c r="W6" i="1" s="1"/>
  <c r="AA37" i="1"/>
  <c r="AA35" i="1"/>
  <c r="AA33" i="1"/>
  <c r="AA31" i="1"/>
  <c r="AA29" i="1"/>
  <c r="AA27" i="1"/>
  <c r="W27" i="1" s="1"/>
  <c r="AA25" i="1"/>
  <c r="W25" i="1" s="1"/>
  <c r="AA23" i="1"/>
  <c r="W23" i="1" s="1"/>
  <c r="AA21" i="1"/>
  <c r="W21" i="1" s="1"/>
  <c r="AA19" i="1"/>
  <c r="W19" i="1" s="1"/>
  <c r="AA17" i="1"/>
  <c r="W17" i="1" s="1"/>
  <c r="AA15" i="1"/>
  <c r="W15" i="1" s="1"/>
  <c r="AA13" i="1"/>
  <c r="W13" i="1" s="1"/>
  <c r="AA11" i="1"/>
  <c r="W11" i="1" s="1"/>
  <c r="AA9" i="1"/>
  <c r="AA7" i="1"/>
  <c r="W7" i="1" s="1"/>
  <c r="AA5" i="1"/>
  <c r="W5" i="1" s="1"/>
  <c r="AA3" i="1"/>
  <c r="Z37" i="1"/>
  <c r="Z35" i="1"/>
  <c r="Z33" i="1"/>
  <c r="Z31" i="1"/>
  <c r="Z29" i="1"/>
  <c r="Z27" i="1"/>
  <c r="Z25" i="1"/>
  <c r="Z23" i="1"/>
  <c r="Z21" i="1"/>
  <c r="Z19" i="1"/>
  <c r="Z17" i="1"/>
  <c r="Z15" i="1"/>
  <c r="Z13" i="1"/>
  <c r="Z11" i="1"/>
  <c r="Z9" i="1"/>
  <c r="Z7" i="1"/>
  <c r="Z5" i="1"/>
  <c r="Z3" i="1"/>
  <c r="Y28" i="1"/>
  <c r="T28" i="1" s="1"/>
  <c r="N28" i="1" s="1" a="1"/>
  <c r="N28" i="1" s="1"/>
  <c r="Y20" i="1"/>
  <c r="T20" i="1" s="1"/>
  <c r="AA2" i="1"/>
  <c r="W2" i="1" s="1"/>
  <c r="Y12" i="1"/>
  <c r="T12" i="1" s="1"/>
  <c r="N12" i="1" s="1" a="1"/>
  <c r="N12" i="1" s="1"/>
  <c r="Z2" i="1"/>
  <c r="Y34" i="1"/>
  <c r="T34" i="1" s="1"/>
  <c r="N34" i="1" s="1" a="1"/>
  <c r="N34" i="1" s="1"/>
  <c r="Y26" i="1"/>
  <c r="T26" i="1" s="1"/>
  <c r="Y18" i="1"/>
  <c r="T18" i="1" s="1"/>
  <c r="Y10" i="1"/>
  <c r="T10" i="1" s="1"/>
  <c r="N10" i="1" s="1" a="1"/>
  <c r="N10" i="1" s="1"/>
  <c r="Y32" i="1"/>
  <c r="T32" i="1" s="1"/>
  <c r="N32" i="1" s="1" a="1"/>
  <c r="N32" i="1" s="1"/>
  <c r="Y24" i="1"/>
  <c r="T24" i="1" s="1"/>
  <c r="N24" i="1" s="1" a="1"/>
  <c r="N24" i="1" s="1"/>
  <c r="Y16" i="1"/>
  <c r="T16" i="1" s="1"/>
  <c r="Y8" i="1"/>
  <c r="T8" i="1" s="1"/>
  <c r="N8" i="1" s="1" a="1"/>
  <c r="N8" i="1" s="1"/>
  <c r="Y30" i="1"/>
  <c r="T30" i="1" s="1"/>
  <c r="N30" i="1" s="1" a="1"/>
  <c r="N30" i="1" s="1"/>
  <c r="Y22" i="1"/>
  <c r="T22" i="1" s="1"/>
  <c r="Y14" i="1"/>
  <c r="T14" i="1" s="1"/>
  <c r="Y6" i="1"/>
  <c r="T6" i="1" s="1"/>
  <c r="N6" i="1" s="1" a="1"/>
  <c r="N6" i="1" s="1"/>
  <c r="X4" i="1"/>
  <c r="Y4" i="1"/>
  <c r="T4" i="1" s="1"/>
  <c r="N4" i="1" s="1" a="1"/>
  <c r="N4" i="1" s="1"/>
  <c r="Y38" i="1"/>
  <c r="T38" i="1" s="1"/>
  <c r="N38" i="1" s="1" a="1"/>
  <c r="N38" i="1" s="1"/>
  <c r="Y36" i="1"/>
  <c r="T36" i="1" s="1"/>
  <c r="N36" i="1" s="1" a="1"/>
  <c r="N36" i="1" s="1"/>
  <c r="X36" i="1"/>
  <c r="Y37" i="1"/>
  <c r="T37" i="1" s="1"/>
  <c r="Y35" i="1"/>
  <c r="T35" i="1" s="1"/>
  <c r="Y33" i="1"/>
  <c r="T33" i="1" s="1"/>
  <c r="Y31" i="1"/>
  <c r="T31" i="1" s="1"/>
  <c r="Y29" i="1"/>
  <c r="T29" i="1" s="1"/>
  <c r="Y27" i="1"/>
  <c r="T27" i="1" s="1"/>
  <c r="N27" i="1" s="1" a="1"/>
  <c r="N27" i="1" s="1"/>
  <c r="Y25" i="1"/>
  <c r="T25" i="1" s="1"/>
  <c r="N25" i="1" s="1" a="1"/>
  <c r="N25" i="1" s="1"/>
  <c r="Y23" i="1"/>
  <c r="T23" i="1" s="1"/>
  <c r="N23" i="1" s="1" a="1"/>
  <c r="N23" i="1" s="1"/>
  <c r="Y21" i="1"/>
  <c r="T21" i="1" s="1"/>
  <c r="N21" i="1" s="1" a="1"/>
  <c r="N21" i="1" s="1"/>
  <c r="Y19" i="1"/>
  <c r="T19" i="1" s="1"/>
  <c r="N19" i="1" s="1" a="1"/>
  <c r="N19" i="1" s="1"/>
  <c r="Y17" i="1"/>
  <c r="T17" i="1" s="1"/>
  <c r="N17" i="1" s="1" a="1"/>
  <c r="N17" i="1" s="1"/>
  <c r="Y15" i="1"/>
  <c r="T15" i="1" s="1"/>
  <c r="N15" i="1" s="1" a="1"/>
  <c r="N15" i="1" s="1"/>
  <c r="Y13" i="1"/>
  <c r="T13" i="1" s="1"/>
  <c r="N13" i="1" s="1" a="1"/>
  <c r="N13" i="1" s="1"/>
  <c r="Y11" i="1"/>
  <c r="T11" i="1" s="1"/>
  <c r="N11" i="1" s="1" a="1"/>
  <c r="N11" i="1" s="1"/>
  <c r="Y9" i="1"/>
  <c r="T9" i="1" s="1"/>
  <c r="Y7" i="1"/>
  <c r="T7" i="1" s="1"/>
  <c r="N7" i="1" s="1" a="1"/>
  <c r="N7" i="1" s="1"/>
  <c r="Y5" i="1"/>
  <c r="T5" i="1" s="1"/>
  <c r="N5" i="1" s="1" a="1"/>
  <c r="N5" i="1" s="1"/>
  <c r="Y3" i="1"/>
  <c r="T3" i="1" s="1"/>
  <c r="Y2" i="1"/>
  <c r="L44" i="1"/>
  <c r="L2" i="1" l="1" a="1"/>
  <c r="L2" i="1" s="1"/>
  <c r="K44" i="1" s="1"/>
  <c r="I7" i="1" a="1"/>
  <c r="I7" i="1" s="1"/>
  <c r="I6" i="1" a="1"/>
  <c r="I6" i="1" s="1"/>
  <c r="I5" i="1" a="1"/>
  <c r="I5" i="1" s="1"/>
  <c r="I10" i="1" a="1"/>
  <c r="I10" i="1" s="1"/>
  <c r="V21" i="1"/>
  <c r="U21" i="1"/>
  <c r="W33" i="1"/>
  <c r="Q33" i="1" s="1" a="1"/>
  <c r="Q33" i="1" s="1"/>
  <c r="U14" i="1"/>
  <c r="O14" i="1" s="1" a="1"/>
  <c r="O14" i="1" s="1"/>
  <c r="V14" i="1"/>
  <c r="P14" i="1" s="1" a="1"/>
  <c r="P14" i="1" s="1"/>
  <c r="S36" i="1"/>
  <c r="M36" i="1" s="1" a="1"/>
  <c r="M36" i="1" s="1"/>
  <c r="R36" i="1"/>
  <c r="L18" i="1" s="1" a="1"/>
  <c r="L18" i="1" s="1"/>
  <c r="R4" i="1"/>
  <c r="S4" i="1"/>
  <c r="M4" i="1" s="1" a="1"/>
  <c r="M4" i="1" s="1"/>
  <c r="V7" i="1"/>
  <c r="U7" i="1"/>
  <c r="V15" i="1"/>
  <c r="U15" i="1"/>
  <c r="V23" i="1"/>
  <c r="U23" i="1"/>
  <c r="V31" i="1"/>
  <c r="P31" i="1" s="1" a="1"/>
  <c r="P31" i="1" s="1"/>
  <c r="U31" i="1"/>
  <c r="O31" i="1" s="1" a="1"/>
  <c r="O31" i="1" s="1"/>
  <c r="W3" i="1"/>
  <c r="Q3" i="1" s="1" a="1"/>
  <c r="Q3" i="1" s="1"/>
  <c r="W35" i="1"/>
  <c r="Q35" i="1" s="1" a="1"/>
  <c r="Q35" i="1" s="1"/>
  <c r="W14" i="1"/>
  <c r="Q14" i="1" s="1" a="1"/>
  <c r="Q14" i="1" s="1"/>
  <c r="U8" i="1"/>
  <c r="V8" i="1"/>
  <c r="U16" i="1"/>
  <c r="O16" i="1" s="1" a="1"/>
  <c r="O16" i="1" s="1"/>
  <c r="V16" i="1"/>
  <c r="P16" i="1" s="1" a="1"/>
  <c r="P16" i="1" s="1"/>
  <c r="U24" i="1"/>
  <c r="V24" i="1"/>
  <c r="U32" i="1"/>
  <c r="V32" i="1"/>
  <c r="W20" i="1"/>
  <c r="Q20" i="1" s="1" a="1"/>
  <c r="Q20" i="1" s="1"/>
  <c r="V5" i="1"/>
  <c r="U5" i="1"/>
  <c r="V37" i="1"/>
  <c r="P37" i="1" s="1" a="1"/>
  <c r="P37" i="1" s="1"/>
  <c r="U37" i="1"/>
  <c r="W26" i="1"/>
  <c r="Q26" i="1" s="1" a="1"/>
  <c r="Q26" i="1" s="1"/>
  <c r="U22" i="1"/>
  <c r="O22" i="1" s="1" a="1"/>
  <c r="O22" i="1" s="1"/>
  <c r="V22" i="1"/>
  <c r="P22" i="1" s="1" a="1"/>
  <c r="P22" i="1" s="1"/>
  <c r="V9" i="1"/>
  <c r="P9" i="1" s="1" a="1"/>
  <c r="P9" i="1" s="1"/>
  <c r="U9" i="1"/>
  <c r="O9" i="1" s="1" a="1"/>
  <c r="O9" i="1" s="1"/>
  <c r="V17" i="1"/>
  <c r="U17" i="1"/>
  <c r="V25" i="1"/>
  <c r="U25" i="1"/>
  <c r="V33" i="1"/>
  <c r="P33" i="1" s="1" a="1"/>
  <c r="P33" i="1" s="1"/>
  <c r="U33" i="1"/>
  <c r="O33" i="1" s="1" a="1"/>
  <c r="O33" i="1" s="1"/>
  <c r="W29" i="1"/>
  <c r="Q29" i="1" s="1" a="1"/>
  <c r="Q29" i="1" s="1"/>
  <c r="W37" i="1"/>
  <c r="Q37" i="1" s="1" a="1"/>
  <c r="Q37" i="1" s="1"/>
  <c r="W18" i="1"/>
  <c r="Q18" i="1" s="1" a="1"/>
  <c r="Q18" i="1" s="1"/>
  <c r="U10" i="1"/>
  <c r="V10" i="1"/>
  <c r="U18" i="1"/>
  <c r="O18" i="1" s="1" a="1"/>
  <c r="O18" i="1" s="1"/>
  <c r="V18" i="1"/>
  <c r="P18" i="1" s="1" a="1"/>
  <c r="P18" i="1" s="1"/>
  <c r="U26" i="1"/>
  <c r="O26" i="1" s="1" a="1"/>
  <c r="O26" i="1" s="1"/>
  <c r="V26" i="1"/>
  <c r="P26" i="1" s="1" a="1"/>
  <c r="P26" i="1" s="1"/>
  <c r="U34" i="1"/>
  <c r="V34" i="1"/>
  <c r="V13" i="1"/>
  <c r="U13" i="1"/>
  <c r="V29" i="1"/>
  <c r="P29" i="1" s="1" a="1"/>
  <c r="P29" i="1" s="1"/>
  <c r="U29" i="1"/>
  <c r="O29" i="1" s="1" a="1"/>
  <c r="O29" i="1" s="1"/>
  <c r="W9" i="1"/>
  <c r="Q9" i="1" s="1" a="1"/>
  <c r="Q9" i="1" s="1"/>
  <c r="U6" i="1"/>
  <c r="V6" i="1"/>
  <c r="U30" i="1"/>
  <c r="V30" i="1"/>
  <c r="V3" i="1"/>
  <c r="P3" i="1" s="1" a="1"/>
  <c r="P3" i="1" s="1"/>
  <c r="U3" i="1"/>
  <c r="O3" i="1" s="1" a="1"/>
  <c r="O3" i="1" s="1"/>
  <c r="V11" i="1"/>
  <c r="U11" i="1"/>
  <c r="V19" i="1"/>
  <c r="U19" i="1"/>
  <c r="V27" i="1"/>
  <c r="U27" i="1"/>
  <c r="V35" i="1"/>
  <c r="P35" i="1" s="1" a="1"/>
  <c r="P35" i="1" s="1"/>
  <c r="U35" i="1"/>
  <c r="O35" i="1" s="1" a="1"/>
  <c r="O35" i="1" s="1"/>
  <c r="W31" i="1"/>
  <c r="Q31" i="1" s="1" a="1"/>
  <c r="Q31" i="1" s="1"/>
  <c r="W22" i="1"/>
  <c r="Q22" i="1" s="1" a="1"/>
  <c r="Q22" i="1" s="1"/>
  <c r="W38" i="1"/>
  <c r="Q38" i="1" s="1" a="1"/>
  <c r="Q38" i="1" s="1"/>
  <c r="U12" i="1"/>
  <c r="V12" i="1"/>
  <c r="U20" i="1"/>
  <c r="O20" i="1" s="1" a="1"/>
  <c r="O20" i="1" s="1"/>
  <c r="V20" i="1"/>
  <c r="P20" i="1" s="1" a="1"/>
  <c r="P20" i="1" s="1"/>
  <c r="U28" i="1"/>
  <c r="V28" i="1"/>
  <c r="U38" i="1"/>
  <c r="O38" i="1" s="1" a="1"/>
  <c r="O38" i="1" s="1"/>
  <c r="V38" i="1"/>
  <c r="P38" i="1" s="1" a="1"/>
  <c r="P38" i="1" s="1"/>
  <c r="W16" i="1"/>
  <c r="Q16" i="1" s="1" a="1"/>
  <c r="Q16" i="1" s="1"/>
  <c r="U2" i="1"/>
  <c r="V2" i="1"/>
  <c r="T2" i="1"/>
  <c r="N2" i="1" s="1" a="1"/>
  <c r="N2" i="1" s="1"/>
  <c r="I9" i="1" l="1" a="1"/>
  <c r="I9" i="1" s="1"/>
  <c r="I3" i="1" a="1"/>
  <c r="I3" i="1" s="1"/>
  <c r="L37" i="1" a="1"/>
  <c r="L37" i="1" s="1"/>
  <c r="L20" i="1" a="1"/>
  <c r="L20" i="1" s="1"/>
  <c r="L36" i="1" a="1"/>
  <c r="L36" i="1" s="1"/>
  <c r="L35" i="1" a="1"/>
  <c r="L35" i="1" s="1"/>
  <c r="L33" i="1" a="1"/>
  <c r="L33" i="1" s="1"/>
  <c r="L16" i="1" a="1"/>
  <c r="L16" i="1" s="1"/>
  <c r="L9" i="1" a="1"/>
  <c r="L9" i="1" s="1"/>
  <c r="L22" i="1" a="1"/>
  <c r="L22" i="1" s="1"/>
  <c r="L14" i="1" a="1"/>
  <c r="L14" i="1" s="1"/>
  <c r="L4" i="1" a="1"/>
  <c r="L4" i="1" s="1"/>
  <c r="L3" i="1" a="1"/>
  <c r="L3" i="1" s="1"/>
  <c r="L31" i="1" a="1"/>
  <c r="L31" i="1" s="1"/>
  <c r="L29" i="1" a="1"/>
  <c r="L29" i="1" s="1"/>
  <c r="L26" i="1" a="1"/>
  <c r="L26" i="1" s="1"/>
  <c r="O6" i="1" a="1"/>
  <c r="O6" i="1" s="1"/>
  <c r="O13" i="1" a="1"/>
  <c r="O13" i="1" s="1"/>
  <c r="M29" i="1" a="1"/>
  <c r="M29" i="1" s="1"/>
  <c r="M35" i="1" a="1"/>
  <c r="M35" i="1" s="1"/>
  <c r="M14" i="1" a="1"/>
  <c r="M14" i="1" s="1"/>
  <c r="M20" i="1" a="1"/>
  <c r="M20" i="1" s="1"/>
  <c r="M9" i="1" a="1"/>
  <c r="M9" i="1" s="1"/>
  <c r="M18" i="1" a="1"/>
  <c r="M18" i="1" s="1"/>
  <c r="M26" i="1" a="1"/>
  <c r="M26" i="1" s="1"/>
  <c r="M33" i="1" a="1"/>
  <c r="M33" i="1" s="1"/>
  <c r="M31" i="1" a="1"/>
  <c r="M31" i="1" s="1"/>
  <c r="M37" i="1" a="1"/>
  <c r="M37" i="1" s="1"/>
  <c r="M22" i="1" a="1"/>
  <c r="M22" i="1" s="1"/>
  <c r="M16" i="1" a="1"/>
  <c r="M16" i="1" s="1"/>
  <c r="M3" i="1" a="1"/>
  <c r="M3" i="1" s="1"/>
  <c r="N20" i="1" a="1"/>
  <c r="N20" i="1" s="1"/>
  <c r="N64" i="1" s="1"/>
  <c r="N37" i="1" a="1"/>
  <c r="N37" i="1" s="1"/>
  <c r="N18" i="1" a="1"/>
  <c r="N18" i="1" s="1"/>
  <c r="N33" i="1" a="1"/>
  <c r="N33" i="1" s="1"/>
  <c r="N29" i="1" a="1"/>
  <c r="N29" i="1" s="1"/>
  <c r="N73" i="1" s="1"/>
  <c r="N16" i="1" a="1"/>
  <c r="N16" i="1" s="1"/>
  <c r="N60" i="1" s="1"/>
  <c r="N9" i="1" a="1"/>
  <c r="N9" i="1" s="1"/>
  <c r="N22" i="1" a="1"/>
  <c r="N22" i="1" s="1"/>
  <c r="N35" i="1" a="1"/>
  <c r="N35" i="1" s="1"/>
  <c r="N79" i="1" s="1"/>
  <c r="N26" i="1" a="1"/>
  <c r="N26" i="1" s="1"/>
  <c r="N70" i="1" s="1"/>
  <c r="N3" i="1" a="1"/>
  <c r="N3" i="1" s="1"/>
  <c r="N14" i="1" a="1"/>
  <c r="N14" i="1" s="1"/>
  <c r="N31" i="1" a="1"/>
  <c r="N31" i="1" s="1"/>
  <c r="O37" i="1" a="1"/>
  <c r="O37" i="1" s="1"/>
  <c r="O36" i="1" a="1"/>
  <c r="O36" i="1" s="1"/>
  <c r="O28" i="1" a="1"/>
  <c r="O28" i="1" s="1"/>
  <c r="O12" i="1" a="1"/>
  <c r="O12" i="1" s="1"/>
  <c r="O19" i="1" a="1"/>
  <c r="O19" i="1" s="1"/>
  <c r="O34" i="1" a="1"/>
  <c r="O34" i="1" s="1"/>
  <c r="O25" i="1" a="1"/>
  <c r="O25" i="1" s="1"/>
  <c r="O21" i="1" a="1"/>
  <c r="O21" i="1" s="1"/>
  <c r="O24" i="1" a="1"/>
  <c r="O24" i="1" s="1"/>
  <c r="O8" i="1" a="1"/>
  <c r="O8" i="1" s="1"/>
  <c r="O15" i="1" a="1"/>
  <c r="O15" i="1" s="1"/>
  <c r="O11" i="1" a="1"/>
  <c r="O11" i="1" s="1"/>
  <c r="O10" i="1" a="1"/>
  <c r="O10" i="1" s="1"/>
  <c r="O17" i="1" a="1"/>
  <c r="O17" i="1" s="1"/>
  <c r="O27" i="1" a="1"/>
  <c r="O27" i="1" s="1"/>
  <c r="O2" i="1" a="1"/>
  <c r="O2" i="1" s="1"/>
  <c r="O30" i="1" a="1"/>
  <c r="O30" i="1" s="1"/>
  <c r="O5" i="1" a="1"/>
  <c r="O5" i="1" s="1"/>
  <c r="O4" i="1" a="1"/>
  <c r="O4" i="1" s="1"/>
  <c r="O32" i="1" a="1"/>
  <c r="O32" i="1" s="1"/>
  <c r="O23" i="1" a="1"/>
  <c r="O23" i="1" s="1"/>
  <c r="O7" i="1" a="1"/>
  <c r="O7" i="1" s="1"/>
  <c r="P2" i="1" a="1"/>
  <c r="P2" i="1" s="1"/>
  <c r="P30" i="1" a="1"/>
  <c r="P30" i="1" s="1"/>
  <c r="P13" i="1" a="1"/>
  <c r="P13" i="1" s="1"/>
  <c r="P32" i="1" a="1"/>
  <c r="P32" i="1" s="1"/>
  <c r="P15" i="1" a="1"/>
  <c r="P15" i="1" s="1"/>
  <c r="P28" i="1" a="1"/>
  <c r="P28" i="1" s="1"/>
  <c r="P12" i="1" a="1"/>
  <c r="P12" i="1" s="1"/>
  <c r="P27" i="1" a="1"/>
  <c r="P27" i="1" s="1"/>
  <c r="P11" i="1" a="1"/>
  <c r="P11" i="1" s="1"/>
  <c r="P34" i="1" a="1"/>
  <c r="P34" i="1" s="1"/>
  <c r="P17" i="1" a="1"/>
  <c r="P17" i="1" s="1"/>
  <c r="P6" i="1" a="1"/>
  <c r="P6" i="1" s="1"/>
  <c r="P5" i="1" a="1"/>
  <c r="P5" i="1" s="1"/>
  <c r="P24" i="1" a="1"/>
  <c r="P24" i="1" s="1"/>
  <c r="P8" i="1" a="1"/>
  <c r="P8" i="1" s="1"/>
  <c r="P23" i="1" a="1"/>
  <c r="P23" i="1" s="1"/>
  <c r="P7" i="1" a="1"/>
  <c r="P7" i="1" s="1"/>
  <c r="P36" i="1" a="1"/>
  <c r="P36" i="1" s="1"/>
  <c r="P19" i="1" a="1"/>
  <c r="P19" i="1" s="1"/>
  <c r="P10" i="1" a="1"/>
  <c r="P10" i="1" s="1"/>
  <c r="P25" i="1" a="1"/>
  <c r="P25" i="1" s="1"/>
  <c r="P21" i="1" a="1"/>
  <c r="P21" i="1" s="1"/>
  <c r="P4" i="1" a="1"/>
  <c r="P4" i="1" s="1"/>
  <c r="Q10" i="1" a="1"/>
  <c r="Q10" i="1" s="1"/>
  <c r="O91" i="1" s="1"/>
  <c r="Q6" i="1" a="1"/>
  <c r="Q6" i="1" s="1"/>
  <c r="O87" i="1" s="1"/>
  <c r="Q28" i="1" a="1"/>
  <c r="Q28" i="1" s="1"/>
  <c r="O109" i="1" s="1"/>
  <c r="Q13" i="1" a="1"/>
  <c r="Q13" i="1" s="1"/>
  <c r="O94" i="1" s="1"/>
  <c r="Q27" i="1" a="1"/>
  <c r="Q27" i="1" s="1"/>
  <c r="O108" i="1" s="1"/>
  <c r="Q32" i="1" a="1"/>
  <c r="Q32" i="1" s="1"/>
  <c r="O113" i="1" s="1"/>
  <c r="Q25" i="1" a="1"/>
  <c r="Q25" i="1" s="1"/>
  <c r="O106" i="1" s="1"/>
  <c r="Q23" i="1" a="1"/>
  <c r="Q23" i="1" s="1"/>
  <c r="O104" i="1" s="1"/>
  <c r="Q36" i="1" a="1"/>
  <c r="Q36" i="1" s="1"/>
  <c r="O117" i="1" s="1"/>
  <c r="Q5" i="1" a="1"/>
  <c r="Q5" i="1" s="1"/>
  <c r="O86" i="1" s="1"/>
  <c r="Q19" i="1" a="1"/>
  <c r="Q19" i="1" s="1"/>
  <c r="Q24" i="1" a="1"/>
  <c r="Q24" i="1" s="1"/>
  <c r="O105" i="1" s="1"/>
  <c r="Q17" i="1" a="1"/>
  <c r="Q17" i="1" s="1"/>
  <c r="O98" i="1" s="1"/>
  <c r="Q15" i="1" a="1"/>
  <c r="Q15" i="1" s="1"/>
  <c r="O96" i="1" s="1"/>
  <c r="Q34" i="1" a="1"/>
  <c r="Q34" i="1" s="1"/>
  <c r="O115" i="1" s="1"/>
  <c r="Q12" i="1" a="1"/>
  <c r="Q12" i="1" s="1"/>
  <c r="O93" i="1" s="1"/>
  <c r="Q11" i="1" a="1"/>
  <c r="Q11" i="1" s="1"/>
  <c r="O92" i="1" s="1"/>
  <c r="Q4" i="1" a="1"/>
  <c r="Q4" i="1" s="1"/>
  <c r="O85" i="1" s="1"/>
  <c r="Q8" i="1" a="1"/>
  <c r="Q8" i="1" s="1"/>
  <c r="O89" i="1" s="1"/>
  <c r="Q7" i="1" a="1"/>
  <c r="Q7" i="1" s="1"/>
  <c r="O88" i="1" s="1"/>
  <c r="Q21" i="1" a="1"/>
  <c r="Q21" i="1" s="1"/>
  <c r="Q30" i="1" a="1"/>
  <c r="Q30" i="1" s="1"/>
  <c r="O111" i="1" s="1"/>
  <c r="Q2" i="1" a="1"/>
  <c r="Q2" i="1" s="1"/>
  <c r="O83" i="1" s="1"/>
  <c r="N77" i="1"/>
  <c r="N62" i="1"/>
  <c r="I4" i="1" a="1"/>
  <c r="I4" i="1" s="1"/>
  <c r="N66" i="1"/>
  <c r="N75" i="1"/>
  <c r="O84" i="1"/>
  <c r="O116" i="1"/>
  <c r="N81" i="1"/>
  <c r="O112" i="1"/>
  <c r="N46" i="1"/>
  <c r="N82" i="1"/>
  <c r="N63" i="1"/>
  <c r="N78" i="1"/>
  <c r="N61" i="1"/>
  <c r="N68" i="1"/>
  <c r="N67" i="1"/>
  <c r="N65" i="1"/>
  <c r="N72" i="1"/>
  <c r="N71" i="1"/>
  <c r="N74" i="1"/>
  <c r="N76" i="1"/>
  <c r="N59" i="1"/>
  <c r="N80" i="1"/>
  <c r="N69" i="1"/>
  <c r="O95" i="1"/>
  <c r="O99" i="1"/>
  <c r="O103" i="1"/>
  <c r="O107" i="1"/>
  <c r="O90" i="1"/>
  <c r="O101" i="1"/>
  <c r="O118" i="1"/>
  <c r="O110" i="1"/>
  <c r="O114" i="1"/>
  <c r="O97" i="1"/>
  <c r="O119" i="1"/>
  <c r="O100" i="1" l="1"/>
  <c r="O102" i="1"/>
  <c r="N52" i="1"/>
  <c r="N49" i="1"/>
  <c r="N48" i="1"/>
  <c r="N54" i="1"/>
  <c r="N50" i="1"/>
  <c r="N55" i="1"/>
  <c r="N57" i="1"/>
  <c r="N56" i="1"/>
  <c r="N51" i="1"/>
  <c r="N47" i="1"/>
  <c r="M91" i="1"/>
  <c r="N53" i="1" l="1"/>
  <c r="N58" i="1"/>
  <c r="M118" i="1"/>
  <c r="M92" i="1"/>
  <c r="M106" i="1"/>
  <c r="M108" i="1"/>
  <c r="M89" i="1"/>
  <c r="M115" i="1"/>
  <c r="M109" i="1"/>
  <c r="M100" i="1"/>
  <c r="M86" i="1"/>
  <c r="M104" i="1"/>
  <c r="M113" i="1"/>
  <c r="M97" i="1"/>
  <c r="M101" i="1"/>
  <c r="M107" i="1"/>
  <c r="M84" i="1"/>
  <c r="M110" i="1"/>
  <c r="M114" i="1"/>
  <c r="M95" i="1"/>
  <c r="M93" i="1"/>
  <c r="M88" i="1"/>
  <c r="M94" i="1"/>
  <c r="M105" i="1"/>
  <c r="M85" i="1"/>
  <c r="M96" i="1"/>
  <c r="M117" i="1"/>
  <c r="M98" i="1"/>
  <c r="M102" i="1"/>
  <c r="M111" i="1"/>
  <c r="M116" i="1"/>
  <c r="M99" i="1"/>
  <c r="M103" i="1"/>
  <c r="M119" i="1"/>
  <c r="M90" i="1"/>
  <c r="M112" i="1"/>
  <c r="M87" i="1"/>
  <c r="L72" i="1"/>
  <c r="M83" i="1"/>
  <c r="L81" i="1"/>
  <c r="L53" i="1"/>
  <c r="L75" i="1"/>
  <c r="L58" i="1"/>
  <c r="L66" i="1"/>
  <c r="L62" i="1"/>
  <c r="L49" i="1"/>
  <c r="L59" i="1"/>
  <c r="L67" i="1"/>
  <c r="L54" i="1"/>
  <c r="L70" i="1"/>
  <c r="L78" i="1"/>
  <c r="L82" i="1"/>
  <c r="L55" i="1"/>
  <c r="L65" i="1"/>
  <c r="L71" i="1"/>
  <c r="L52" i="1"/>
  <c r="K119" i="1"/>
  <c r="L46" i="1"/>
  <c r="L47" i="1"/>
  <c r="L73" i="1"/>
  <c r="L77" i="1"/>
  <c r="L79" i="1"/>
  <c r="L60" i="1"/>
  <c r="L64" i="1"/>
  <c r="L57" i="1"/>
  <c r="L63" i="1"/>
  <c r="L50" i="1"/>
  <c r="L68" i="1"/>
  <c r="L74" i="1"/>
  <c r="L80" i="1"/>
  <c r="L51" i="1"/>
  <c r="L61" i="1"/>
  <c r="L69" i="1"/>
  <c r="L48" i="1"/>
  <c r="L56" i="1"/>
  <c r="L76" i="1"/>
  <c r="K107" i="1"/>
  <c r="K96" i="1"/>
  <c r="K91" i="1"/>
  <c r="K100" i="1"/>
  <c r="K111" i="1"/>
  <c r="K117" i="1"/>
  <c r="K90" i="1"/>
  <c r="K112" i="1"/>
  <c r="K95" i="1"/>
  <c r="K116" i="1"/>
  <c r="K99" i="1"/>
  <c r="K103" i="1"/>
  <c r="K83" i="1"/>
  <c r="K88" i="1"/>
  <c r="K105" i="1"/>
  <c r="K87" i="1"/>
  <c r="K93" i="1"/>
  <c r="K109" i="1"/>
  <c r="K106" i="1"/>
  <c r="K85" i="1"/>
  <c r="K89" i="1"/>
  <c r="K115" i="1"/>
  <c r="K92" i="1"/>
  <c r="K94" i="1"/>
  <c r="K108" i="1"/>
  <c r="K86" i="1"/>
  <c r="K98" i="1"/>
  <c r="K102" i="1"/>
  <c r="K113" i="1"/>
  <c r="K104" i="1"/>
  <c r="K84" i="1"/>
  <c r="K110" i="1"/>
  <c r="K114" i="1"/>
  <c r="K118" i="1"/>
  <c r="K97" i="1"/>
  <c r="K101" i="1"/>
  <c r="K80" i="1"/>
  <c r="K79" i="1"/>
  <c r="K75" i="1"/>
  <c r="K53" i="1"/>
  <c r="K81" i="1"/>
  <c r="K62" i="1"/>
  <c r="K66" i="1"/>
  <c r="K64" i="1"/>
  <c r="K82" i="1"/>
  <c r="K55" i="1"/>
  <c r="K65" i="1"/>
  <c r="K71" i="1"/>
  <c r="K52" i="1"/>
  <c r="K72" i="1"/>
  <c r="K49" i="1"/>
  <c r="K59" i="1"/>
  <c r="K67" i="1"/>
  <c r="K54" i="1"/>
  <c r="K68" i="1"/>
  <c r="K78" i="1"/>
  <c r="K46" i="1"/>
  <c r="K47" i="1"/>
  <c r="K73" i="1"/>
  <c r="K77" i="1"/>
  <c r="K60" i="1"/>
  <c r="K70" i="1"/>
  <c r="K51" i="1"/>
  <c r="K61" i="1"/>
  <c r="K69" i="1"/>
  <c r="K48" i="1"/>
  <c r="K56" i="1"/>
  <c r="K76" i="1"/>
  <c r="K57" i="1"/>
  <c r="K63" i="1"/>
  <c r="K50" i="1"/>
  <c r="K58" i="1"/>
  <c r="K74" i="1"/>
  <c r="P104" i="1" l="1"/>
  <c r="P115" i="1"/>
  <c r="P96" i="1"/>
  <c r="P84" i="1"/>
  <c r="P87" i="1"/>
  <c r="P86" i="1"/>
  <c r="P114" i="1"/>
  <c r="P95" i="1"/>
  <c r="P97" i="1"/>
  <c r="P94" i="1"/>
  <c r="P93" i="1"/>
  <c r="P100" i="1"/>
  <c r="P107" i="1"/>
  <c r="P91" i="1"/>
  <c r="P110" i="1"/>
  <c r="P111" i="1"/>
  <c r="P103" i="1"/>
  <c r="P118" i="1"/>
  <c r="P90" i="1"/>
  <c r="P116" i="1"/>
  <c r="P109" i="1"/>
  <c r="P108" i="1"/>
  <c r="P92" i="1"/>
  <c r="P89" i="1"/>
  <c r="P106" i="1"/>
  <c r="P98" i="1"/>
  <c r="P88" i="1"/>
  <c r="P99" i="1"/>
  <c r="P113" i="1"/>
  <c r="P105" i="1"/>
  <c r="P85" i="1"/>
  <c r="P102" i="1"/>
  <c r="P119" i="1"/>
  <c r="P101" i="1"/>
  <c r="P112" i="1"/>
  <c r="P117" i="1"/>
  <c r="P83" i="1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I2" authorId="0" shapeId="0">
      <text>
        <r>
          <rPr>
            <b/>
            <sz val="9"/>
            <color indexed="81"/>
            <rFont val="Tahoma"/>
            <charset val="1"/>
          </rPr>
          <t>Пробные формулы</t>
        </r>
      </text>
    </comment>
  </commentList>
</comments>
</file>

<file path=xl/sharedStrings.xml><?xml version="1.0" encoding="utf-8"?>
<sst xmlns="http://schemas.openxmlformats.org/spreadsheetml/2006/main" count="49" uniqueCount="46">
  <si>
    <t>Timestamp</t>
  </si>
  <si>
    <t>Position</t>
  </si>
  <si>
    <t>Altitude</t>
  </si>
  <si>
    <t>31.690063,74.695343</t>
  </si>
  <si>
    <t>31.383087,74.23333</t>
  </si>
  <si>
    <t>31.673723,74.700821</t>
  </si>
  <si>
    <t>31.422295,74.289055</t>
  </si>
  <si>
    <t>31.666182,74.70137</t>
  </si>
  <si>
    <t>31.456467,74.337585</t>
  </si>
  <si>
    <t>31.655708,74.699287</t>
  </si>
  <si>
    <t>31.491394,74.387352</t>
  </si>
  <si>
    <t>31.648682,74.695503</t>
  </si>
  <si>
    <t>31.5168,74.432693</t>
  </si>
  <si>
    <t>31.641632,74.690552</t>
  </si>
  <si>
    <t>31.541473,74.481056</t>
  </si>
  <si>
    <t>31.635635,74.684685</t>
  </si>
  <si>
    <t>31.56395,74.524521</t>
  </si>
  <si>
    <t>31.630325,74.677467</t>
  </si>
  <si>
    <t>31.585926,74.567673</t>
  </si>
  <si>
    <t>31.623779,74.66481</t>
  </si>
  <si>
    <t>31.611809,74.609634</t>
  </si>
  <si>
    <t>31.618141,74.65155</t>
  </si>
  <si>
    <t>31.639572,74.651451</t>
  </si>
  <si>
    <t>31.612106,74.637344</t>
  </si>
  <si>
    <t>31.664017,74.688454</t>
  </si>
  <si>
    <t>31.58963,74.582893</t>
  </si>
  <si>
    <t>31.691711,74.730186</t>
  </si>
  <si>
    <t>31.563023,74.528671</t>
  </si>
  <si>
    <t>31.719727,74.772575</t>
  </si>
  <si>
    <t>31.535557,74.474396</t>
  </si>
  <si>
    <t>31.510651,74.421555</t>
  </si>
  <si>
    <t>31.498627,74.3908</t>
  </si>
  <si>
    <t>31.49622,74.381012</t>
  </si>
  <si>
    <t>31.493134,74.364731</t>
  </si>
  <si>
    <t>31.490587,74.349594</t>
  </si>
  <si>
    <t>31.4832,74.296066</t>
  </si>
  <si>
    <t>31.476156,74.236488</t>
  </si>
  <si>
    <t>31.468941,74.175186</t>
  </si>
  <si>
    <t>31.461399,74.113602</t>
  </si>
  <si>
    <t>31.453671,74.052628</t>
  </si>
  <si>
    <t>y1</t>
  </si>
  <si>
    <t>y2</t>
  </si>
  <si>
    <t>h1</t>
  </si>
  <si>
    <t>x</t>
  </si>
  <si>
    <t>h2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</si>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</sst>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16" fillId="0" borderId="0" xfId="0" applyFont="1" applyAlignment="1">
      <alignment horizontal="center"/>
    </xf>
    <xf numFmtId="0" fontId="0" fillId="34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'12345'!$L$45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'12345'!$K$46:$K$119</c:f>
              <c:numCache>
                <c:formatCode>General</c:formatCode>
                <c:ptCount val="74"/>
                <c:pt idx="0">
                  <c:v>196651.12234624836</c:v>
                </c:pt>
                <c:pt idx="1">
                  <c:v>197553.63792918058</c:v>
                </c:pt>
                <c:pt idx="2">
                  <c:v>198327.22271455292</c:v>
                </c:pt>
                <c:pt idx="3">
                  <c:v>198495.19991465964</c:v>
                </c:pt>
                <c:pt idx="4">
                  <c:v>197857.86565632268</c:v>
                </c:pt>
                <c:pt idx="5">
                  <c:v>196700.07745010775</c:v>
                </c:pt>
                <c:pt idx="6">
                  <c:v>195185.22295513353</c:v>
                </c:pt>
                <c:pt idx="7">
                  <c:v>194287.66172285759</c:v>
                </c:pt>
                <c:pt idx="8">
                  <c:v>193390.10049058168</c:v>
                </c:pt>
                <c:pt idx="9">
                  <c:v>191181.61336783369</c:v>
                </c:pt>
                <c:pt idx="10">
                  <c:v>187308.95868335527</c:v>
                </c:pt>
                <c:pt idx="11">
                  <c:v>183251.80445121232</c:v>
                </c:pt>
                <c:pt idx="12">
                  <c:v>181078.50380936396</c:v>
                </c:pt>
                <c:pt idx="13">
                  <c:v>178905.20316751563</c:v>
                </c:pt>
                <c:pt idx="14">
                  <c:v>164264.29853810492</c:v>
                </c:pt>
                <c:pt idx="15">
                  <c:v>162244.86341680857</c:v>
                </c:pt>
                <c:pt idx="16">
                  <c:v>149173.73942541162</c:v>
                </c:pt>
                <c:pt idx="17">
                  <c:v>145654.59065849808</c:v>
                </c:pt>
                <c:pt idx="18">
                  <c:v>132955.51073061361</c:v>
                </c:pt>
                <c:pt idx="19">
                  <c:v>129048.10152203245</c:v>
                </c:pt>
                <c:pt idx="20">
                  <c:v>116799.8219628323</c:v>
                </c:pt>
                <c:pt idx="21">
                  <c:v>112880.37250388546</c:v>
                </c:pt>
                <c:pt idx="22">
                  <c:v>103470.28363438848</c:v>
                </c:pt>
                <c:pt idx="23">
                  <c:v>100475.45515594132</c:v>
                </c:pt>
                <c:pt idx="24">
                  <c:v>99569.730103788519</c:v>
                </c:pt>
                <c:pt idx="25">
                  <c:v>95493.967369103048</c:v>
                </c:pt>
                <c:pt idx="26">
                  <c:v>90862.508574836334</c:v>
                </c:pt>
                <c:pt idx="27">
                  <c:v>81352.742771092977</c:v>
                </c:pt>
                <c:pt idx="28">
                  <c:v>74484.578579503926</c:v>
                </c:pt>
                <c:pt idx="29">
                  <c:v>63661.083193926301</c:v>
                </c:pt>
                <c:pt idx="30">
                  <c:v>56255.533719581195</c:v>
                </c:pt>
                <c:pt idx="31">
                  <c:v>46593.075726623763</c:v>
                </c:pt>
                <c:pt idx="32">
                  <c:v>37498.997615601424</c:v>
                </c:pt>
                <c:pt idx="33">
                  <c:v>27792.090613571498</c:v>
                </c:pt>
                <c:pt idx="34">
                  <c:v>18656.178141074277</c:v>
                </c:pt>
                <c:pt idx="35">
                  <c:v>8162.077936718093</c:v>
                </c:pt>
                <c:pt idx="36">
                  <c:v>0</c:v>
                </c:pt>
                <c:pt idx="37">
                  <c:v>55289.179203188476</c:v>
                </c:pt>
                <c:pt idx="38">
                  <c:v>55289.28235720552</c:v>
                </c:pt>
                <c:pt idx="39">
                  <c:v>58130.973151399907</c:v>
                </c:pt>
                <c:pt idx="40">
                  <c:v>61446.279077960018</c:v>
                </c:pt>
                <c:pt idx="41">
                  <c:v>65235.200136890213</c:v>
                </c:pt>
                <c:pt idx="42">
                  <c:v>68076.890931084592</c:v>
                </c:pt>
                <c:pt idx="43">
                  <c:v>70918.581725278971</c:v>
                </c:pt>
                <c:pt idx="44">
                  <c:v>72339.427122376161</c:v>
                </c:pt>
                <c:pt idx="45">
                  <c:v>73689.308480432053</c:v>
                </c:pt>
                <c:pt idx="46">
                  <c:v>76839.03164922478</c:v>
                </c:pt>
                <c:pt idx="47">
                  <c:v>80438.7152707028</c:v>
                </c:pt>
                <c:pt idx="48">
                  <c:v>85388.280250236698</c:v>
                </c:pt>
                <c:pt idx="49">
                  <c:v>87188.122060977883</c:v>
                </c:pt>
                <c:pt idx="50">
                  <c:v>89033.840737983788</c:v>
                </c:pt>
                <c:pt idx="51">
                  <c:v>102415.30114627442</c:v>
                </c:pt>
                <c:pt idx="52">
                  <c:v>104265.0289495871</c:v>
                </c:pt>
                <c:pt idx="53">
                  <c:v>116288.25967112604</c:v>
                </c:pt>
                <c:pt idx="54">
                  <c:v>119427.14410574974</c:v>
                </c:pt>
                <c:pt idx="55">
                  <c:v>131085.85772007567</c:v>
                </c:pt>
                <c:pt idx="56">
                  <c:v>134309.84800665357</c:v>
                </c:pt>
                <c:pt idx="57">
                  <c:v>144384.8176522062</c:v>
                </c:pt>
                <c:pt idx="58">
                  <c:v>147491.45094872618</c:v>
                </c:pt>
                <c:pt idx="59">
                  <c:v>154093.0467038349</c:v>
                </c:pt>
                <c:pt idx="60">
                  <c:v>156811.35083829038</c:v>
                </c:pt>
                <c:pt idx="61">
                  <c:v>157588.0091624193</c:v>
                </c:pt>
                <c:pt idx="62">
                  <c:v>160986.51026838773</c:v>
                </c:pt>
                <c:pt idx="63">
                  <c:v>163629.78890636319</c:v>
                </c:pt>
                <c:pt idx="64">
                  <c:v>170426.79111829569</c:v>
                </c:pt>
                <c:pt idx="65">
                  <c:v>175624.64707802085</c:v>
                </c:pt>
                <c:pt idx="66">
                  <c:v>183221.51348069907</c:v>
                </c:pt>
                <c:pt idx="67">
                  <c:v>188127.62060658014</c:v>
                </c:pt>
                <c:pt idx="68">
                  <c:v>194543.29915580855</c:v>
                </c:pt>
                <c:pt idx="69">
                  <c:v>200734.19125931457</c:v>
                </c:pt>
                <c:pt idx="70">
                  <c:v>207312.0141192927</c:v>
                </c:pt>
                <c:pt idx="71">
                  <c:v>213415.4196998523</c:v>
                </c:pt>
                <c:pt idx="72">
                  <c:v>220281.7509779862</c:v>
                </c:pt>
                <c:pt idx="73">
                  <c:v>220281.9587846275</c:v>
                </c:pt>
              </c:numCache>
            </c:numRef>
          </c:xVal>
          <c:yVal>
            <c:numRef>
              <c:f>'12345'!$L$46:$L$119</c:f>
              <c:numCache>
                <c:formatCode>General</c:formatCode>
                <c:ptCount val="74"/>
                <c:pt idx="0">
                  <c:v>97635.077743557034</c:v>
                </c:pt>
                <c:pt idx="1">
                  <c:v>94836.689343557096</c:v>
                </c:pt>
                <c:pt idx="2">
                  <c:v>92438.070714985734</c:v>
                </c:pt>
                <c:pt idx="3">
                  <c:v>90039.623346414373</c:v>
                </c:pt>
                <c:pt idx="4">
                  <c:v>86708.322757843402</c:v>
                </c:pt>
                <c:pt idx="5">
                  <c:v>84473.673346414915</c:v>
                </c:pt>
                <c:pt idx="6">
                  <c:v>82231.390632129347</c:v>
                </c:pt>
                <c:pt idx="7">
                  <c:v>81277.704856414945</c:v>
                </c:pt>
                <c:pt idx="8">
                  <c:v>80324.019080700542</c:v>
                </c:pt>
                <c:pt idx="9">
                  <c:v>78635.150823557226</c:v>
                </c:pt>
                <c:pt idx="10">
                  <c:v>76553.167469271459</c:v>
                </c:pt>
                <c:pt idx="11">
                  <c:v>74759.977406415084</c:v>
                </c:pt>
                <c:pt idx="12">
                  <c:v>73800.248599272672</c:v>
                </c:pt>
                <c:pt idx="13">
                  <c:v>72840.51979212914</c:v>
                </c:pt>
                <c:pt idx="14">
                  <c:v>66558.427196804347</c:v>
                </c:pt>
                <c:pt idx="15">
                  <c:v>65691.93166641453</c:v>
                </c:pt>
                <c:pt idx="16">
                  <c:v>59024.530760960806</c:v>
                </c:pt>
                <c:pt idx="17">
                  <c:v>57229.461286415004</c:v>
                </c:pt>
                <c:pt idx="18">
                  <c:v>50549.236160028348</c:v>
                </c:pt>
                <c:pt idx="19">
                  <c:v>48493.782274986297</c:v>
                </c:pt>
                <c:pt idx="20">
                  <c:v>42492.676184077376</c:v>
                </c:pt>
                <c:pt idx="21">
                  <c:v>40572.322234985841</c:v>
                </c:pt>
                <c:pt idx="22">
                  <c:v>36748.037503557185</c:v>
                </c:pt>
                <c:pt idx="23">
                  <c:v>35982.480837843519</c:v>
                </c:pt>
                <c:pt idx="24">
                  <c:v>35804.023469531749</c:v>
                </c:pt>
                <c:pt idx="25">
                  <c:v>35000.96531212933</c:v>
                </c:pt>
                <c:pt idx="26">
                  <c:v>34190.881046415088</c:v>
                </c:pt>
                <c:pt idx="27">
                  <c:v>32826.674396276518</c:v>
                </c:pt>
                <c:pt idx="28">
                  <c:v>31841.414037843228</c:v>
                </c:pt>
                <c:pt idx="29">
                  <c:v>30511.191744629203</c:v>
                </c:pt>
                <c:pt idx="30">
                  <c:v>29601.039649271643</c:v>
                </c:pt>
                <c:pt idx="31">
                  <c:v>28418.889697323608</c:v>
                </c:pt>
                <c:pt idx="32">
                  <c:v>27306.277977843503</c:v>
                </c:pt>
                <c:pt idx="33">
                  <c:v>26070.550335765172</c:v>
                </c:pt>
                <c:pt idx="34">
                  <c:v>24907.512554986097</c:v>
                </c:pt>
                <c:pt idx="35">
                  <c:v>23524.930574986349</c:v>
                </c:pt>
                <c:pt idx="36">
                  <c:v>22449.589034986042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'12345'!$M$45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'12345'!$K$46:$K$119</c:f>
              <c:numCache>
                <c:formatCode>General</c:formatCode>
                <c:ptCount val="74"/>
                <c:pt idx="0">
                  <c:v>196651.12234624836</c:v>
                </c:pt>
                <c:pt idx="1">
                  <c:v>197553.63792918058</c:v>
                </c:pt>
                <c:pt idx="2">
                  <c:v>198327.22271455292</c:v>
                </c:pt>
                <c:pt idx="3">
                  <c:v>198495.19991465964</c:v>
                </c:pt>
                <c:pt idx="4">
                  <c:v>197857.86565632268</c:v>
                </c:pt>
                <c:pt idx="5">
                  <c:v>196700.07745010775</c:v>
                </c:pt>
                <c:pt idx="6">
                  <c:v>195185.22295513353</c:v>
                </c:pt>
                <c:pt idx="7">
                  <c:v>194287.66172285759</c:v>
                </c:pt>
                <c:pt idx="8">
                  <c:v>193390.10049058168</c:v>
                </c:pt>
                <c:pt idx="9">
                  <c:v>191181.61336783369</c:v>
                </c:pt>
                <c:pt idx="10">
                  <c:v>187308.95868335527</c:v>
                </c:pt>
                <c:pt idx="11">
                  <c:v>183251.80445121232</c:v>
                </c:pt>
                <c:pt idx="12">
                  <c:v>181078.50380936396</c:v>
                </c:pt>
                <c:pt idx="13">
                  <c:v>178905.20316751563</c:v>
                </c:pt>
                <c:pt idx="14">
                  <c:v>164264.29853810492</c:v>
                </c:pt>
                <c:pt idx="15">
                  <c:v>162244.86341680857</c:v>
                </c:pt>
                <c:pt idx="16">
                  <c:v>149173.73942541162</c:v>
                </c:pt>
                <c:pt idx="17">
                  <c:v>145654.59065849808</c:v>
                </c:pt>
                <c:pt idx="18">
                  <c:v>132955.51073061361</c:v>
                </c:pt>
                <c:pt idx="19">
                  <c:v>129048.10152203245</c:v>
                </c:pt>
                <c:pt idx="20">
                  <c:v>116799.8219628323</c:v>
                </c:pt>
                <c:pt idx="21">
                  <c:v>112880.37250388546</c:v>
                </c:pt>
                <c:pt idx="22">
                  <c:v>103470.28363438848</c:v>
                </c:pt>
                <c:pt idx="23">
                  <c:v>100475.45515594132</c:v>
                </c:pt>
                <c:pt idx="24">
                  <c:v>99569.730103788519</c:v>
                </c:pt>
                <c:pt idx="25">
                  <c:v>95493.967369103048</c:v>
                </c:pt>
                <c:pt idx="26">
                  <c:v>90862.508574836334</c:v>
                </c:pt>
                <c:pt idx="27">
                  <c:v>81352.742771092977</c:v>
                </c:pt>
                <c:pt idx="28">
                  <c:v>74484.578579503926</c:v>
                </c:pt>
                <c:pt idx="29">
                  <c:v>63661.083193926301</c:v>
                </c:pt>
                <c:pt idx="30">
                  <c:v>56255.533719581195</c:v>
                </c:pt>
                <c:pt idx="31">
                  <c:v>46593.075726623763</c:v>
                </c:pt>
                <c:pt idx="32">
                  <c:v>37498.997615601424</c:v>
                </c:pt>
                <c:pt idx="33">
                  <c:v>27792.090613571498</c:v>
                </c:pt>
                <c:pt idx="34">
                  <c:v>18656.178141074277</c:v>
                </c:pt>
                <c:pt idx="35">
                  <c:v>8162.077936718093</c:v>
                </c:pt>
                <c:pt idx="36">
                  <c:v>0</c:v>
                </c:pt>
                <c:pt idx="37">
                  <c:v>55289.179203188476</c:v>
                </c:pt>
                <c:pt idx="38">
                  <c:v>55289.28235720552</c:v>
                </c:pt>
                <c:pt idx="39">
                  <c:v>58130.973151399907</c:v>
                </c:pt>
                <c:pt idx="40">
                  <c:v>61446.279077960018</c:v>
                </c:pt>
                <c:pt idx="41">
                  <c:v>65235.200136890213</c:v>
                </c:pt>
                <c:pt idx="42">
                  <c:v>68076.890931084592</c:v>
                </c:pt>
                <c:pt idx="43">
                  <c:v>70918.581725278971</c:v>
                </c:pt>
                <c:pt idx="44">
                  <c:v>72339.427122376161</c:v>
                </c:pt>
                <c:pt idx="45">
                  <c:v>73689.308480432053</c:v>
                </c:pt>
                <c:pt idx="46">
                  <c:v>76839.03164922478</c:v>
                </c:pt>
                <c:pt idx="47">
                  <c:v>80438.7152707028</c:v>
                </c:pt>
                <c:pt idx="48">
                  <c:v>85388.280250236698</c:v>
                </c:pt>
                <c:pt idx="49">
                  <c:v>87188.122060977883</c:v>
                </c:pt>
                <c:pt idx="50">
                  <c:v>89033.840737983788</c:v>
                </c:pt>
                <c:pt idx="51">
                  <c:v>102415.30114627442</c:v>
                </c:pt>
                <c:pt idx="52">
                  <c:v>104265.0289495871</c:v>
                </c:pt>
                <c:pt idx="53">
                  <c:v>116288.25967112604</c:v>
                </c:pt>
                <c:pt idx="54">
                  <c:v>119427.14410574974</c:v>
                </c:pt>
                <c:pt idx="55">
                  <c:v>131085.85772007567</c:v>
                </c:pt>
                <c:pt idx="56">
                  <c:v>134309.84800665357</c:v>
                </c:pt>
                <c:pt idx="57">
                  <c:v>144384.8176522062</c:v>
                </c:pt>
                <c:pt idx="58">
                  <c:v>147491.45094872618</c:v>
                </c:pt>
                <c:pt idx="59">
                  <c:v>154093.0467038349</c:v>
                </c:pt>
                <c:pt idx="60">
                  <c:v>156811.35083829038</c:v>
                </c:pt>
                <c:pt idx="61">
                  <c:v>157588.0091624193</c:v>
                </c:pt>
                <c:pt idx="62">
                  <c:v>160986.51026838773</c:v>
                </c:pt>
                <c:pt idx="63">
                  <c:v>163629.78890636319</c:v>
                </c:pt>
                <c:pt idx="64">
                  <c:v>170426.79111829569</c:v>
                </c:pt>
                <c:pt idx="65">
                  <c:v>175624.64707802085</c:v>
                </c:pt>
                <c:pt idx="66">
                  <c:v>183221.51348069907</c:v>
                </c:pt>
                <c:pt idx="67">
                  <c:v>188127.62060658014</c:v>
                </c:pt>
                <c:pt idx="68">
                  <c:v>194543.29915580855</c:v>
                </c:pt>
                <c:pt idx="69">
                  <c:v>200734.19125931457</c:v>
                </c:pt>
                <c:pt idx="70">
                  <c:v>207312.0141192927</c:v>
                </c:pt>
                <c:pt idx="71">
                  <c:v>213415.4196998523</c:v>
                </c:pt>
                <c:pt idx="72">
                  <c:v>220281.7509779862</c:v>
                </c:pt>
                <c:pt idx="73">
                  <c:v>220281.9587846275</c:v>
                </c:pt>
              </c:numCache>
            </c:numRef>
          </c:xVal>
          <c:yVal>
            <c:numRef>
              <c:f>'12345'!$M$46:$M$119</c:f>
              <c:numCache>
                <c:formatCode>General</c:formatCode>
                <c:ptCount val="74"/>
                <c:pt idx="37">
                  <c:v>0</c:v>
                </c:pt>
                <c:pt idx="38">
                  <c:v>4.5332128832120996E-2</c:v>
                </c:pt>
                <c:pt idx="39">
                  <c:v>2078.4240711765642</c:v>
                </c:pt>
                <c:pt idx="40">
                  <c:v>4503.1992667318755</c:v>
                </c:pt>
                <c:pt idx="41">
                  <c:v>7274.3709187947643</c:v>
                </c:pt>
                <c:pt idx="42">
                  <c:v>9352.7496578424962</c:v>
                </c:pt>
                <c:pt idx="43">
                  <c:v>11431.128396890228</c:v>
                </c:pt>
                <c:pt idx="44">
                  <c:v>12470.317766414095</c:v>
                </c:pt>
                <c:pt idx="45">
                  <c:v>13458.367861998764</c:v>
                </c:pt>
                <c:pt idx="46">
                  <c:v>15763.818085029281</c:v>
                </c:pt>
                <c:pt idx="47">
                  <c:v>18398.618339920977</c:v>
                </c:pt>
                <c:pt idx="48">
                  <c:v>22021.468690397342</c:v>
                </c:pt>
                <c:pt idx="49">
                  <c:v>23338.868817843191</c:v>
                </c:pt>
                <c:pt idx="50">
                  <c:v>24685.375731435775</c:v>
                </c:pt>
                <c:pt idx="51">
                  <c:v>34447.550854985959</c:v>
                </c:pt>
                <c:pt idx="52">
                  <c:v>35524.949146033432</c:v>
                </c:pt>
                <c:pt idx="53">
                  <c:v>42528.03803784318</c:v>
                </c:pt>
                <c:pt idx="54">
                  <c:v>44192.628151176134</c:v>
                </c:pt>
                <c:pt idx="55">
                  <c:v>50375.391429271738</c:v>
                </c:pt>
                <c:pt idx="56">
                  <c:v>52108.459594120657</c:v>
                </c:pt>
                <c:pt idx="57">
                  <c:v>57524.297609271271</c:v>
                </c:pt>
                <c:pt idx="58">
                  <c:v>59168.900193472851</c:v>
                </c:pt>
                <c:pt idx="59">
                  <c:v>62663.680684901774</c:v>
                </c:pt>
                <c:pt idx="60">
                  <c:v>64102.707946078721</c:v>
                </c:pt>
                <c:pt idx="61">
                  <c:v>64513.858592129116</c:v>
                </c:pt>
                <c:pt idx="62">
                  <c:v>66692.970112549374</c:v>
                </c:pt>
                <c:pt idx="63">
                  <c:v>68387.834628431548</c:v>
                </c:pt>
                <c:pt idx="64">
                  <c:v>72746.057669272079</c:v>
                </c:pt>
                <c:pt idx="65">
                  <c:v>76333.30250507532</c:v>
                </c:pt>
                <c:pt idx="66">
                  <c:v>81576.198803557854</c:v>
                </c:pt>
                <c:pt idx="67">
                  <c:v>84945.294843081821</c:v>
                </c:pt>
                <c:pt idx="68">
                  <c:v>89351.035817843585</c:v>
                </c:pt>
                <c:pt idx="69">
                  <c:v>93621.676006242182</c:v>
                </c:pt>
                <c:pt idx="70">
                  <c:v>98159.231206415119</c:v>
                </c:pt>
                <c:pt idx="71">
                  <c:v>102352.45890927194</c:v>
                </c:pt>
                <c:pt idx="72">
                  <c:v>107069.84007498571</c:v>
                </c:pt>
                <c:pt idx="73">
                  <c:v>107069.93171175793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'12345'!$N$45</c:f>
              <c:strCache>
                <c:ptCount val="1"/>
                <c:pt idx="0">
                  <c:v>h1</c:v>
                </c:pt>
              </c:strCache>
            </c:strRef>
          </c:tx>
          <c:marker>
            <c:symbol val="none"/>
          </c:marker>
          <c:xVal>
            <c:numRef>
              <c:f>'12345'!$K$46:$K$119</c:f>
              <c:numCache>
                <c:formatCode>General</c:formatCode>
                <c:ptCount val="74"/>
                <c:pt idx="0">
                  <c:v>196651.12234624836</c:v>
                </c:pt>
                <c:pt idx="1">
                  <c:v>197553.63792918058</c:v>
                </c:pt>
                <c:pt idx="2">
                  <c:v>198327.22271455292</c:v>
                </c:pt>
                <c:pt idx="3">
                  <c:v>198495.19991465964</c:v>
                </c:pt>
                <c:pt idx="4">
                  <c:v>197857.86565632268</c:v>
                </c:pt>
                <c:pt idx="5">
                  <c:v>196700.07745010775</c:v>
                </c:pt>
                <c:pt idx="6">
                  <c:v>195185.22295513353</c:v>
                </c:pt>
                <c:pt idx="7">
                  <c:v>194287.66172285759</c:v>
                </c:pt>
                <c:pt idx="8">
                  <c:v>193390.10049058168</c:v>
                </c:pt>
                <c:pt idx="9">
                  <c:v>191181.61336783369</c:v>
                </c:pt>
                <c:pt idx="10">
                  <c:v>187308.95868335527</c:v>
                </c:pt>
                <c:pt idx="11">
                  <c:v>183251.80445121232</c:v>
                </c:pt>
                <c:pt idx="12">
                  <c:v>181078.50380936396</c:v>
                </c:pt>
                <c:pt idx="13">
                  <c:v>178905.20316751563</c:v>
                </c:pt>
                <c:pt idx="14">
                  <c:v>164264.29853810492</c:v>
                </c:pt>
                <c:pt idx="15">
                  <c:v>162244.86341680857</c:v>
                </c:pt>
                <c:pt idx="16">
                  <c:v>149173.73942541162</c:v>
                </c:pt>
                <c:pt idx="17">
                  <c:v>145654.59065849808</c:v>
                </c:pt>
                <c:pt idx="18">
                  <c:v>132955.51073061361</c:v>
                </c:pt>
                <c:pt idx="19">
                  <c:v>129048.10152203245</c:v>
                </c:pt>
                <c:pt idx="20">
                  <c:v>116799.8219628323</c:v>
                </c:pt>
                <c:pt idx="21">
                  <c:v>112880.37250388546</c:v>
                </c:pt>
                <c:pt idx="22">
                  <c:v>103470.28363438848</c:v>
                </c:pt>
                <c:pt idx="23">
                  <c:v>100475.45515594132</c:v>
                </c:pt>
                <c:pt idx="24">
                  <c:v>99569.730103788519</c:v>
                </c:pt>
                <c:pt idx="25">
                  <c:v>95493.967369103048</c:v>
                </c:pt>
                <c:pt idx="26">
                  <c:v>90862.508574836334</c:v>
                </c:pt>
                <c:pt idx="27">
                  <c:v>81352.742771092977</c:v>
                </c:pt>
                <c:pt idx="28">
                  <c:v>74484.578579503926</c:v>
                </c:pt>
                <c:pt idx="29">
                  <c:v>63661.083193926301</c:v>
                </c:pt>
                <c:pt idx="30">
                  <c:v>56255.533719581195</c:v>
                </c:pt>
                <c:pt idx="31">
                  <c:v>46593.075726623763</c:v>
                </c:pt>
                <c:pt idx="32">
                  <c:v>37498.997615601424</c:v>
                </c:pt>
                <c:pt idx="33">
                  <c:v>27792.090613571498</c:v>
                </c:pt>
                <c:pt idx="34">
                  <c:v>18656.178141074277</c:v>
                </c:pt>
                <c:pt idx="35">
                  <c:v>8162.077936718093</c:v>
                </c:pt>
                <c:pt idx="36">
                  <c:v>0</c:v>
                </c:pt>
                <c:pt idx="37">
                  <c:v>55289.179203188476</c:v>
                </c:pt>
                <c:pt idx="38">
                  <c:v>55289.28235720552</c:v>
                </c:pt>
                <c:pt idx="39">
                  <c:v>58130.973151399907</c:v>
                </c:pt>
                <c:pt idx="40">
                  <c:v>61446.279077960018</c:v>
                </c:pt>
                <c:pt idx="41">
                  <c:v>65235.200136890213</c:v>
                </c:pt>
                <c:pt idx="42">
                  <c:v>68076.890931084592</c:v>
                </c:pt>
                <c:pt idx="43">
                  <c:v>70918.581725278971</c:v>
                </c:pt>
                <c:pt idx="44">
                  <c:v>72339.427122376161</c:v>
                </c:pt>
                <c:pt idx="45">
                  <c:v>73689.308480432053</c:v>
                </c:pt>
                <c:pt idx="46">
                  <c:v>76839.03164922478</c:v>
                </c:pt>
                <c:pt idx="47">
                  <c:v>80438.7152707028</c:v>
                </c:pt>
                <c:pt idx="48">
                  <c:v>85388.280250236698</c:v>
                </c:pt>
                <c:pt idx="49">
                  <c:v>87188.122060977883</c:v>
                </c:pt>
                <c:pt idx="50">
                  <c:v>89033.840737983788</c:v>
                </c:pt>
                <c:pt idx="51">
                  <c:v>102415.30114627442</c:v>
                </c:pt>
                <c:pt idx="52">
                  <c:v>104265.0289495871</c:v>
                </c:pt>
                <c:pt idx="53">
                  <c:v>116288.25967112604</c:v>
                </c:pt>
                <c:pt idx="54">
                  <c:v>119427.14410574974</c:v>
                </c:pt>
                <c:pt idx="55">
                  <c:v>131085.85772007567</c:v>
                </c:pt>
                <c:pt idx="56">
                  <c:v>134309.84800665357</c:v>
                </c:pt>
                <c:pt idx="57">
                  <c:v>144384.8176522062</c:v>
                </c:pt>
                <c:pt idx="58">
                  <c:v>147491.45094872618</c:v>
                </c:pt>
                <c:pt idx="59">
                  <c:v>154093.0467038349</c:v>
                </c:pt>
                <c:pt idx="60">
                  <c:v>156811.35083829038</c:v>
                </c:pt>
                <c:pt idx="61">
                  <c:v>157588.0091624193</c:v>
                </c:pt>
                <c:pt idx="62">
                  <c:v>160986.51026838773</c:v>
                </c:pt>
                <c:pt idx="63">
                  <c:v>163629.78890636319</c:v>
                </c:pt>
                <c:pt idx="64">
                  <c:v>170426.79111829569</c:v>
                </c:pt>
                <c:pt idx="65">
                  <c:v>175624.64707802085</c:v>
                </c:pt>
                <c:pt idx="66">
                  <c:v>183221.51348069907</c:v>
                </c:pt>
                <c:pt idx="67">
                  <c:v>188127.62060658014</c:v>
                </c:pt>
                <c:pt idx="68">
                  <c:v>194543.29915580855</c:v>
                </c:pt>
                <c:pt idx="69">
                  <c:v>200734.19125931457</c:v>
                </c:pt>
                <c:pt idx="70">
                  <c:v>207312.0141192927</c:v>
                </c:pt>
                <c:pt idx="71">
                  <c:v>213415.4196998523</c:v>
                </c:pt>
                <c:pt idx="72">
                  <c:v>220281.7509779862</c:v>
                </c:pt>
                <c:pt idx="73">
                  <c:v>220281.9587846275</c:v>
                </c:pt>
              </c:numCache>
            </c:numRef>
          </c:xVal>
          <c:yVal>
            <c:numRef>
              <c:f>'12345'!$N$46:$N$119</c:f>
              <c:numCache>
                <c:formatCode>General</c:formatCode>
                <c:ptCount val="74"/>
                <c:pt idx="0">
                  <c:v>10950</c:v>
                </c:pt>
                <c:pt idx="1">
                  <c:v>11111.538461538461</c:v>
                </c:pt>
                <c:pt idx="2">
                  <c:v>11250</c:v>
                </c:pt>
                <c:pt idx="3">
                  <c:v>11425</c:v>
                </c:pt>
                <c:pt idx="4">
                  <c:v>11575</c:v>
                </c:pt>
                <c:pt idx="5">
                  <c:v>11725</c:v>
                </c:pt>
                <c:pt idx="6">
                  <c:v>11850</c:v>
                </c:pt>
                <c:pt idx="7">
                  <c:v>11900</c:v>
                </c:pt>
                <c:pt idx="8">
                  <c:v>11950</c:v>
                </c:pt>
                <c:pt idx="9">
                  <c:v>12025</c:v>
                </c:pt>
                <c:pt idx="10">
                  <c:v>12250</c:v>
                </c:pt>
                <c:pt idx="11">
                  <c:v>12475</c:v>
                </c:pt>
                <c:pt idx="12">
                  <c:v>12575</c:v>
                </c:pt>
                <c:pt idx="13">
                  <c:v>12675</c:v>
                </c:pt>
                <c:pt idx="14">
                  <c:v>13619.69696969697</c:v>
                </c:pt>
                <c:pt idx="15">
                  <c:v>13750</c:v>
                </c:pt>
                <c:pt idx="16">
                  <c:v>13927.272727272728</c:v>
                </c:pt>
                <c:pt idx="17">
                  <c:v>13975</c:v>
                </c:pt>
                <c:pt idx="18">
                  <c:v>13650</c:v>
                </c:pt>
                <c:pt idx="19">
                  <c:v>13550</c:v>
                </c:pt>
                <c:pt idx="20">
                  <c:v>13265.90909090909</c:v>
                </c:pt>
                <c:pt idx="21">
                  <c:v>13175</c:v>
                </c:pt>
                <c:pt idx="22">
                  <c:v>12850</c:v>
                </c:pt>
                <c:pt idx="23">
                  <c:v>12900</c:v>
                </c:pt>
                <c:pt idx="24">
                  <c:v>12909.09090909091</c:v>
                </c:pt>
                <c:pt idx="25">
                  <c:v>12950</c:v>
                </c:pt>
                <c:pt idx="26">
                  <c:v>13025</c:v>
                </c:pt>
                <c:pt idx="27">
                  <c:v>13242.741935483871</c:v>
                </c:pt>
                <c:pt idx="28">
                  <c:v>13400</c:v>
                </c:pt>
                <c:pt idx="29">
                  <c:v>13756.25</c:v>
                </c:pt>
                <c:pt idx="30">
                  <c:v>14000</c:v>
                </c:pt>
                <c:pt idx="31">
                  <c:v>14000</c:v>
                </c:pt>
                <c:pt idx="32">
                  <c:v>14000</c:v>
                </c:pt>
                <c:pt idx="33">
                  <c:v>14025.757575757576</c:v>
                </c:pt>
                <c:pt idx="34">
                  <c:v>14050</c:v>
                </c:pt>
                <c:pt idx="35">
                  <c:v>14907.8125</c:v>
                </c:pt>
                <c:pt idx="36">
                  <c:v>15575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'12345'!$O$45</c:f>
              <c:strCache>
                <c:ptCount val="1"/>
                <c:pt idx="0">
                  <c:v>h2</c:v>
                </c:pt>
              </c:strCache>
            </c:strRef>
          </c:tx>
          <c:marker>
            <c:symbol val="none"/>
          </c:marker>
          <c:xVal>
            <c:numRef>
              <c:f>'12345'!$K$46:$K$119</c:f>
              <c:numCache>
                <c:formatCode>General</c:formatCode>
                <c:ptCount val="74"/>
                <c:pt idx="0">
                  <c:v>196651.12234624836</c:v>
                </c:pt>
                <c:pt idx="1">
                  <c:v>197553.63792918058</c:v>
                </c:pt>
                <c:pt idx="2">
                  <c:v>198327.22271455292</c:v>
                </c:pt>
                <c:pt idx="3">
                  <c:v>198495.19991465964</c:v>
                </c:pt>
                <c:pt idx="4">
                  <c:v>197857.86565632268</c:v>
                </c:pt>
                <c:pt idx="5">
                  <c:v>196700.07745010775</c:v>
                </c:pt>
                <c:pt idx="6">
                  <c:v>195185.22295513353</c:v>
                </c:pt>
                <c:pt idx="7">
                  <c:v>194287.66172285759</c:v>
                </c:pt>
                <c:pt idx="8">
                  <c:v>193390.10049058168</c:v>
                </c:pt>
                <c:pt idx="9">
                  <c:v>191181.61336783369</c:v>
                </c:pt>
                <c:pt idx="10">
                  <c:v>187308.95868335527</c:v>
                </c:pt>
                <c:pt idx="11">
                  <c:v>183251.80445121232</c:v>
                </c:pt>
                <c:pt idx="12">
                  <c:v>181078.50380936396</c:v>
                </c:pt>
                <c:pt idx="13">
                  <c:v>178905.20316751563</c:v>
                </c:pt>
                <c:pt idx="14">
                  <c:v>164264.29853810492</c:v>
                </c:pt>
                <c:pt idx="15">
                  <c:v>162244.86341680857</c:v>
                </c:pt>
                <c:pt idx="16">
                  <c:v>149173.73942541162</c:v>
                </c:pt>
                <c:pt idx="17">
                  <c:v>145654.59065849808</c:v>
                </c:pt>
                <c:pt idx="18">
                  <c:v>132955.51073061361</c:v>
                </c:pt>
                <c:pt idx="19">
                  <c:v>129048.10152203245</c:v>
                </c:pt>
                <c:pt idx="20">
                  <c:v>116799.8219628323</c:v>
                </c:pt>
                <c:pt idx="21">
                  <c:v>112880.37250388546</c:v>
                </c:pt>
                <c:pt idx="22">
                  <c:v>103470.28363438848</c:v>
                </c:pt>
                <c:pt idx="23">
                  <c:v>100475.45515594132</c:v>
                </c:pt>
                <c:pt idx="24">
                  <c:v>99569.730103788519</c:v>
                </c:pt>
                <c:pt idx="25">
                  <c:v>95493.967369103048</c:v>
                </c:pt>
                <c:pt idx="26">
                  <c:v>90862.508574836334</c:v>
                </c:pt>
                <c:pt idx="27">
                  <c:v>81352.742771092977</c:v>
                </c:pt>
                <c:pt idx="28">
                  <c:v>74484.578579503926</c:v>
                </c:pt>
                <c:pt idx="29">
                  <c:v>63661.083193926301</c:v>
                </c:pt>
                <c:pt idx="30">
                  <c:v>56255.533719581195</c:v>
                </c:pt>
                <c:pt idx="31">
                  <c:v>46593.075726623763</c:v>
                </c:pt>
                <c:pt idx="32">
                  <c:v>37498.997615601424</c:v>
                </c:pt>
                <c:pt idx="33">
                  <c:v>27792.090613571498</c:v>
                </c:pt>
                <c:pt idx="34">
                  <c:v>18656.178141074277</c:v>
                </c:pt>
                <c:pt idx="35">
                  <c:v>8162.077936718093</c:v>
                </c:pt>
                <c:pt idx="36">
                  <c:v>0</c:v>
                </c:pt>
                <c:pt idx="37">
                  <c:v>55289.179203188476</c:v>
                </c:pt>
                <c:pt idx="38">
                  <c:v>55289.28235720552</c:v>
                </c:pt>
                <c:pt idx="39">
                  <c:v>58130.973151399907</c:v>
                </c:pt>
                <c:pt idx="40">
                  <c:v>61446.279077960018</c:v>
                </c:pt>
                <c:pt idx="41">
                  <c:v>65235.200136890213</c:v>
                </c:pt>
                <c:pt idx="42">
                  <c:v>68076.890931084592</c:v>
                </c:pt>
                <c:pt idx="43">
                  <c:v>70918.581725278971</c:v>
                </c:pt>
                <c:pt idx="44">
                  <c:v>72339.427122376161</c:v>
                </c:pt>
                <c:pt idx="45">
                  <c:v>73689.308480432053</c:v>
                </c:pt>
                <c:pt idx="46">
                  <c:v>76839.03164922478</c:v>
                </c:pt>
                <c:pt idx="47">
                  <c:v>80438.7152707028</c:v>
                </c:pt>
                <c:pt idx="48">
                  <c:v>85388.280250236698</c:v>
                </c:pt>
                <c:pt idx="49">
                  <c:v>87188.122060977883</c:v>
                </c:pt>
                <c:pt idx="50">
                  <c:v>89033.840737983788</c:v>
                </c:pt>
                <c:pt idx="51">
                  <c:v>102415.30114627442</c:v>
                </c:pt>
                <c:pt idx="52">
                  <c:v>104265.0289495871</c:v>
                </c:pt>
                <c:pt idx="53">
                  <c:v>116288.25967112604</c:v>
                </c:pt>
                <c:pt idx="54">
                  <c:v>119427.14410574974</c:v>
                </c:pt>
                <c:pt idx="55">
                  <c:v>131085.85772007567</c:v>
                </c:pt>
                <c:pt idx="56">
                  <c:v>134309.84800665357</c:v>
                </c:pt>
                <c:pt idx="57">
                  <c:v>144384.8176522062</c:v>
                </c:pt>
                <c:pt idx="58">
                  <c:v>147491.45094872618</c:v>
                </c:pt>
                <c:pt idx="59">
                  <c:v>154093.0467038349</c:v>
                </c:pt>
                <c:pt idx="60">
                  <c:v>156811.35083829038</c:v>
                </c:pt>
                <c:pt idx="61">
                  <c:v>157588.0091624193</c:v>
                </c:pt>
                <c:pt idx="62">
                  <c:v>160986.51026838773</c:v>
                </c:pt>
                <c:pt idx="63">
                  <c:v>163629.78890636319</c:v>
                </c:pt>
                <c:pt idx="64">
                  <c:v>170426.79111829569</c:v>
                </c:pt>
                <c:pt idx="65">
                  <c:v>175624.64707802085</c:v>
                </c:pt>
                <c:pt idx="66">
                  <c:v>183221.51348069907</c:v>
                </c:pt>
                <c:pt idx="67">
                  <c:v>188127.62060658014</c:v>
                </c:pt>
                <c:pt idx="68">
                  <c:v>194543.29915580855</c:v>
                </c:pt>
                <c:pt idx="69">
                  <c:v>200734.19125931457</c:v>
                </c:pt>
                <c:pt idx="70">
                  <c:v>207312.0141192927</c:v>
                </c:pt>
                <c:pt idx="71">
                  <c:v>213415.4196998523</c:v>
                </c:pt>
                <c:pt idx="72">
                  <c:v>220281.7509779862</c:v>
                </c:pt>
                <c:pt idx="73">
                  <c:v>220281.9587846275</c:v>
                </c:pt>
              </c:numCache>
            </c:numRef>
          </c:xVal>
          <c:yVal>
            <c:numRef>
              <c:f>'12345'!$O$46:$O$119</c:f>
              <c:numCache>
                <c:formatCode>General</c:formatCode>
                <c:ptCount val="74"/>
                <c:pt idx="37">
                  <c:v>17374.999921089639</c:v>
                </c:pt>
                <c:pt idx="38">
                  <c:v>17375</c:v>
                </c:pt>
                <c:pt idx="39">
                  <c:v>17270.833333333332</c:v>
                </c:pt>
                <c:pt idx="40">
                  <c:v>17149.305555555555</c:v>
                </c:pt>
                <c:pt idx="41">
                  <c:v>17010.416666666668</c:v>
                </c:pt>
                <c:pt idx="42">
                  <c:v>16906.25</c:v>
                </c:pt>
                <c:pt idx="43">
                  <c:v>16802.083333333332</c:v>
                </c:pt>
                <c:pt idx="44">
                  <c:v>16750</c:v>
                </c:pt>
                <c:pt idx="45">
                  <c:v>16659.090909090908</c:v>
                </c:pt>
                <c:pt idx="46">
                  <c:v>16446.969696969696</c:v>
                </c:pt>
                <c:pt idx="47">
                  <c:v>16204.545454545454</c:v>
                </c:pt>
                <c:pt idx="48">
                  <c:v>15871.212121212122</c:v>
                </c:pt>
                <c:pt idx="49">
                  <c:v>15750</c:v>
                </c:pt>
                <c:pt idx="50">
                  <c:v>15656.060606060606</c:v>
                </c:pt>
                <c:pt idx="51">
                  <c:v>14975</c:v>
                </c:pt>
                <c:pt idx="52">
                  <c:v>14925</c:v>
                </c:pt>
                <c:pt idx="53">
                  <c:v>14600</c:v>
                </c:pt>
                <c:pt idx="54">
                  <c:v>14605.30303030303</c:v>
                </c:pt>
                <c:pt idx="55">
                  <c:v>14625</c:v>
                </c:pt>
                <c:pt idx="56">
                  <c:v>14715.90909090909</c:v>
                </c:pt>
                <c:pt idx="57">
                  <c:v>15000</c:v>
                </c:pt>
                <c:pt idx="58">
                  <c:v>15000</c:v>
                </c:pt>
                <c:pt idx="59">
                  <c:v>15000</c:v>
                </c:pt>
                <c:pt idx="60">
                  <c:v>15000</c:v>
                </c:pt>
                <c:pt idx="61">
                  <c:v>15000</c:v>
                </c:pt>
                <c:pt idx="62">
                  <c:v>15000</c:v>
                </c:pt>
                <c:pt idx="63">
                  <c:v>15000</c:v>
                </c:pt>
                <c:pt idx="64">
                  <c:v>15000</c:v>
                </c:pt>
                <c:pt idx="65">
                  <c:v>15010.15625</c:v>
                </c:pt>
                <c:pt idx="66">
                  <c:v>15025</c:v>
                </c:pt>
                <c:pt idx="67">
                  <c:v>15025</c:v>
                </c:pt>
                <c:pt idx="68">
                  <c:v>15025</c:v>
                </c:pt>
                <c:pt idx="69">
                  <c:v>15012.878787878788</c:v>
                </c:pt>
                <c:pt idx="70">
                  <c:v>15000</c:v>
                </c:pt>
                <c:pt idx="71">
                  <c:v>15000</c:v>
                </c:pt>
                <c:pt idx="72">
                  <c:v>15000</c:v>
                </c:pt>
                <c:pt idx="73">
                  <c:v>15000.000136248067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'12345'!$P$45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'12345'!$K$46:$K$119</c:f>
              <c:numCache>
                <c:formatCode>General</c:formatCode>
                <c:ptCount val="74"/>
                <c:pt idx="0">
                  <c:v>196651.12234624836</c:v>
                </c:pt>
                <c:pt idx="1">
                  <c:v>197553.63792918058</c:v>
                </c:pt>
                <c:pt idx="2">
                  <c:v>198327.22271455292</c:v>
                </c:pt>
                <c:pt idx="3">
                  <c:v>198495.19991465964</c:v>
                </c:pt>
                <c:pt idx="4">
                  <c:v>197857.86565632268</c:v>
                </c:pt>
                <c:pt idx="5">
                  <c:v>196700.07745010775</c:v>
                </c:pt>
                <c:pt idx="6">
                  <c:v>195185.22295513353</c:v>
                </c:pt>
                <c:pt idx="7">
                  <c:v>194287.66172285759</c:v>
                </c:pt>
                <c:pt idx="8">
                  <c:v>193390.10049058168</c:v>
                </c:pt>
                <c:pt idx="9">
                  <c:v>191181.61336783369</c:v>
                </c:pt>
                <c:pt idx="10">
                  <c:v>187308.95868335527</c:v>
                </c:pt>
                <c:pt idx="11">
                  <c:v>183251.80445121232</c:v>
                </c:pt>
                <c:pt idx="12">
                  <c:v>181078.50380936396</c:v>
                </c:pt>
                <c:pt idx="13">
                  <c:v>178905.20316751563</c:v>
                </c:pt>
                <c:pt idx="14">
                  <c:v>164264.29853810492</c:v>
                </c:pt>
                <c:pt idx="15">
                  <c:v>162244.86341680857</c:v>
                </c:pt>
                <c:pt idx="16">
                  <c:v>149173.73942541162</c:v>
                </c:pt>
                <c:pt idx="17">
                  <c:v>145654.59065849808</c:v>
                </c:pt>
                <c:pt idx="18">
                  <c:v>132955.51073061361</c:v>
                </c:pt>
                <c:pt idx="19">
                  <c:v>129048.10152203245</c:v>
                </c:pt>
                <c:pt idx="20">
                  <c:v>116799.8219628323</c:v>
                </c:pt>
                <c:pt idx="21">
                  <c:v>112880.37250388546</c:v>
                </c:pt>
                <c:pt idx="22">
                  <c:v>103470.28363438848</c:v>
                </c:pt>
                <c:pt idx="23">
                  <c:v>100475.45515594132</c:v>
                </c:pt>
                <c:pt idx="24">
                  <c:v>99569.730103788519</c:v>
                </c:pt>
                <c:pt idx="25">
                  <c:v>95493.967369103048</c:v>
                </c:pt>
                <c:pt idx="26">
                  <c:v>90862.508574836334</c:v>
                </c:pt>
                <c:pt idx="27">
                  <c:v>81352.742771092977</c:v>
                </c:pt>
                <c:pt idx="28">
                  <c:v>74484.578579503926</c:v>
                </c:pt>
                <c:pt idx="29">
                  <c:v>63661.083193926301</c:v>
                </c:pt>
                <c:pt idx="30">
                  <c:v>56255.533719581195</c:v>
                </c:pt>
                <c:pt idx="31">
                  <c:v>46593.075726623763</c:v>
                </c:pt>
                <c:pt idx="32">
                  <c:v>37498.997615601424</c:v>
                </c:pt>
                <c:pt idx="33">
                  <c:v>27792.090613571498</c:v>
                </c:pt>
                <c:pt idx="34">
                  <c:v>18656.178141074277</c:v>
                </c:pt>
                <c:pt idx="35">
                  <c:v>8162.077936718093</c:v>
                </c:pt>
                <c:pt idx="36">
                  <c:v>0</c:v>
                </c:pt>
                <c:pt idx="37">
                  <c:v>55289.179203188476</c:v>
                </c:pt>
                <c:pt idx="38">
                  <c:v>55289.28235720552</c:v>
                </c:pt>
                <c:pt idx="39">
                  <c:v>58130.973151399907</c:v>
                </c:pt>
                <c:pt idx="40">
                  <c:v>61446.279077960018</c:v>
                </c:pt>
                <c:pt idx="41">
                  <c:v>65235.200136890213</c:v>
                </c:pt>
                <c:pt idx="42">
                  <c:v>68076.890931084592</c:v>
                </c:pt>
                <c:pt idx="43">
                  <c:v>70918.581725278971</c:v>
                </c:pt>
                <c:pt idx="44">
                  <c:v>72339.427122376161</c:v>
                </c:pt>
                <c:pt idx="45">
                  <c:v>73689.308480432053</c:v>
                </c:pt>
                <c:pt idx="46">
                  <c:v>76839.03164922478</c:v>
                </c:pt>
                <c:pt idx="47">
                  <c:v>80438.7152707028</c:v>
                </c:pt>
                <c:pt idx="48">
                  <c:v>85388.280250236698</c:v>
                </c:pt>
                <c:pt idx="49">
                  <c:v>87188.122060977883</c:v>
                </c:pt>
                <c:pt idx="50">
                  <c:v>89033.840737983788</c:v>
                </c:pt>
                <c:pt idx="51">
                  <c:v>102415.30114627442</c:v>
                </c:pt>
                <c:pt idx="52">
                  <c:v>104265.0289495871</c:v>
                </c:pt>
                <c:pt idx="53">
                  <c:v>116288.25967112604</c:v>
                </c:pt>
                <c:pt idx="54">
                  <c:v>119427.14410574974</c:v>
                </c:pt>
                <c:pt idx="55">
                  <c:v>131085.85772007567</c:v>
                </c:pt>
                <c:pt idx="56">
                  <c:v>134309.84800665357</c:v>
                </c:pt>
                <c:pt idx="57">
                  <c:v>144384.8176522062</c:v>
                </c:pt>
                <c:pt idx="58">
                  <c:v>147491.45094872618</c:v>
                </c:pt>
                <c:pt idx="59">
                  <c:v>154093.0467038349</c:v>
                </c:pt>
                <c:pt idx="60">
                  <c:v>156811.35083829038</c:v>
                </c:pt>
                <c:pt idx="61">
                  <c:v>157588.0091624193</c:v>
                </c:pt>
                <c:pt idx="62">
                  <c:v>160986.51026838773</c:v>
                </c:pt>
                <c:pt idx="63">
                  <c:v>163629.78890636319</c:v>
                </c:pt>
                <c:pt idx="64">
                  <c:v>170426.79111829569</c:v>
                </c:pt>
                <c:pt idx="65">
                  <c:v>175624.64707802085</c:v>
                </c:pt>
                <c:pt idx="66">
                  <c:v>183221.51348069907</c:v>
                </c:pt>
                <c:pt idx="67">
                  <c:v>188127.62060658014</c:v>
                </c:pt>
                <c:pt idx="68">
                  <c:v>194543.29915580855</c:v>
                </c:pt>
                <c:pt idx="69">
                  <c:v>200734.19125931457</c:v>
                </c:pt>
                <c:pt idx="70">
                  <c:v>207312.0141192927</c:v>
                </c:pt>
                <c:pt idx="71">
                  <c:v>213415.4196998523</c:v>
                </c:pt>
                <c:pt idx="72">
                  <c:v>220281.7509779862</c:v>
                </c:pt>
                <c:pt idx="73">
                  <c:v>220281.9587846275</c:v>
                </c:pt>
              </c:numCache>
            </c:numRef>
          </c:xVal>
          <c:yVal>
            <c:numRef>
              <c:f>'12345'!$P$46:$P$119</c:f>
              <c:numCache>
                <c:formatCode>General</c:formatCode>
                <c:ptCount val="74"/>
                <c:pt idx="37">
                  <c:v>171921.74963964892</c:v>
                </c:pt>
                <c:pt idx="38">
                  <c:v>171091.69139412793</c:v>
                </c:pt>
                <c:pt idx="39">
                  <c:v>166901.48162073252</c:v>
                </c:pt>
                <c:pt idx="40">
                  <c:v>161652.88188255913</c:v>
                </c:pt>
                <c:pt idx="41">
                  <c:v>154686.99967543437</c:v>
                </c:pt>
                <c:pt idx="42">
                  <c:v>149043.35824750544</c:v>
                </c:pt>
                <c:pt idx="43">
                  <c:v>143106.24858638525</c:v>
                </c:pt>
                <c:pt idx="44">
                  <c:v>140104.78557253949</c:v>
                </c:pt>
                <c:pt idx="45">
                  <c:v>137191.36437089712</c:v>
                </c:pt>
                <c:pt idx="46">
                  <c:v>130562.56848881448</c:v>
                </c:pt>
                <c:pt idx="47">
                  <c:v>121732.65355388296</c:v>
                </c:pt>
                <c:pt idx="48">
                  <c:v>111221.19369704988</c:v>
                </c:pt>
                <c:pt idx="49">
                  <c:v>106638.80747318646</c:v>
                </c:pt>
                <c:pt idx="50">
                  <c:v>102003.2666476099</c:v>
                </c:pt>
                <c:pt idx="51">
                  <c:v>69701.102603317238</c:v>
                </c:pt>
                <c:pt idx="52">
                  <c:v>65368.866169082219</c:v>
                </c:pt>
                <c:pt idx="53">
                  <c:v>36797.304423243702</c:v>
                </c:pt>
                <c:pt idx="54">
                  <c:v>29295.652455327603</c:v>
                </c:pt>
                <c:pt idx="55">
                  <c:v>2115.7621251514552</c:v>
                </c:pt>
                <c:pt idx="56">
                  <c:v>6489.3152333779844</c:v>
                </c:pt>
                <c:pt idx="57">
                  <c:v>31462.496740311577</c:v>
                </c:pt>
                <c:pt idx="58">
                  <c:v>39333.066087974919</c:v>
                </c:pt>
                <c:pt idx="59">
                  <c:v>56911.397824057007</c:v>
                </c:pt>
                <c:pt idx="60">
                  <c:v>62999.129477725648</c:v>
                </c:pt>
                <c:pt idx="61">
                  <c:v>64766.868370474163</c:v>
                </c:pt>
                <c:pt idx="62">
                  <c:v>72786.391885327655</c:v>
                </c:pt>
                <c:pt idx="63">
                  <c:v>80426.421940414599</c:v>
                </c:pt>
                <c:pt idx="64">
                  <c:v>97625.976080966444</c:v>
                </c:pt>
                <c:pt idx="65">
                  <c:v>110505.35823395502</c:v>
                </c:pt>
                <c:pt idx="66">
                  <c:v>130015.15743500518</c:v>
                </c:pt>
                <c:pt idx="67">
                  <c:v>143018.4761067247</c:v>
                </c:pt>
                <c:pt idx="68">
                  <c:v>160009.51743130185</c:v>
                </c:pt>
                <c:pt idx="69">
                  <c:v>176194.45616421761</c:v>
                </c:pt>
                <c:pt idx="70">
                  <c:v>193455.7571990857</c:v>
                </c:pt>
                <c:pt idx="71">
                  <c:v>209594.3329109083</c:v>
                </c:pt>
                <c:pt idx="72">
                  <c:v>227979.20100972528</c:v>
                </c:pt>
                <c:pt idx="73">
                  <c:v>235976.8513765067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336920"/>
        <c:axId val="809337704"/>
      </c:scatterChart>
      <c:valAx>
        <c:axId val="809336920"/>
        <c:scaling>
          <c:orientation val="minMax"/>
          <c:max val="230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09337704"/>
        <c:crosses val="autoZero"/>
        <c:crossBetween val="midCat"/>
        <c:majorUnit val="20000"/>
      </c:valAx>
      <c:valAx>
        <c:axId val="809337704"/>
        <c:scaling>
          <c:orientation val="minMax"/>
          <c:max val="23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9336920"/>
        <c:crosses val="autoZero"/>
        <c:crossBetween val="midCat"/>
        <c:majorUnit val="20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57151</xdr:colOff>
      <xdr:row>8</xdr:row>
      <xdr:rowOff>14287</xdr:rowOff>
    </xdr:from>
    <xdr:to>
      <xdr:col>32</xdr:col>
      <xdr:colOff>400050</xdr:colOff>
      <xdr:row>47</xdr:row>
      <xdr:rowOff>28575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9"/>
  <sheetViews>
    <sheetView tabSelected="1" topLeftCell="I9" workbookViewId="0">
      <selection activeCell="I3" sqref="I3"/>
    </sheetView>
  </sheetViews>
  <sheetFormatPr defaultRowHeight="15" x14ac:dyDescent="0.25"/>
  <cols>
    <col min="1" max="1" width="11" bestFit="1" customWidth="1"/>
    <col min="2" max="2" width="19" bestFit="1" customWidth="1"/>
    <col min="3" max="3" width="8.28515625" bestFit="1" customWidth="1"/>
    <col min="4" max="4" width="4.140625" customWidth="1"/>
    <col min="5" max="5" width="11" bestFit="1" customWidth="1"/>
    <col min="6" max="6" width="19" bestFit="1" customWidth="1"/>
    <col min="7" max="7" width="8.28515625" bestFit="1" customWidth="1"/>
    <col min="8" max="8" width="3.5703125" customWidth="1"/>
    <col min="9" max="9" width="12" bestFit="1" customWidth="1"/>
    <col min="10" max="10" width="3.42578125" customWidth="1"/>
    <col min="11" max="11" width="11" bestFit="1" customWidth="1"/>
    <col min="12" max="19" width="11" customWidth="1"/>
    <col min="20" max="20" width="6" bestFit="1" customWidth="1"/>
    <col min="21" max="23" width="11" customWidth="1"/>
    <col min="24" max="24" width="19" bestFit="1" customWidth="1"/>
    <col min="25" max="25" width="6" bestFit="1" customWidth="1"/>
    <col min="26" max="26" width="19" bestFit="1" customWidth="1"/>
    <col min="27" max="27" width="6" bestFit="1" customWidth="1"/>
  </cols>
  <sheetData>
    <row r="1" spans="1:27" x14ac:dyDescent="0.25">
      <c r="A1" t="s">
        <v>0</v>
      </c>
      <c r="B1" t="s">
        <v>1</v>
      </c>
      <c r="C1" t="s">
        <v>2</v>
      </c>
      <c r="E1" t="s">
        <v>0</v>
      </c>
      <c r="F1" t="s">
        <v>1</v>
      </c>
      <c r="G1" t="s">
        <v>2</v>
      </c>
    </row>
    <row r="2" spans="1:27" x14ac:dyDescent="0.25">
      <c r="A2">
        <v>1541305860</v>
      </c>
      <c r="B2" t="s">
        <v>3</v>
      </c>
      <c r="C2">
        <v>10950</v>
      </c>
      <c r="E2">
        <v>1541305867</v>
      </c>
      <c r="F2" t="s">
        <v>4</v>
      </c>
      <c r="G2">
        <v>17375</v>
      </c>
      <c r="I2" s="3">
        <f t="array" aca="1" ref="I2" ca="1">IF(ISNA(R2),FORECAST($K2,IFERROR(R$2:R$38,""),$K$2:$K$38),R2)</f>
        <v>31.690062999999999</v>
      </c>
      <c r="K2" s="1">
        <f t="array" aca="1" ref="K2" ca="1">SMALL(N(OFFSET(A$2,MOD(ROW($24:$60),24),TRUNC(ROW($24:$60)/24-1)*4)),ROW(K1))</f>
        <v>1541305860</v>
      </c>
      <c r="L2" s="1">
        <f t="array" aca="1" ref="L2" ca="1">IF(ISNA(R2),(INDEX(R:R,MIN(IF(ISNUMBER(R3:R$38),ROW(3:$38))))-INDEX(R:R,MAX(ISNUMBER(R$1:R1)*ROW($1:1))))/(INDEX($K:$K,MIN(IF(ISNUMBER(R3:R$38),ROW(3:$38))))-INDEX($K:$K,MAX(ISNUMBER(R$1:R1)*ROW($1:1))))*($K2-INDEX($K:$K,MAX(ISNUMBER(R$1:R1)*ROW($1:1))))+INDEX(R:R,MAX(ISNUMBER(R$1:R1)*ROW($1:1))),R2)</f>
        <v>31.690062999999999</v>
      </c>
      <c r="M2" s="1">
        <f t="array" aca="1" ref="M2" ca="1">IF(ISNA(S2),(INDEX(S:S,MIN(IF(ISNUMBER(S3:S$38),ROW(3:$38))))-INDEX(S:S,MAX(ISNUMBER(S$1:S1)*ROW($1:1))))/(INDEX($K:$K,MIN(IF(ISNUMBER(S3:S$38),ROW(3:$38))))-INDEX($K:$K,MAX(ISNUMBER(S$1:S1)*ROW($1:1))))*($K2-INDEX($K:$K,MAX(ISNUMBER(S$1:S1)*ROW($1:1))))+INDEX(S:S,MAX(ISNUMBER(S$1:S1)*ROW($1:1))),S2)</f>
        <v>74.695342999999994</v>
      </c>
      <c r="N2" s="1">
        <f t="array" aca="1" ref="N2" ca="1">IF(ISNA(T2),(INDEX(T:T,MIN(IF(ISNUMBER(T3:T$38),ROW(3:$38))))-INDEX(T:T,MAX(ISNUMBER(T$1:T1)*ROW($1:1))))/(INDEX($K:$K,MIN(IF(ISNUMBER(T3:T$38),ROW(3:$38))))-INDEX($K:$K,MAX(ISNUMBER(T$1:T1)*ROW($1:1))))*($K2-INDEX($K:$K,MAX(ISNUMBER(T$1:T1)*ROW($1:1))))+INDEX(T:T,MAX(ISNUMBER(T$1:T1)*ROW($1:1))),T2)</f>
        <v>10950</v>
      </c>
      <c r="O2" s="1">
        <f t="array" aca="1" ref="O2" ca="1">IF(ISNA(U2),(INDEX(U:U,MIN(IF(ISNUMBER(U3:U$38),ROW(3:$38))))-INDEX(U:U,MAX(ISNUMBER(U$1:U1)*ROW($1:1))))/(INDEX($K:$K,MIN(IF(ISNUMBER(U3:U$38),ROW(3:$38))))-INDEX($K:$K,MAX(ISNUMBER(U$1:U1)*ROW($1:1))))*($K2-INDEX($K:$K,MAX(ISNUMBER(U$1:U1)*ROW($1:1))))+INDEX(U:U,MAX(ISNUMBER(U$1:U1)*ROW($1:1))),U2)</f>
        <v>31.383086857470467</v>
      </c>
      <c r="P2" s="1">
        <f t="array" aca="1" ref="P2" ca="1">IF(ISNA(V2),(INDEX(V:V,MIN(IF(ISNUMBER(V3:V$38),ROW(3:$38))))-INDEX(V:V,MAX(ISNUMBER(V$1:V1)*ROW($1:1))))/(INDEX($K:$K,MIN(IF(ISNUMBER(V3:V$38),ROW(3:$38))))-INDEX($K:$K,MAX(ISNUMBER(V$1:V1)*ROW($1:1))))*($K2-INDEX($K:$K,MAX(ISNUMBER(V$1:V1)*ROW($1:1))))+INDEX(V:V,MAX(ISNUMBER(V$1:V1)*ROW($1:1))),V2)</f>
        <v>74.233329662861649</v>
      </c>
      <c r="Q2" s="1">
        <f t="array" aca="1" ref="Q2" ca="1">IF(ISNA(W2),(INDEX(W:W,MIN(IF(ISNUMBER(W3:W$38),ROW(3:$38))))-INDEX(W:W,MAX(ISNUMBER(W$1:W1)*ROW($1:1))))/(INDEX($K:$K,MIN(IF(ISNUMBER(W3:W$38),ROW(3:$38))))-INDEX($K:$K,MAX(ISNUMBER(W$1:W1)*ROW($1:1))))*($K2-INDEX($K:$K,MAX(ISNUMBER(W$1:W1)*ROW($1:1))))+INDEX(W:W,MAX(ISNUMBER(W$1:W1)*ROW($1:1))),W2)</f>
        <v>17374.999921089639</v>
      </c>
      <c r="R2">
        <f ca="1">--SUBSTITUTE(LEFTB(X2,SEARCH(",",X2)-1),".",MID(1/2,2,1))</f>
        <v>31.690062999999999</v>
      </c>
      <c r="S2">
        <f ca="1">--SUBSTITUTE(MID(X2,SEARCH(",",X2)+1,99),".",MID(1/2,2,1))</f>
        <v>74.695342999999994</v>
      </c>
      <c r="T2">
        <f ca="1">--Y2</f>
        <v>10950</v>
      </c>
      <c r="U2" t="e">
        <f ca="1">--SUBSTITUTE(LEFTB(Z2,SEARCH(",",Z2)-1),".",MID(1/2,2,1))</f>
        <v>#N/A</v>
      </c>
      <c r="V2" t="e">
        <f ca="1">--SUBSTITUTE(MID(Z2,SEARCH(",",Z2)+1,99),".",MID(1/2,2,1))</f>
        <v>#N/A</v>
      </c>
      <c r="W2" t="e">
        <f ca="1">--AA2</f>
        <v>#N/A</v>
      </c>
      <c r="X2" t="str">
        <f ca="1">VLOOKUP($K2,$A$2:$C$25,COLUMN(B1),)</f>
        <v>31.690063,74.695343</v>
      </c>
      <c r="Y2">
        <f ca="1">VLOOKUP($K2,$A$2:$C$25,COLUMN(C1),)</f>
        <v>10950</v>
      </c>
      <c r="Z2" t="e">
        <f ca="1">VLOOKUP($K2,$E$2:$G$14,COLUMN(B1),)</f>
        <v>#N/A</v>
      </c>
      <c r="AA2" t="e">
        <f ca="1">VLOOKUP($K2,$E$2:$G$14,COLUMN(C1),)</f>
        <v>#N/A</v>
      </c>
    </row>
    <row r="3" spans="1:27" x14ac:dyDescent="0.25">
      <c r="A3">
        <v>1541305873</v>
      </c>
      <c r="B3" t="s">
        <v>5</v>
      </c>
      <c r="C3">
        <v>11250</v>
      </c>
      <c r="E3">
        <v>1541305903</v>
      </c>
      <c r="F3" t="s">
        <v>6</v>
      </c>
      <c r="G3">
        <v>16750</v>
      </c>
      <c r="I3" s="3">
        <f t="array" aca="1" ref="I3" ca="1">IF(ISNA(R3),FORECAST($K3,IFERROR(R$2:R$38,""),$K$2:$K$38),R3)</f>
        <v>31.658762589795515</v>
      </c>
      <c r="K3" s="1">
        <f t="array" aca="1" ref="K3" ca="1">SMALL(N(OFFSET(A$2,MOD(ROW($24:$60),24),TRUNC(ROW($24:$60)/24-1)*4)),ROW(K2))</f>
        <v>1541305867</v>
      </c>
      <c r="L3" s="1">
        <f t="array" aca="1" ref="L3" ca="1">IF(ISNA(R3),(INDEX(R:R,MIN(IF(ISNUMBER(R4:R$38),ROW(4:$38))))-INDEX(R:R,MAX(ISNUMBER(R$1:R2)*ROW($1:2))))/(INDEX($K:$K,MIN(IF(ISNUMBER(R4:R$38),ROW(4:$38))))-INDEX($K:$K,MAX(ISNUMBER(R$1:R2)*ROW($1:2))))*($K3-INDEX($K:$K,MAX(ISNUMBER(R$1:R2)*ROW($1:2))))+INDEX(R:R,MAX(ISNUMBER(R$1:R2)*ROW($1:2))),R3)</f>
        <v>31.681264538461537</v>
      </c>
      <c r="M3" s="1">
        <f t="array" aca="1" ref="M3" ca="1">IF(ISNA(S3),(INDEX(S:S,MIN(IF(ISNUMBER(S4:S$38),ROW(4:$38))))-INDEX(S:S,MAX(ISNUMBER(S$1:S2)*ROW($1:2))))/(INDEX($K:$K,MIN(IF(ISNUMBER(S4:S$38),ROW(4:$38))))-INDEX($K:$K,MAX(ISNUMBER(S$1:S2)*ROW($1:2))))*($K3-INDEX($K:$K,MAX(ISNUMBER(S$1:S2)*ROW($1:2))))+INDEX(S:S,MAX(ISNUMBER(S$1:S2)*ROW($1:2))),S3)</f>
        <v>74.698292692307689</v>
      </c>
      <c r="N3" s="1">
        <f t="array" aca="1" ref="N3" ca="1">IF(ISNA(T3),(INDEX(T:T,MIN(IF(ISNUMBER(T4:T$38),ROW(4:$38))))-INDEX(T:T,MAX(ISNUMBER(T$1:T2)*ROW($1:2))))/(INDEX($K:$K,MIN(IF(ISNUMBER(T4:T$38),ROW(4:$38))))-INDEX($K:$K,MAX(ISNUMBER(T$1:T2)*ROW($1:2))))*($K3-INDEX($K:$K,MAX(ISNUMBER(T$1:T2)*ROW($1:2))))+INDEX(T:T,MAX(ISNUMBER(T$1:T2)*ROW($1:2))),T3)</f>
        <v>11111.538461538461</v>
      </c>
      <c r="O3" s="1">
        <f t="array" aca="1" ref="O3" ca="1">IF(ISNA(U3),(INDEX(U:U,MIN(IF(ISNUMBER(U4:U$38),ROW(4:$38))))-INDEX(U:U,MAX(ISNUMBER(U$1:U2)*ROW($1:2))))/(INDEX($K:$K,MIN(IF(ISNUMBER(U4:U$38),ROW(4:$38))))-INDEX($K:$K,MAX(ISNUMBER(U$1:U2)*ROW($1:2))))*($K3-INDEX($K:$K,MAX(ISNUMBER(U$1:U2)*ROW($1:2))))+INDEX(U:U,MAX(ISNUMBER(U$1:U2)*ROW($1:2))),U3)</f>
        <v>31.383087</v>
      </c>
      <c r="P3" s="1">
        <f t="array" aca="1" ref="P3" ca="1">IF(ISNA(V3),(INDEX(V:V,MIN(IF(ISNUMBER(V4:V$38),ROW(4:$38))))-INDEX(V:V,MAX(ISNUMBER(V$1:V2)*ROW($1:2))))/(INDEX($K:$K,MIN(IF(ISNUMBER(V4:V$38),ROW(4:$38))))-INDEX($K:$K,MAX(ISNUMBER(V$1:V2)*ROW($1:2))))*($K3-INDEX($K:$K,MAX(ISNUMBER(V$1:V2)*ROW($1:2))))+INDEX(V:V,MAX(ISNUMBER(V$1:V2)*ROW($1:2))),V3)</f>
        <v>74.233329999999995</v>
      </c>
      <c r="Q3" s="1">
        <f t="array" aca="1" ref="Q3" ca="1">IF(ISNA(W3),(INDEX(W:W,MIN(IF(ISNUMBER(W4:W$38),ROW(4:$38))))-INDEX(W:W,MAX(ISNUMBER(W$1:W2)*ROW($1:2))))/(INDEX($K:$K,MIN(IF(ISNUMBER(W4:W$38),ROW(4:$38))))-INDEX($K:$K,MAX(ISNUMBER(W$1:W2)*ROW($1:2))))*($K3-INDEX($K:$K,MAX(ISNUMBER(W$1:W2)*ROW($1:2))))+INDEX(W:W,MAX(ISNUMBER(W$1:W2)*ROW($1:2))),W3)</f>
        <v>17375</v>
      </c>
      <c r="R3" t="e">
        <f t="shared" ref="R3:R38" ca="1" si="0">--SUBSTITUTE(LEFTB(X3,SEARCH(",",X3)-1),".",MID(1/2,2,1))</f>
        <v>#N/A</v>
      </c>
      <c r="S3" t="e">
        <f t="shared" ref="S3:S38" ca="1" si="1">--SUBSTITUTE(MID(X3,SEARCH(",",X3)+1,99),".",MID(1/2,2,1))</f>
        <v>#N/A</v>
      </c>
      <c r="T3" t="e">
        <f t="shared" ref="T3:T38" ca="1" si="2">--Y3</f>
        <v>#N/A</v>
      </c>
      <c r="U3">
        <f t="shared" ref="U3:U38" ca="1" si="3">--SUBSTITUTE(LEFTB(Z3,SEARCH(",",Z3)-1),".",MID(1/2,2,1))</f>
        <v>31.383087</v>
      </c>
      <c r="V3">
        <f t="shared" ref="V3:V38" ca="1" si="4">--SUBSTITUTE(MID(Z3,SEARCH(",",Z3)+1,99),".",MID(1/2,2,1))</f>
        <v>74.233329999999995</v>
      </c>
      <c r="W3">
        <f t="shared" ref="W3:W38" ca="1" si="5">--AA3</f>
        <v>17375</v>
      </c>
      <c r="X3" t="e">
        <f ca="1">VLOOKUP($K3,$A$2:$C$25,COLUMN(B2),)</f>
        <v>#N/A</v>
      </c>
      <c r="Y3" t="e">
        <f ca="1">VLOOKUP($K3,$A$2:$C$25,COLUMN(C2),)</f>
        <v>#N/A</v>
      </c>
      <c r="Z3" t="str">
        <f ca="1">VLOOKUP($K3,$E$2:$G$14,COLUMN(B2),)</f>
        <v>31.383087,74.23333</v>
      </c>
      <c r="AA3">
        <f ca="1">VLOOKUP($K3,$E$2:$G$14,COLUMN(C2),)</f>
        <v>17375</v>
      </c>
    </row>
    <row r="4" spans="1:27" x14ac:dyDescent="0.25">
      <c r="A4">
        <v>1541305880</v>
      </c>
      <c r="B4" t="s">
        <v>7</v>
      </c>
      <c r="C4">
        <v>11425</v>
      </c>
      <c r="E4">
        <v>1541305936</v>
      </c>
      <c r="F4" t="s">
        <v>8</v>
      </c>
      <c r="G4">
        <v>15750</v>
      </c>
      <c r="I4" s="3">
        <f t="array" aca="1" ref="I4" ca="1">IF(ISNA(R4),FORECAST($K4,IFERROR(R$2:R$38,""),$K$2:$K$38),R4)</f>
        <v>31.673722999999999</v>
      </c>
      <c r="K4" s="1">
        <f t="array" aca="1" ref="K4" ca="1">SMALL(N(OFFSET(A$2,MOD(ROW($24:$60),24),TRUNC(ROW($24:$60)/24-1)*4)),ROW(K3))</f>
        <v>1541305873</v>
      </c>
      <c r="L4" s="1">
        <f t="array" aca="1" ref="L4" ca="1">IF(ISNA(R4),(INDEX(R:R,MIN(IF(ISNUMBER(R5:R$38),ROW(5:$38))))-INDEX(R:R,MAX(ISNUMBER(R$1:R3)*ROW($1:3))))/(INDEX($K:$K,MIN(IF(ISNUMBER(R5:R$38),ROW(5:$38))))-INDEX($K:$K,MAX(ISNUMBER(R$1:R3)*ROW($1:3))))*($K4-INDEX($K:$K,MAX(ISNUMBER(R$1:R3)*ROW($1:3))))+INDEX(R:R,MAX(ISNUMBER(R$1:R3)*ROW($1:3))),R4)</f>
        <v>31.673722999999999</v>
      </c>
      <c r="M4" s="1">
        <f t="array" aca="1" ref="M4" ca="1">IF(ISNA(S4),(INDEX(S:S,MIN(IF(ISNUMBER(S5:S$38),ROW(5:$38))))-INDEX(S:S,MAX(ISNUMBER(S$1:S3)*ROW($1:3))))/(INDEX($K:$K,MIN(IF(ISNUMBER(S5:S$38),ROW(5:$38))))-INDEX($K:$K,MAX(ISNUMBER(S$1:S3)*ROW($1:3))))*($K4-INDEX($K:$K,MAX(ISNUMBER(S$1:S3)*ROW($1:3))))+INDEX(S:S,MAX(ISNUMBER(S$1:S3)*ROW($1:3))),S4)</f>
        <v>74.700821000000005</v>
      </c>
      <c r="N4" s="1">
        <f t="array" aca="1" ref="N4" ca="1">IF(ISNA(T4),(INDEX(T:T,MIN(IF(ISNUMBER(T5:T$38),ROW(5:$38))))-INDEX(T:T,MAX(ISNUMBER(T$1:T3)*ROW($1:3))))/(INDEX($K:$K,MIN(IF(ISNUMBER(T5:T$38),ROW(5:$38))))-INDEX($K:$K,MAX(ISNUMBER(T$1:T3)*ROW($1:3))))*($K4-INDEX($K:$K,MAX(ISNUMBER(T$1:T3)*ROW($1:3))))+INDEX(T:T,MAX(ISNUMBER(T$1:T3)*ROW($1:3))),T4)</f>
        <v>11250</v>
      </c>
      <c r="O4" s="1">
        <f t="array" aca="1" ref="O4" ca="1">IF(ISNA(U4),(INDEX(U:U,MIN(IF(ISNUMBER(U5:U$38),ROW(5:$38))))-INDEX(U:U,MAX(ISNUMBER(U$1:U3)*ROW($1:3))))/(INDEX($K:$K,MIN(IF(ISNUMBER(U5:U$38),ROW(5:$38))))-INDEX($K:$K,MAX(ISNUMBER(U$1:U3)*ROW($1:3))))*($K4-INDEX($K:$K,MAX(ISNUMBER(U$1:U3)*ROW($1:3))))+INDEX(U:U,MAX(ISNUMBER(U$1:U3)*ROW($1:3))),U4)</f>
        <v>31.389621666666667</v>
      </c>
      <c r="P4" s="1">
        <f t="array" aca="1" ref="P4" ca="1">IF(ISNA(V4),(INDEX(V:V,MIN(IF(ISNUMBER(V5:V$38),ROW(5:$38))))-INDEX(V:V,MAX(ISNUMBER(V$1:V3)*ROW($1:3))))/(INDEX($K:$K,MIN(IF(ISNUMBER(V5:V$38),ROW(5:$38))))-INDEX($K:$K,MAX(ISNUMBER(V$1:V3)*ROW($1:3))))*($K4-INDEX($K:$K,MAX(ISNUMBER(V$1:V3)*ROW($1:3))))+INDEX(V:V,MAX(ISNUMBER(V$1:V3)*ROW($1:3))),V4)</f>
        <v>74.242617499999994</v>
      </c>
      <c r="Q4" s="1">
        <f t="array" aca="1" ref="Q4" ca="1">IF(ISNA(W4),(INDEX(W:W,MIN(IF(ISNUMBER(W5:W$38),ROW(5:$38))))-INDEX(W:W,MAX(ISNUMBER(W$1:W3)*ROW($1:3))))/(INDEX($K:$K,MIN(IF(ISNUMBER(W5:W$38),ROW(5:$38))))-INDEX($K:$K,MAX(ISNUMBER(W$1:W3)*ROW($1:3))))*($K4-INDEX($K:$K,MAX(ISNUMBER(W$1:W3)*ROW($1:3))))+INDEX(W:W,MAX(ISNUMBER(W$1:W3)*ROW($1:3))),W4)</f>
        <v>17270.833333333332</v>
      </c>
      <c r="R4">
        <f t="shared" ca="1" si="0"/>
        <v>31.673722999999999</v>
      </c>
      <c r="S4">
        <f t="shared" ca="1" si="1"/>
        <v>74.700821000000005</v>
      </c>
      <c r="T4">
        <f t="shared" ca="1" si="2"/>
        <v>11250</v>
      </c>
      <c r="U4" t="e">
        <f t="shared" ca="1" si="3"/>
        <v>#N/A</v>
      </c>
      <c r="V4" t="e">
        <f t="shared" ca="1" si="4"/>
        <v>#N/A</v>
      </c>
      <c r="W4" t="e">
        <f t="shared" ca="1" si="5"/>
        <v>#N/A</v>
      </c>
      <c r="X4" t="str">
        <f ca="1">VLOOKUP($K4,$A$2:$C$25,COLUMN(B3),)</f>
        <v>31.673723,74.700821</v>
      </c>
      <c r="Y4">
        <f ca="1">VLOOKUP($K4,$A$2:$C$25,COLUMN(C3),)</f>
        <v>11250</v>
      </c>
      <c r="Z4" t="e">
        <f ca="1">VLOOKUP($K4,$E$2:$G$14,COLUMN(B3),)</f>
        <v>#N/A</v>
      </c>
      <c r="AA4" t="e">
        <f ca="1">VLOOKUP($K4,$E$2:$G$14,COLUMN(C3),)</f>
        <v>#N/A</v>
      </c>
    </row>
    <row r="5" spans="1:27" x14ac:dyDescent="0.25">
      <c r="A5">
        <v>1541305888</v>
      </c>
      <c r="B5" t="s">
        <v>9</v>
      </c>
      <c r="C5">
        <v>11575</v>
      </c>
      <c r="E5">
        <v>1541305969</v>
      </c>
      <c r="F5" t="s">
        <v>10</v>
      </c>
      <c r="G5">
        <v>14975</v>
      </c>
      <c r="I5" s="3">
        <f t="array" aca="1" ref="I5" ca="1">IF(ISNA(R5),FORECAST($K5,IFERROR(R$2:R$38,""),$K$2:$K$38),R5)</f>
        <v>31.666181999999999</v>
      </c>
      <c r="K5" s="1">
        <f t="array" aca="1" ref="K5" ca="1">SMALL(N(OFFSET(A$2,MOD(ROW($24:$60),24),TRUNC(ROW($24:$60)/24-1)*4)),ROW(K4))</f>
        <v>1541305880</v>
      </c>
      <c r="L5" s="1">
        <f t="array" aca="1" ref="L5" ca="1">IF(ISNA(R5),(INDEX(R:R,MIN(IF(ISNUMBER(R6:R$38),ROW(6:$38))))-INDEX(R:R,MAX(ISNUMBER(R$1:R4)*ROW($1:4))))/(INDEX($K:$K,MIN(IF(ISNUMBER(R6:R$38),ROW(6:$38))))-INDEX($K:$K,MAX(ISNUMBER(R$1:R4)*ROW($1:4))))*($K5-INDEX($K:$K,MAX(ISNUMBER(R$1:R4)*ROW($1:4))))+INDEX(R:R,MAX(ISNUMBER(R$1:R4)*ROW($1:4))),R5)</f>
        <v>31.666181999999999</v>
      </c>
      <c r="M5" s="1">
        <f t="array" aca="1" ref="M5" ca="1">IF(ISNA(S5),(INDEX(S:S,MIN(IF(ISNUMBER(S6:S$38),ROW(6:$38))))-INDEX(S:S,MAX(ISNUMBER(S$1:S4)*ROW($1:4))))/(INDEX($K:$K,MIN(IF(ISNUMBER(S6:S$38),ROW(6:$38))))-INDEX($K:$K,MAX(ISNUMBER(S$1:S4)*ROW($1:4))))*($K5-INDEX($K:$K,MAX(ISNUMBER(S$1:S4)*ROW($1:4))))+INDEX(S:S,MAX(ISNUMBER(S$1:S4)*ROW($1:4))),S5)</f>
        <v>74.701369999999997</v>
      </c>
      <c r="N5" s="1">
        <f t="array" aca="1" ref="N5" ca="1">IF(ISNA(T5),(INDEX(T:T,MIN(IF(ISNUMBER(T6:T$38),ROW(6:$38))))-INDEX(T:T,MAX(ISNUMBER(T$1:T4)*ROW($1:4))))/(INDEX($K:$K,MIN(IF(ISNUMBER(T6:T$38),ROW(6:$38))))-INDEX($K:$K,MAX(ISNUMBER(T$1:T4)*ROW($1:4))))*($K5-INDEX($K:$K,MAX(ISNUMBER(T$1:T4)*ROW($1:4))))+INDEX(T:T,MAX(ISNUMBER(T$1:T4)*ROW($1:4))),T5)</f>
        <v>11425</v>
      </c>
      <c r="O5" s="1">
        <f t="array" aca="1" ref="O5" ca="1">IF(ISNA(U5),(INDEX(U:U,MIN(IF(ISNUMBER(U6:U$38),ROW(6:$38))))-INDEX(U:U,MAX(ISNUMBER(U$1:U4)*ROW($1:4))))/(INDEX($K:$K,MIN(IF(ISNUMBER(U6:U$38),ROW(6:$38))))-INDEX($K:$K,MAX(ISNUMBER(U$1:U4)*ROW($1:4))))*($K5-INDEX($K:$K,MAX(ISNUMBER(U$1:U4)*ROW($1:4))))+INDEX(U:U,MAX(ISNUMBER(U$1:U4)*ROW($1:4))),U5)</f>
        <v>31.397245444444444</v>
      </c>
      <c r="P5" s="1">
        <f t="array" aca="1" ref="P5" ca="1">IF(ISNA(V5),(INDEX(V:V,MIN(IF(ISNUMBER(V6:V$38),ROW(6:$38))))-INDEX(V:V,MAX(ISNUMBER(V$1:V4)*ROW($1:4))))/(INDEX($K:$K,MIN(IF(ISNUMBER(V6:V$38),ROW(6:$38))))-INDEX($K:$K,MAX(ISNUMBER(V$1:V4)*ROW($1:4))))*($K5-INDEX($K:$K,MAX(ISNUMBER(V$1:V4)*ROW($1:4))))+INDEX(V:V,MAX(ISNUMBER(V$1:V4)*ROW($1:4))),V5)</f>
        <v>74.25345291666666</v>
      </c>
      <c r="Q5" s="1">
        <f t="array" aca="1" ref="Q5" ca="1">IF(ISNA(W5),(INDEX(W:W,MIN(IF(ISNUMBER(W6:W$38),ROW(6:$38))))-INDEX(W:W,MAX(ISNUMBER(W$1:W4)*ROW($1:4))))/(INDEX($K:$K,MIN(IF(ISNUMBER(W6:W$38),ROW(6:$38))))-INDEX($K:$K,MAX(ISNUMBER(W$1:W4)*ROW($1:4))))*($K5-INDEX($K:$K,MAX(ISNUMBER(W$1:W4)*ROW($1:4))))+INDEX(W:W,MAX(ISNUMBER(W$1:W4)*ROW($1:4))),W5)</f>
        <v>17149.305555555555</v>
      </c>
      <c r="R5">
        <f t="shared" ca="1" si="0"/>
        <v>31.666181999999999</v>
      </c>
      <c r="S5">
        <f t="shared" ca="1" si="1"/>
        <v>74.701369999999997</v>
      </c>
      <c r="T5">
        <f t="shared" ca="1" si="2"/>
        <v>11425</v>
      </c>
      <c r="U5" t="e">
        <f t="shared" ca="1" si="3"/>
        <v>#N/A</v>
      </c>
      <c r="V5" t="e">
        <f t="shared" ca="1" si="4"/>
        <v>#N/A</v>
      </c>
      <c r="W5" t="e">
        <f t="shared" ca="1" si="5"/>
        <v>#N/A</v>
      </c>
      <c r="X5" t="str">
        <f ca="1">VLOOKUP($K5,$A$2:$C$25,COLUMN(B4),)</f>
        <v>31.666182,74.70137</v>
      </c>
      <c r="Y5">
        <f ca="1">VLOOKUP($K5,$A$2:$C$25,COLUMN(C4),)</f>
        <v>11425</v>
      </c>
      <c r="Z5" t="e">
        <f ca="1">VLOOKUP($K5,$E$2:$G$14,COLUMN(B4),)</f>
        <v>#N/A</v>
      </c>
      <c r="AA5" t="e">
        <f ca="1">VLOOKUP($K5,$E$2:$G$14,COLUMN(C4),)</f>
        <v>#N/A</v>
      </c>
    </row>
    <row r="6" spans="1:27" x14ac:dyDescent="0.25">
      <c r="A6">
        <v>1541305894</v>
      </c>
      <c r="B6" t="s">
        <v>11</v>
      </c>
      <c r="C6">
        <v>11725</v>
      </c>
      <c r="E6">
        <v>1541305999</v>
      </c>
      <c r="F6" t="s">
        <v>12</v>
      </c>
      <c r="G6">
        <v>14600</v>
      </c>
      <c r="I6" s="3">
        <f t="array" aca="1" ref="I6" ca="1">IF(ISNA(R6),FORECAST($K6,IFERROR(R$2:R$38,""),$K$2:$K$38),R6)</f>
        <v>31.655708000000001</v>
      </c>
      <c r="K6" s="1">
        <f t="array" aca="1" ref="K6" ca="1">SMALL(N(OFFSET(A$2,MOD(ROW($24:$60),24),TRUNC(ROW($24:$60)/24-1)*4)),ROW(K5))</f>
        <v>1541305888</v>
      </c>
      <c r="L6" s="1">
        <f t="array" aca="1" ref="L6" ca="1">IF(ISNA(R6),(INDEX(R:R,MIN(IF(ISNUMBER(R7:R$38),ROW(7:$38))))-INDEX(R:R,MAX(ISNUMBER(R$1:R5)*ROW($1:5))))/(INDEX($K:$K,MIN(IF(ISNUMBER(R7:R$38),ROW(7:$38))))-INDEX($K:$K,MAX(ISNUMBER(R$1:R5)*ROW($1:5))))*($K6-INDEX($K:$K,MAX(ISNUMBER(R$1:R5)*ROW($1:5))))+INDEX(R:R,MAX(ISNUMBER(R$1:R5)*ROW($1:5))),R6)</f>
        <v>31.655708000000001</v>
      </c>
      <c r="M6" s="1">
        <f t="array" aca="1" ref="M6" ca="1">IF(ISNA(S6),(INDEX(S:S,MIN(IF(ISNUMBER(S7:S$38),ROW(7:$38))))-INDEX(S:S,MAX(ISNUMBER(S$1:S5)*ROW($1:5))))/(INDEX($K:$K,MIN(IF(ISNUMBER(S7:S$38),ROW(7:$38))))-INDEX($K:$K,MAX(ISNUMBER(S$1:S5)*ROW($1:5))))*($K6-INDEX($K:$K,MAX(ISNUMBER(S$1:S5)*ROW($1:5))))+INDEX(S:S,MAX(ISNUMBER(S$1:S5)*ROW($1:5))),S6)</f>
        <v>74.699286999999998</v>
      </c>
      <c r="N6" s="1">
        <f t="array" aca="1" ref="N6" ca="1">IF(ISNA(T6),(INDEX(T:T,MIN(IF(ISNUMBER(T7:T$38),ROW(7:$38))))-INDEX(T:T,MAX(ISNUMBER(T$1:T5)*ROW($1:5))))/(INDEX($K:$K,MIN(IF(ISNUMBER(T7:T$38),ROW(7:$38))))-INDEX($K:$K,MAX(ISNUMBER(T$1:T5)*ROW($1:5))))*($K6-INDEX($K:$K,MAX(ISNUMBER(T$1:T5)*ROW($1:5))))+INDEX(T:T,MAX(ISNUMBER(T$1:T5)*ROW($1:5))),T6)</f>
        <v>11575</v>
      </c>
      <c r="O6" s="1">
        <f t="array" aca="1" ref="O6" ca="1">IF(ISNA(U6),(INDEX(U:U,MIN(IF(ISNUMBER(U7:U$38),ROW(7:$38))))-INDEX(U:U,MAX(ISNUMBER(U$1:U5)*ROW($1:5))))/(INDEX($K:$K,MIN(IF(ISNUMBER(U7:U$38),ROW(7:$38))))-INDEX($K:$K,MAX(ISNUMBER(U$1:U5)*ROW($1:5))))*($K6-INDEX($K:$K,MAX(ISNUMBER(U$1:U5)*ROW($1:5))))+INDEX(U:U,MAX(ISNUMBER(U$1:U5)*ROW($1:5))),U6)</f>
        <v>31.405958333333331</v>
      </c>
      <c r="P6" s="1">
        <f t="array" aca="1" ref="P6" ca="1">IF(ISNA(V6),(INDEX(V:V,MIN(IF(ISNUMBER(V7:V$38),ROW(7:$38))))-INDEX(V:V,MAX(ISNUMBER(V$1:V5)*ROW($1:5))))/(INDEX($K:$K,MIN(IF(ISNUMBER(V7:V$38),ROW(7:$38))))-INDEX($K:$K,MAX(ISNUMBER(V$1:V5)*ROW($1:5))))*($K6-INDEX($K:$K,MAX(ISNUMBER(V$1:V5)*ROW($1:5))))+INDEX(V:V,MAX(ISNUMBER(V$1:V5)*ROW($1:5))),V6)</f>
        <v>74.265836250000007</v>
      </c>
      <c r="Q6" s="1">
        <f t="array" aca="1" ref="Q6" ca="1">IF(ISNA(W6),(INDEX(W:W,MIN(IF(ISNUMBER(W7:W$38),ROW(7:$38))))-INDEX(W:W,MAX(ISNUMBER(W$1:W5)*ROW($1:5))))/(INDEX($K:$K,MIN(IF(ISNUMBER(W7:W$38),ROW(7:$38))))-INDEX($K:$K,MAX(ISNUMBER(W$1:W5)*ROW($1:5))))*($K6-INDEX($K:$K,MAX(ISNUMBER(W$1:W5)*ROW($1:5))))+INDEX(W:W,MAX(ISNUMBER(W$1:W5)*ROW($1:5))),W6)</f>
        <v>17010.416666666668</v>
      </c>
      <c r="R6">
        <f t="shared" ca="1" si="0"/>
        <v>31.655708000000001</v>
      </c>
      <c r="S6">
        <f t="shared" ca="1" si="1"/>
        <v>74.699286999999998</v>
      </c>
      <c r="T6">
        <f t="shared" ca="1" si="2"/>
        <v>11575</v>
      </c>
      <c r="U6" t="e">
        <f t="shared" ca="1" si="3"/>
        <v>#N/A</v>
      </c>
      <c r="V6" t="e">
        <f t="shared" ca="1" si="4"/>
        <v>#N/A</v>
      </c>
      <c r="W6" t="e">
        <f t="shared" ca="1" si="5"/>
        <v>#N/A</v>
      </c>
      <c r="X6" t="str">
        <f ca="1">VLOOKUP($K6,$A$2:$C$25,COLUMN(B5),)</f>
        <v>31.655708,74.699287</v>
      </c>
      <c r="Y6">
        <f ca="1">VLOOKUP($K6,$A$2:$C$25,COLUMN(C5),)</f>
        <v>11575</v>
      </c>
      <c r="Z6" t="e">
        <f ca="1">VLOOKUP($K6,$E$2:$G$14,COLUMN(B5),)</f>
        <v>#N/A</v>
      </c>
      <c r="AA6" t="e">
        <f ca="1">VLOOKUP($K6,$E$2:$G$14,COLUMN(C5),)</f>
        <v>#N/A</v>
      </c>
    </row>
    <row r="7" spans="1:27" x14ac:dyDescent="0.25">
      <c r="A7">
        <v>1541305900</v>
      </c>
      <c r="B7" t="s">
        <v>13</v>
      </c>
      <c r="C7">
        <v>11850</v>
      </c>
      <c r="E7">
        <v>1541306032</v>
      </c>
      <c r="F7" t="s">
        <v>14</v>
      </c>
      <c r="G7">
        <v>14625</v>
      </c>
      <c r="I7" s="3">
        <f t="array" aca="1" ref="I7" ca="1">IF(ISNA(R7),FORECAST($K7,IFERROR(R$2:R$38,""),$K$2:$K$38),R7)</f>
        <v>31.648682000000001</v>
      </c>
      <c r="K7" s="1">
        <f t="array" aca="1" ref="K7" ca="1">SMALL(N(OFFSET(A$2,MOD(ROW($24:$60),24),TRUNC(ROW($24:$60)/24-1)*4)),ROW(K6))</f>
        <v>1541305894</v>
      </c>
      <c r="L7" s="1">
        <f t="array" aca="1" ref="L7" ca="1">IF(ISNA(R7),(INDEX(R:R,MIN(IF(ISNUMBER(R8:R$38),ROW(8:$38))))-INDEX(R:R,MAX(ISNUMBER(R$1:R6)*ROW($1:6))))/(INDEX($K:$K,MIN(IF(ISNUMBER(R8:R$38),ROW(8:$38))))-INDEX($K:$K,MAX(ISNUMBER(R$1:R6)*ROW($1:6))))*($K7-INDEX($K:$K,MAX(ISNUMBER(R$1:R6)*ROW($1:6))))+INDEX(R:R,MAX(ISNUMBER(R$1:R6)*ROW($1:6))),R7)</f>
        <v>31.648682000000001</v>
      </c>
      <c r="M7" s="1">
        <f t="array" aca="1" ref="M7" ca="1">IF(ISNA(S7),(INDEX(S:S,MIN(IF(ISNUMBER(S8:S$38),ROW(8:$38))))-INDEX(S:S,MAX(ISNUMBER(S$1:S6)*ROW($1:6))))/(INDEX($K:$K,MIN(IF(ISNUMBER(S8:S$38),ROW(8:$38))))-INDEX($K:$K,MAX(ISNUMBER(S$1:S6)*ROW($1:6))))*($K7-INDEX($K:$K,MAX(ISNUMBER(S$1:S6)*ROW($1:6))))+INDEX(S:S,MAX(ISNUMBER(S$1:S6)*ROW($1:6))),S7)</f>
        <v>74.695503000000002</v>
      </c>
      <c r="N7" s="1">
        <f t="array" aca="1" ref="N7" ca="1">IF(ISNA(T7),(INDEX(T:T,MIN(IF(ISNUMBER(T8:T$38),ROW(8:$38))))-INDEX(T:T,MAX(ISNUMBER(T$1:T6)*ROW($1:6))))/(INDEX($K:$K,MIN(IF(ISNUMBER(T8:T$38),ROW(8:$38))))-INDEX($K:$K,MAX(ISNUMBER(T$1:T6)*ROW($1:6))))*($K7-INDEX($K:$K,MAX(ISNUMBER(T$1:T6)*ROW($1:6))))+INDEX(T:T,MAX(ISNUMBER(T$1:T6)*ROW($1:6))),T7)</f>
        <v>11725</v>
      </c>
      <c r="O7" s="1">
        <f t="array" aca="1" ref="O7" ca="1">IF(ISNA(U7),(INDEX(U:U,MIN(IF(ISNUMBER(U8:U$38),ROW(8:$38))))-INDEX(U:U,MAX(ISNUMBER(U$1:U6)*ROW($1:6))))/(INDEX($K:$K,MIN(IF(ISNUMBER(U8:U$38),ROW(8:$38))))-INDEX($K:$K,MAX(ISNUMBER(U$1:U6)*ROW($1:6))))*($K7-INDEX($K:$K,MAX(ISNUMBER(U$1:U6)*ROW($1:6))))+INDEX(U:U,MAX(ISNUMBER(U$1:U6)*ROW($1:6))),U7)</f>
        <v>31.412492999999998</v>
      </c>
      <c r="P7" s="1">
        <f t="array" aca="1" ref="P7" ca="1">IF(ISNA(V7),(INDEX(V:V,MIN(IF(ISNUMBER(V8:V$38),ROW(8:$38))))-INDEX(V:V,MAX(ISNUMBER(V$1:V6)*ROW($1:6))))/(INDEX($K:$K,MIN(IF(ISNUMBER(V8:V$38),ROW(8:$38))))-INDEX($K:$K,MAX(ISNUMBER(V$1:V6)*ROW($1:6))))*($K7-INDEX($K:$K,MAX(ISNUMBER(V$1:V6)*ROW($1:6))))+INDEX(V:V,MAX(ISNUMBER(V$1:V6)*ROW($1:6))),V7)</f>
        <v>74.275123750000006</v>
      </c>
      <c r="Q7" s="1">
        <f t="array" aca="1" ref="Q7" ca="1">IF(ISNA(W7),(INDEX(W:W,MIN(IF(ISNUMBER(W8:W$38),ROW(8:$38))))-INDEX(W:W,MAX(ISNUMBER(W$1:W6)*ROW($1:6))))/(INDEX($K:$K,MIN(IF(ISNUMBER(W8:W$38),ROW(8:$38))))-INDEX($K:$K,MAX(ISNUMBER(W$1:W6)*ROW($1:6))))*($K7-INDEX($K:$K,MAX(ISNUMBER(W$1:W6)*ROW($1:6))))+INDEX(W:W,MAX(ISNUMBER(W$1:W6)*ROW($1:6))),W7)</f>
        <v>16906.25</v>
      </c>
      <c r="R7">
        <f t="shared" ca="1" si="0"/>
        <v>31.648682000000001</v>
      </c>
      <c r="S7">
        <f t="shared" ca="1" si="1"/>
        <v>74.695503000000002</v>
      </c>
      <c r="T7">
        <f t="shared" ca="1" si="2"/>
        <v>11725</v>
      </c>
      <c r="U7" t="e">
        <f t="shared" ca="1" si="3"/>
        <v>#N/A</v>
      </c>
      <c r="V7" t="e">
        <f t="shared" ca="1" si="4"/>
        <v>#N/A</v>
      </c>
      <c r="W7" t="e">
        <f t="shared" ca="1" si="5"/>
        <v>#N/A</v>
      </c>
      <c r="X7" t="str">
        <f ca="1">VLOOKUP($K7,$A$2:$C$25,COLUMN(B6),)</f>
        <v>31.648682,74.695503</v>
      </c>
      <c r="Y7">
        <f ca="1">VLOOKUP($K7,$A$2:$C$25,COLUMN(C6),)</f>
        <v>11725</v>
      </c>
      <c r="Z7" t="e">
        <f ca="1">VLOOKUP($K7,$E$2:$G$14,COLUMN(B6),)</f>
        <v>#N/A</v>
      </c>
      <c r="AA7" t="e">
        <f ca="1">VLOOKUP($K7,$E$2:$G$14,COLUMN(C6),)</f>
        <v>#N/A</v>
      </c>
    </row>
    <row r="8" spans="1:27" x14ac:dyDescent="0.25">
      <c r="A8">
        <v>1541305906</v>
      </c>
      <c r="B8" t="s">
        <v>15</v>
      </c>
      <c r="C8">
        <v>11950</v>
      </c>
      <c r="E8">
        <v>1541306065</v>
      </c>
      <c r="F8" t="s">
        <v>16</v>
      </c>
      <c r="G8">
        <v>15000</v>
      </c>
      <c r="I8" s="3">
        <f t="array" aca="1" ref="I8" ca="1">IF(ISNA(R8),FORECAST($K8,IFERROR(R$2:R$38,""),$K$2:$K$38),R8)</f>
        <v>31.641632000000001</v>
      </c>
      <c r="K8" s="1">
        <f t="array" aca="1" ref="K8" ca="1">SMALL(N(OFFSET(A$2,MOD(ROW($24:$60),24),TRUNC(ROW($24:$60)/24-1)*4)),ROW(K7))</f>
        <v>1541305900</v>
      </c>
      <c r="L8" s="1">
        <f t="array" aca="1" ref="L8" ca="1">IF(ISNA(R8),(INDEX(R:R,MIN(IF(ISNUMBER(R9:R$38),ROW(9:$38))))-INDEX(R:R,MAX(ISNUMBER(R$1:R7)*ROW($1:7))))/(INDEX($K:$K,MIN(IF(ISNUMBER(R9:R$38),ROW(9:$38))))-INDEX($K:$K,MAX(ISNUMBER(R$1:R7)*ROW($1:7))))*($K8-INDEX($K:$K,MAX(ISNUMBER(R$1:R7)*ROW($1:7))))+INDEX(R:R,MAX(ISNUMBER(R$1:R7)*ROW($1:7))),R8)</f>
        <v>31.641632000000001</v>
      </c>
      <c r="M8" s="1">
        <f t="array" aca="1" ref="M8" ca="1">IF(ISNA(S8),(INDEX(S:S,MIN(IF(ISNUMBER(S9:S$38),ROW(9:$38))))-INDEX(S:S,MAX(ISNUMBER(S$1:S7)*ROW($1:7))))/(INDEX($K:$K,MIN(IF(ISNUMBER(S9:S$38),ROW(9:$38))))-INDEX($K:$K,MAX(ISNUMBER(S$1:S7)*ROW($1:7))))*($K8-INDEX($K:$K,MAX(ISNUMBER(S$1:S7)*ROW($1:7))))+INDEX(S:S,MAX(ISNUMBER(S$1:S7)*ROW($1:7))),S8)</f>
        <v>74.690551999999997</v>
      </c>
      <c r="N8" s="1">
        <f t="array" aca="1" ref="N8" ca="1">IF(ISNA(T8),(INDEX(T:T,MIN(IF(ISNUMBER(T9:T$38),ROW(9:$38))))-INDEX(T:T,MAX(ISNUMBER(T$1:T7)*ROW($1:7))))/(INDEX($K:$K,MIN(IF(ISNUMBER(T9:T$38),ROW(9:$38))))-INDEX($K:$K,MAX(ISNUMBER(T$1:T7)*ROW($1:7))))*($K8-INDEX($K:$K,MAX(ISNUMBER(T$1:T7)*ROW($1:7))))+INDEX(T:T,MAX(ISNUMBER(T$1:T7)*ROW($1:7))),T8)</f>
        <v>11850</v>
      </c>
      <c r="O8" s="1">
        <f t="array" aca="1" ref="O8" ca="1">IF(ISNA(U8),(INDEX(U:U,MIN(IF(ISNUMBER(U9:U$38),ROW(9:$38))))-INDEX(U:U,MAX(ISNUMBER(U$1:U7)*ROW($1:7))))/(INDEX($K:$K,MIN(IF(ISNUMBER(U9:U$38),ROW(9:$38))))-INDEX($K:$K,MAX(ISNUMBER(U$1:U7)*ROW($1:7))))*($K8-INDEX($K:$K,MAX(ISNUMBER(U$1:U7)*ROW($1:7))))+INDEX(U:U,MAX(ISNUMBER(U$1:U7)*ROW($1:7))),U8)</f>
        <v>31.419027666666665</v>
      </c>
      <c r="P8" s="1">
        <f t="array" aca="1" ref="P8" ca="1">IF(ISNA(V8),(INDEX(V:V,MIN(IF(ISNUMBER(V9:V$38),ROW(9:$38))))-INDEX(V:V,MAX(ISNUMBER(V$1:V7)*ROW($1:7))))/(INDEX($K:$K,MIN(IF(ISNUMBER(V9:V$38),ROW(9:$38))))-INDEX($K:$K,MAX(ISNUMBER(V$1:V7)*ROW($1:7))))*($K8-INDEX($K:$K,MAX(ISNUMBER(V$1:V7)*ROW($1:7))))+INDEX(V:V,MAX(ISNUMBER(V$1:V7)*ROW($1:7))),V8)</f>
        <v>74.284411250000005</v>
      </c>
      <c r="Q8" s="1">
        <f t="array" aca="1" ref="Q8" ca="1">IF(ISNA(W8),(INDEX(W:W,MIN(IF(ISNUMBER(W9:W$38),ROW(9:$38))))-INDEX(W:W,MAX(ISNUMBER(W$1:W7)*ROW($1:7))))/(INDEX($K:$K,MIN(IF(ISNUMBER(W9:W$38),ROW(9:$38))))-INDEX($K:$K,MAX(ISNUMBER(W$1:W7)*ROW($1:7))))*($K8-INDEX($K:$K,MAX(ISNUMBER(W$1:W7)*ROW($1:7))))+INDEX(W:W,MAX(ISNUMBER(W$1:W7)*ROW($1:7))),W8)</f>
        <v>16802.083333333332</v>
      </c>
      <c r="R8">
        <f t="shared" ca="1" si="0"/>
        <v>31.641632000000001</v>
      </c>
      <c r="S8">
        <f t="shared" ca="1" si="1"/>
        <v>74.690551999999997</v>
      </c>
      <c r="T8">
        <f t="shared" ca="1" si="2"/>
        <v>11850</v>
      </c>
      <c r="U8" t="e">
        <f t="shared" ca="1" si="3"/>
        <v>#N/A</v>
      </c>
      <c r="V8" t="e">
        <f t="shared" ca="1" si="4"/>
        <v>#N/A</v>
      </c>
      <c r="W8" t="e">
        <f t="shared" ca="1" si="5"/>
        <v>#N/A</v>
      </c>
      <c r="X8" t="str">
        <f ca="1">VLOOKUP($K8,$A$2:$C$25,COLUMN(B7),)</f>
        <v>31.641632,74.690552</v>
      </c>
      <c r="Y8">
        <f ca="1">VLOOKUP($K8,$A$2:$C$25,COLUMN(C7),)</f>
        <v>11850</v>
      </c>
      <c r="Z8" t="e">
        <f ca="1">VLOOKUP($K8,$E$2:$G$14,COLUMN(B7),)</f>
        <v>#N/A</v>
      </c>
      <c r="AA8" t="e">
        <f ca="1">VLOOKUP($K8,$E$2:$G$14,COLUMN(C7),)</f>
        <v>#N/A</v>
      </c>
    </row>
    <row r="9" spans="1:27" x14ac:dyDescent="0.25">
      <c r="A9">
        <v>1541305913</v>
      </c>
      <c r="B9" t="s">
        <v>17</v>
      </c>
      <c r="C9">
        <v>12025</v>
      </c>
      <c r="E9">
        <v>1541306099</v>
      </c>
      <c r="F9" t="s">
        <v>18</v>
      </c>
      <c r="G9">
        <v>15000</v>
      </c>
      <c r="I9" s="3">
        <f t="array" aca="1" ref="I9" ca="1">IF(ISNA(R9),FORECAST($K9,IFERROR(R$2:R$38,""),$K$2:$K$38),R9)</f>
        <v>31.637163277599029</v>
      </c>
      <c r="K9" s="1">
        <f t="array" aca="1" ref="K9" ca="1">SMALL(N(OFFSET(A$2,MOD(ROW($24:$60),24),TRUNC(ROW($24:$60)/24-1)*4)),ROW(K8))</f>
        <v>1541305903</v>
      </c>
      <c r="L9" s="1">
        <f t="array" aca="1" ref="L9" ca="1">IF(ISNA(R9),(INDEX(R:R,MIN(IF(ISNUMBER(R10:R$38),ROW(10:$38))))-INDEX(R:R,MAX(ISNUMBER(R$1:R8)*ROW($1:8))))/(INDEX($K:$K,MIN(IF(ISNUMBER(R10:R$38),ROW(10:$38))))-INDEX($K:$K,MAX(ISNUMBER(R$1:R8)*ROW($1:8))))*($K9-INDEX($K:$K,MAX(ISNUMBER(R$1:R8)*ROW($1:8))))+INDEX(R:R,MAX(ISNUMBER(R$1:R8)*ROW($1:8))),R9)</f>
        <v>31.638633500000001</v>
      </c>
      <c r="M9" s="1">
        <f t="array" aca="1" ref="M9" ca="1">IF(ISNA(S9),(INDEX(S:S,MIN(IF(ISNUMBER(S10:S$38),ROW(10:$38))))-INDEX(S:S,MAX(ISNUMBER(S$1:S8)*ROW($1:8))))/(INDEX($K:$K,MIN(IF(ISNUMBER(S10:S$38),ROW(10:$38))))-INDEX($K:$K,MAX(ISNUMBER(S$1:S8)*ROW($1:8))))*($K9-INDEX($K:$K,MAX(ISNUMBER(S$1:S8)*ROW($1:8))))+INDEX(S:S,MAX(ISNUMBER(S$1:S8)*ROW($1:8))),S9)</f>
        <v>74.687618499999999</v>
      </c>
      <c r="N9" s="1">
        <f t="array" aca="1" ref="N9" ca="1">IF(ISNA(T9),(INDEX(T:T,MIN(IF(ISNUMBER(T10:T$38),ROW(10:$38))))-INDEX(T:T,MAX(ISNUMBER(T$1:T8)*ROW($1:8))))/(INDEX($K:$K,MIN(IF(ISNUMBER(T10:T$38),ROW(10:$38))))-INDEX($K:$K,MAX(ISNUMBER(T$1:T8)*ROW($1:8))))*($K9-INDEX($K:$K,MAX(ISNUMBER(T$1:T8)*ROW($1:8))))+INDEX(T:T,MAX(ISNUMBER(T$1:T8)*ROW($1:8))),T9)</f>
        <v>11900</v>
      </c>
      <c r="O9" s="1">
        <f t="array" aca="1" ref="O9" ca="1">IF(ISNA(U9),(INDEX(U:U,MIN(IF(ISNUMBER(U10:U$38),ROW(10:$38))))-INDEX(U:U,MAX(ISNUMBER(U$1:U8)*ROW($1:8))))/(INDEX($K:$K,MIN(IF(ISNUMBER(U10:U$38),ROW(10:$38))))-INDEX($K:$K,MAX(ISNUMBER(U$1:U8)*ROW($1:8))))*($K9-INDEX($K:$K,MAX(ISNUMBER(U$1:U8)*ROW($1:8))))+INDEX(U:U,MAX(ISNUMBER(U$1:U8)*ROW($1:8))),U9)</f>
        <v>31.422294999999998</v>
      </c>
      <c r="P9" s="1">
        <f t="array" aca="1" ref="P9" ca="1">IF(ISNA(V9),(INDEX(V:V,MIN(IF(ISNUMBER(V10:V$38),ROW(10:$38))))-INDEX(V:V,MAX(ISNUMBER(V$1:V8)*ROW($1:8))))/(INDEX($K:$K,MIN(IF(ISNUMBER(V10:V$38),ROW(10:$38))))-INDEX($K:$K,MAX(ISNUMBER(V$1:V8)*ROW($1:8))))*($K9-INDEX($K:$K,MAX(ISNUMBER(V$1:V8)*ROW($1:8))))+INDEX(V:V,MAX(ISNUMBER(V$1:V8)*ROW($1:8))),V9)</f>
        <v>74.289055000000005</v>
      </c>
      <c r="Q9" s="1">
        <f t="array" aca="1" ref="Q9" ca="1">IF(ISNA(W9),(INDEX(W:W,MIN(IF(ISNUMBER(W10:W$38),ROW(10:$38))))-INDEX(W:W,MAX(ISNUMBER(W$1:W8)*ROW($1:8))))/(INDEX($K:$K,MIN(IF(ISNUMBER(W10:W$38),ROW(10:$38))))-INDEX($K:$K,MAX(ISNUMBER(W$1:W8)*ROW($1:8))))*($K9-INDEX($K:$K,MAX(ISNUMBER(W$1:W8)*ROW($1:8))))+INDEX(W:W,MAX(ISNUMBER(W$1:W8)*ROW($1:8))),W9)</f>
        <v>16750</v>
      </c>
      <c r="R9" t="e">
        <f t="shared" ca="1" si="0"/>
        <v>#N/A</v>
      </c>
      <c r="S9" t="e">
        <f t="shared" ca="1" si="1"/>
        <v>#N/A</v>
      </c>
      <c r="T9" t="e">
        <f t="shared" ca="1" si="2"/>
        <v>#N/A</v>
      </c>
      <c r="U9">
        <f t="shared" ca="1" si="3"/>
        <v>31.422294999999998</v>
      </c>
      <c r="V9">
        <f t="shared" ca="1" si="4"/>
        <v>74.289055000000005</v>
      </c>
      <c r="W9">
        <f t="shared" ca="1" si="5"/>
        <v>16750</v>
      </c>
      <c r="X9" t="e">
        <f ca="1">VLOOKUP($K9,$A$2:$C$25,COLUMN(B8),)</f>
        <v>#N/A</v>
      </c>
      <c r="Y9" t="e">
        <f ca="1">VLOOKUP($K9,$A$2:$C$25,COLUMN(C8),)</f>
        <v>#N/A</v>
      </c>
      <c r="Z9" t="str">
        <f ca="1">VLOOKUP($K9,$E$2:$G$14,COLUMN(B8),)</f>
        <v>31.422295,74.289055</v>
      </c>
      <c r="AA9">
        <f ca="1">VLOOKUP($K9,$E$2:$G$14,COLUMN(C8),)</f>
        <v>16750</v>
      </c>
    </row>
    <row r="10" spans="1:27" x14ac:dyDescent="0.25">
      <c r="A10">
        <v>1541305921</v>
      </c>
      <c r="B10" t="s">
        <v>19</v>
      </c>
      <c r="C10">
        <v>12250</v>
      </c>
      <c r="E10">
        <v>1541306133</v>
      </c>
      <c r="F10" t="s">
        <v>20</v>
      </c>
      <c r="G10">
        <v>15000</v>
      </c>
      <c r="I10" s="3">
        <f t="array" aca="1" ref="I10" ca="1">IF(ISNA(R10),FORECAST($K10,IFERROR(R$2:R$38,""),$K$2:$K$38),R10)</f>
        <v>31.635635000000001</v>
      </c>
      <c r="K10" s="1">
        <f t="array" aca="1" ref="K10" ca="1">SMALL(N(OFFSET(A$2,MOD(ROW($24:$60),24),TRUNC(ROW($24:$60)/24-1)*4)),ROW(K9))</f>
        <v>1541305906</v>
      </c>
      <c r="L10" s="1">
        <f t="array" aca="1" ref="L10" ca="1">IF(ISNA(R10),(INDEX(R:R,MIN(IF(ISNUMBER(R11:R$38),ROW(11:$38))))-INDEX(R:R,MAX(ISNUMBER(R$1:R9)*ROW($1:9))))/(INDEX($K:$K,MIN(IF(ISNUMBER(R11:R$38),ROW(11:$38))))-INDEX($K:$K,MAX(ISNUMBER(R$1:R9)*ROW($1:9))))*($K10-INDEX($K:$K,MAX(ISNUMBER(R$1:R9)*ROW($1:9))))+INDEX(R:R,MAX(ISNUMBER(R$1:R9)*ROW($1:9))),R10)</f>
        <v>31.635635000000001</v>
      </c>
      <c r="M10" s="1">
        <f t="array" aca="1" ref="M10" ca="1">IF(ISNA(S10),(INDEX(S:S,MIN(IF(ISNUMBER(S11:S$38),ROW(11:$38))))-INDEX(S:S,MAX(ISNUMBER(S$1:S9)*ROW($1:9))))/(INDEX($K:$K,MIN(IF(ISNUMBER(S11:S$38),ROW(11:$38))))-INDEX($K:$K,MAX(ISNUMBER(S$1:S9)*ROW($1:9))))*($K10-INDEX($K:$K,MAX(ISNUMBER(S$1:S9)*ROW($1:9))))+INDEX(S:S,MAX(ISNUMBER(S$1:S9)*ROW($1:9))),S10)</f>
        <v>74.684685000000002</v>
      </c>
      <c r="N10" s="1">
        <f t="array" aca="1" ref="N10" ca="1">IF(ISNA(T10),(INDEX(T:T,MIN(IF(ISNUMBER(T11:T$38),ROW(11:$38))))-INDEX(T:T,MAX(ISNUMBER(T$1:T9)*ROW($1:9))))/(INDEX($K:$K,MIN(IF(ISNUMBER(T11:T$38),ROW(11:$38))))-INDEX($K:$K,MAX(ISNUMBER(T$1:T9)*ROW($1:9))))*($K10-INDEX($K:$K,MAX(ISNUMBER(T$1:T9)*ROW($1:9))))+INDEX(T:T,MAX(ISNUMBER(T$1:T9)*ROW($1:9))),T10)</f>
        <v>11950</v>
      </c>
      <c r="O10" s="1">
        <f t="array" aca="1" ref="O10" ca="1">IF(ISNA(U10),(INDEX(U:U,MIN(IF(ISNUMBER(U11:U$38),ROW(11:$38))))-INDEX(U:U,MAX(ISNUMBER(U$1:U9)*ROW($1:9))))/(INDEX($K:$K,MIN(IF(ISNUMBER(U11:U$38),ROW(11:$38))))-INDEX($K:$K,MAX(ISNUMBER(U$1:U9)*ROW($1:9))))*($K10-INDEX($K:$K,MAX(ISNUMBER(U$1:U9)*ROW($1:9))))+INDEX(U:U,MAX(ISNUMBER(U$1:U9)*ROW($1:9))),U10)</f>
        <v>31.425401545454545</v>
      </c>
      <c r="P10" s="1">
        <f t="array" aca="1" ref="P10" ca="1">IF(ISNA(V10),(INDEX(V:V,MIN(IF(ISNUMBER(V11:V$38),ROW(11:$38))))-INDEX(V:V,MAX(ISNUMBER(V$1:V9)*ROW($1:9))))/(INDEX($K:$K,MIN(IF(ISNUMBER(V11:V$38),ROW(11:$38))))-INDEX($K:$K,MAX(ISNUMBER(V$1:V9)*ROW($1:9))))*($K10-INDEX($K:$K,MAX(ISNUMBER(V$1:V9)*ROW($1:9))))+INDEX(V:V,MAX(ISNUMBER(V$1:V9)*ROW($1:9))),V10)</f>
        <v>74.293466818181827</v>
      </c>
      <c r="Q10" s="1">
        <f t="array" aca="1" ref="Q10" ca="1">IF(ISNA(W10),(INDEX(W:W,MIN(IF(ISNUMBER(W11:W$38),ROW(11:$38))))-INDEX(W:W,MAX(ISNUMBER(W$1:W9)*ROW($1:9))))/(INDEX($K:$K,MIN(IF(ISNUMBER(W11:W$38),ROW(11:$38))))-INDEX($K:$K,MAX(ISNUMBER(W$1:W9)*ROW($1:9))))*($K10-INDEX($K:$K,MAX(ISNUMBER(W$1:W9)*ROW($1:9))))+INDEX(W:W,MAX(ISNUMBER(W$1:W9)*ROW($1:9))),W10)</f>
        <v>16659.090909090908</v>
      </c>
      <c r="R10">
        <f t="shared" ca="1" si="0"/>
        <v>31.635635000000001</v>
      </c>
      <c r="S10">
        <f t="shared" ca="1" si="1"/>
        <v>74.684685000000002</v>
      </c>
      <c r="T10">
        <f t="shared" ca="1" si="2"/>
        <v>11950</v>
      </c>
      <c r="U10" t="e">
        <f t="shared" ca="1" si="3"/>
        <v>#N/A</v>
      </c>
      <c r="V10" t="e">
        <f t="shared" ca="1" si="4"/>
        <v>#N/A</v>
      </c>
      <c r="W10" t="e">
        <f t="shared" ca="1" si="5"/>
        <v>#N/A</v>
      </c>
      <c r="X10" t="str">
        <f ca="1">VLOOKUP($K10,$A$2:$C$25,COLUMN(B9),)</f>
        <v>31.635635,74.684685</v>
      </c>
      <c r="Y10">
        <f ca="1">VLOOKUP($K10,$A$2:$C$25,COLUMN(C9),)</f>
        <v>11950</v>
      </c>
      <c r="Z10" t="e">
        <f ca="1">VLOOKUP($K10,$E$2:$G$14,COLUMN(B9),)</f>
        <v>#N/A</v>
      </c>
      <c r="AA10" t="e">
        <f ca="1">VLOOKUP($K10,$E$2:$G$14,COLUMN(C9),)</f>
        <v>#N/A</v>
      </c>
    </row>
    <row r="11" spans="1:27" x14ac:dyDescent="0.25">
      <c r="A11">
        <v>1541305932</v>
      </c>
      <c r="B11" t="s">
        <v>21</v>
      </c>
      <c r="C11">
        <v>12475</v>
      </c>
      <c r="E11">
        <v>1541306165</v>
      </c>
      <c r="F11" t="s">
        <v>22</v>
      </c>
      <c r="G11">
        <v>15025</v>
      </c>
      <c r="K11" s="1">
        <f t="array" aca="1" ref="K11" ca="1">SMALL(N(OFFSET(A$2,MOD(ROW($24:$60),24),TRUNC(ROW($24:$60)/24-1)*4)),ROW(K10))</f>
        <v>1541305913</v>
      </c>
      <c r="L11" s="1">
        <f t="array" aca="1" ref="L11" ca="1">IF(ISNA(R11),(INDEX(R:R,MIN(IF(ISNUMBER(R12:R$38),ROW(12:$38))))-INDEX(R:R,MAX(ISNUMBER(R$1:R10)*ROW($1:10))))/(INDEX($K:$K,MIN(IF(ISNUMBER(R12:R$38),ROW(12:$38))))-INDEX($K:$K,MAX(ISNUMBER(R$1:R10)*ROW($1:10))))*($K11-INDEX($K:$K,MAX(ISNUMBER(R$1:R10)*ROW($1:10))))+INDEX(R:R,MAX(ISNUMBER(R$1:R10)*ROW($1:10))),R11)</f>
        <v>31.630324999999999</v>
      </c>
      <c r="M11" s="1">
        <f t="array" aca="1" ref="M11" ca="1">IF(ISNA(S11),(INDEX(S:S,MIN(IF(ISNUMBER(S12:S$38),ROW(12:$38))))-INDEX(S:S,MAX(ISNUMBER(S$1:S10)*ROW($1:10))))/(INDEX($K:$K,MIN(IF(ISNUMBER(S12:S$38),ROW(12:$38))))-INDEX($K:$K,MAX(ISNUMBER(S$1:S10)*ROW($1:10))))*($K11-INDEX($K:$K,MAX(ISNUMBER(S$1:S10)*ROW($1:10))))+INDEX(S:S,MAX(ISNUMBER(S$1:S10)*ROW($1:10))),S11)</f>
        <v>74.677466999999993</v>
      </c>
      <c r="N11" s="1">
        <f t="array" aca="1" ref="N11" ca="1">IF(ISNA(T11),(INDEX(T:T,MIN(IF(ISNUMBER(T12:T$38),ROW(12:$38))))-INDEX(T:T,MAX(ISNUMBER(T$1:T10)*ROW($1:10))))/(INDEX($K:$K,MIN(IF(ISNUMBER(T12:T$38),ROW(12:$38))))-INDEX($K:$K,MAX(ISNUMBER(T$1:T10)*ROW($1:10))))*($K11-INDEX($K:$K,MAX(ISNUMBER(T$1:T10)*ROW($1:10))))+INDEX(T:T,MAX(ISNUMBER(T$1:T10)*ROW($1:10))),T11)</f>
        <v>12025</v>
      </c>
      <c r="O11" s="1">
        <f t="array" aca="1" ref="O11" ca="1">IF(ISNA(U11),(INDEX(U:U,MIN(IF(ISNUMBER(U12:U$38),ROW(12:$38))))-INDEX(U:U,MAX(ISNUMBER(U$1:U10)*ROW($1:10))))/(INDEX($K:$K,MIN(IF(ISNUMBER(U12:U$38),ROW(12:$38))))-INDEX($K:$K,MAX(ISNUMBER(U$1:U10)*ROW($1:10))))*($K11-INDEX($K:$K,MAX(ISNUMBER(U$1:U10)*ROW($1:10))))+INDEX(U:U,MAX(ISNUMBER(U$1:U10)*ROW($1:10))),U11)</f>
        <v>31.432650151515151</v>
      </c>
      <c r="P11" s="1">
        <f t="array" aca="1" ref="P11" ca="1">IF(ISNA(V11),(INDEX(V:V,MIN(IF(ISNUMBER(V12:V$38),ROW(12:$38))))-INDEX(V:V,MAX(ISNUMBER(V$1:V10)*ROW($1:10))))/(INDEX($K:$K,MIN(IF(ISNUMBER(V12:V$38),ROW(12:$38))))-INDEX($K:$K,MAX(ISNUMBER(V$1:V10)*ROW($1:10))))*($K11-INDEX($K:$K,MAX(ISNUMBER(V$1:V10)*ROW($1:10))))+INDEX(V:V,MAX(ISNUMBER(V$1:V10)*ROW($1:10))),V11)</f>
        <v>74.303761060606064</v>
      </c>
      <c r="Q11" s="1">
        <f t="array" aca="1" ref="Q11" ca="1">IF(ISNA(W11),(INDEX(W:W,MIN(IF(ISNUMBER(W12:W$38),ROW(12:$38))))-INDEX(W:W,MAX(ISNUMBER(W$1:W10)*ROW($1:10))))/(INDEX($K:$K,MIN(IF(ISNUMBER(W12:W$38),ROW(12:$38))))-INDEX($K:$K,MAX(ISNUMBER(W$1:W10)*ROW($1:10))))*($K11-INDEX($K:$K,MAX(ISNUMBER(W$1:W10)*ROW($1:10))))+INDEX(W:W,MAX(ISNUMBER(W$1:W10)*ROW($1:10))),W11)</f>
        <v>16446.969696969696</v>
      </c>
      <c r="R11">
        <f t="shared" ca="1" si="0"/>
        <v>31.630324999999999</v>
      </c>
      <c r="S11">
        <f t="shared" ca="1" si="1"/>
        <v>74.677466999999993</v>
      </c>
      <c r="T11">
        <f t="shared" ca="1" si="2"/>
        <v>12025</v>
      </c>
      <c r="U11" t="e">
        <f t="shared" ca="1" si="3"/>
        <v>#N/A</v>
      </c>
      <c r="V11" t="e">
        <f t="shared" ca="1" si="4"/>
        <v>#N/A</v>
      </c>
      <c r="W11" t="e">
        <f t="shared" ca="1" si="5"/>
        <v>#N/A</v>
      </c>
      <c r="X11" t="str">
        <f ca="1">VLOOKUP($K11,$A$2:$C$25,COLUMN(B10),)</f>
        <v>31.630325,74.677467</v>
      </c>
      <c r="Y11">
        <f ca="1">VLOOKUP($K11,$A$2:$C$25,COLUMN(C10),)</f>
        <v>12025</v>
      </c>
      <c r="Z11" t="e">
        <f ca="1">VLOOKUP($K11,$E$2:$G$14,COLUMN(B10),)</f>
        <v>#N/A</v>
      </c>
      <c r="AA11" t="e">
        <f ca="1">VLOOKUP($K11,$E$2:$G$14,COLUMN(C10),)</f>
        <v>#N/A</v>
      </c>
    </row>
    <row r="12" spans="1:27" x14ac:dyDescent="0.25">
      <c r="A12">
        <v>1541305940</v>
      </c>
      <c r="B12" t="s">
        <v>23</v>
      </c>
      <c r="C12">
        <v>12675</v>
      </c>
      <c r="E12">
        <v>1541306195</v>
      </c>
      <c r="F12" t="s">
        <v>24</v>
      </c>
      <c r="G12">
        <v>15025</v>
      </c>
      <c r="K12" s="1">
        <f t="array" aca="1" ref="K12" ca="1">SMALL(N(OFFSET(A$2,MOD(ROW($24:$60),24),TRUNC(ROW($24:$60)/24-1)*4)),ROW(K11))</f>
        <v>1541305921</v>
      </c>
      <c r="L12" s="1">
        <f t="array" aca="1" ref="L12" ca="1">IF(ISNA(R12),(INDEX(R:R,MIN(IF(ISNUMBER(R13:R$38),ROW(13:$38))))-INDEX(R:R,MAX(ISNUMBER(R$1:R11)*ROW($1:11))))/(INDEX($K:$K,MIN(IF(ISNUMBER(R13:R$38),ROW(13:$38))))-INDEX($K:$K,MAX(ISNUMBER(R$1:R11)*ROW($1:11))))*($K12-INDEX($K:$K,MAX(ISNUMBER(R$1:R11)*ROW($1:11))))+INDEX(R:R,MAX(ISNUMBER(R$1:R11)*ROW($1:11))),R12)</f>
        <v>31.623778999999999</v>
      </c>
      <c r="M12" s="1">
        <f t="array" aca="1" ref="M12" ca="1">IF(ISNA(S12),(INDEX(S:S,MIN(IF(ISNUMBER(S13:S$38),ROW(13:$38))))-INDEX(S:S,MAX(ISNUMBER(S$1:S11)*ROW($1:11))))/(INDEX($K:$K,MIN(IF(ISNUMBER(S13:S$38),ROW(13:$38))))-INDEX($K:$K,MAX(ISNUMBER(S$1:S11)*ROW($1:11))))*($K12-INDEX($K:$K,MAX(ISNUMBER(S$1:S11)*ROW($1:11))))+INDEX(S:S,MAX(ISNUMBER(S$1:S11)*ROW($1:11))),S12)</f>
        <v>74.664810000000003</v>
      </c>
      <c r="N12" s="1">
        <f t="array" aca="1" ref="N12" ca="1">IF(ISNA(T12),(INDEX(T:T,MIN(IF(ISNUMBER(T13:T$38),ROW(13:$38))))-INDEX(T:T,MAX(ISNUMBER(T$1:T11)*ROW($1:11))))/(INDEX($K:$K,MIN(IF(ISNUMBER(T13:T$38),ROW(13:$38))))-INDEX($K:$K,MAX(ISNUMBER(T$1:T11)*ROW($1:11))))*($K12-INDEX($K:$K,MAX(ISNUMBER(T$1:T11)*ROW($1:11))))+INDEX(T:T,MAX(ISNUMBER(T$1:T11)*ROW($1:11))),T12)</f>
        <v>12250</v>
      </c>
      <c r="O12" s="1">
        <f t="array" aca="1" ref="O12" ca="1">IF(ISNA(U12),(INDEX(U:U,MIN(IF(ISNUMBER(U13:U$38),ROW(13:$38))))-INDEX(U:U,MAX(ISNUMBER(U$1:U11)*ROW($1:11))))/(INDEX($K:$K,MIN(IF(ISNUMBER(U13:U$38),ROW(13:$38))))-INDEX($K:$K,MAX(ISNUMBER(U$1:U11)*ROW($1:11))))*($K12-INDEX($K:$K,MAX(ISNUMBER(U$1:U11)*ROW($1:11))))+INDEX(U:U,MAX(ISNUMBER(U$1:U11)*ROW($1:11))),U12)</f>
        <v>31.440934272727272</v>
      </c>
      <c r="P12" s="1">
        <f t="array" aca="1" ref="P12" ca="1">IF(ISNA(V12),(INDEX(V:V,MIN(IF(ISNUMBER(V13:V$38),ROW(13:$38))))-INDEX(V:V,MAX(ISNUMBER(V$1:V11)*ROW($1:11))))/(INDEX($K:$K,MIN(IF(ISNUMBER(V13:V$38),ROW(13:$38))))-INDEX($K:$K,MAX(ISNUMBER(V$1:V11)*ROW($1:11))))*($K12-INDEX($K:$K,MAX(ISNUMBER(V$1:V11)*ROW($1:11))))+INDEX(V:V,MAX(ISNUMBER(V$1:V11)*ROW($1:11))),V12)</f>
        <v>74.315525909090908</v>
      </c>
      <c r="Q12" s="1">
        <f t="array" aca="1" ref="Q12" ca="1">IF(ISNA(W12),(INDEX(W:W,MIN(IF(ISNUMBER(W13:W$38),ROW(13:$38))))-INDEX(W:W,MAX(ISNUMBER(W$1:W11)*ROW($1:11))))/(INDEX($K:$K,MIN(IF(ISNUMBER(W13:W$38),ROW(13:$38))))-INDEX($K:$K,MAX(ISNUMBER(W$1:W11)*ROW($1:11))))*($K12-INDEX($K:$K,MAX(ISNUMBER(W$1:W11)*ROW($1:11))))+INDEX(W:W,MAX(ISNUMBER(W$1:W11)*ROW($1:11))),W12)</f>
        <v>16204.545454545454</v>
      </c>
      <c r="R12">
        <f t="shared" ca="1" si="0"/>
        <v>31.623778999999999</v>
      </c>
      <c r="S12">
        <f t="shared" ca="1" si="1"/>
        <v>74.664810000000003</v>
      </c>
      <c r="T12">
        <f t="shared" ca="1" si="2"/>
        <v>12250</v>
      </c>
      <c r="U12" t="e">
        <f t="shared" ca="1" si="3"/>
        <v>#N/A</v>
      </c>
      <c r="V12" t="e">
        <f t="shared" ca="1" si="4"/>
        <v>#N/A</v>
      </c>
      <c r="W12" t="e">
        <f t="shared" ca="1" si="5"/>
        <v>#N/A</v>
      </c>
      <c r="X12" t="str">
        <f ca="1">VLOOKUP($K12,$A$2:$C$25,COLUMN(B11),)</f>
        <v>31.623779,74.66481</v>
      </c>
      <c r="Y12">
        <f ca="1">VLOOKUP($K12,$A$2:$C$25,COLUMN(C11),)</f>
        <v>12250</v>
      </c>
      <c r="Z12" t="e">
        <f ca="1">VLOOKUP($K12,$E$2:$G$14,COLUMN(B11),)</f>
        <v>#N/A</v>
      </c>
      <c r="AA12" t="e">
        <f ca="1">VLOOKUP($K12,$E$2:$G$14,COLUMN(C11),)</f>
        <v>#N/A</v>
      </c>
    </row>
    <row r="13" spans="1:27" x14ac:dyDescent="0.25">
      <c r="A13">
        <v>1541305973</v>
      </c>
      <c r="B13" t="s">
        <v>25</v>
      </c>
      <c r="C13">
        <v>13750</v>
      </c>
      <c r="E13">
        <v>1541306228</v>
      </c>
      <c r="F13" t="s">
        <v>26</v>
      </c>
      <c r="G13">
        <v>15000</v>
      </c>
      <c r="K13" s="1">
        <f t="array" aca="1" ref="K13" ca="1">SMALL(N(OFFSET(A$2,MOD(ROW($24:$60),24),TRUNC(ROW($24:$60)/24-1)*4)),ROW(K12))</f>
        <v>1541305932</v>
      </c>
      <c r="L13" s="1">
        <f t="array" aca="1" ref="L13" ca="1">IF(ISNA(R13),(INDEX(R:R,MIN(IF(ISNUMBER(R14:R$38),ROW(14:$38))))-INDEX(R:R,MAX(ISNUMBER(R$1:R12)*ROW($1:12))))/(INDEX($K:$K,MIN(IF(ISNUMBER(R14:R$38),ROW(14:$38))))-INDEX($K:$K,MAX(ISNUMBER(R$1:R12)*ROW($1:12))))*($K13-INDEX($K:$K,MAX(ISNUMBER(R$1:R12)*ROW($1:12))))+INDEX(R:R,MAX(ISNUMBER(R$1:R12)*ROW($1:12))),R13)</f>
        <v>31.618141000000001</v>
      </c>
      <c r="M13" s="1">
        <f t="array" aca="1" ref="M13" ca="1">IF(ISNA(S13),(INDEX(S:S,MIN(IF(ISNUMBER(S14:S$38),ROW(14:$38))))-INDEX(S:S,MAX(ISNUMBER(S$1:S12)*ROW($1:12))))/(INDEX($K:$K,MIN(IF(ISNUMBER(S14:S$38),ROW(14:$38))))-INDEX($K:$K,MAX(ISNUMBER(S$1:S12)*ROW($1:12))))*($K13-INDEX($K:$K,MAX(ISNUMBER(S$1:S12)*ROW($1:12))))+INDEX(S:S,MAX(ISNUMBER(S$1:S12)*ROW($1:12))),S13)</f>
        <v>74.65155</v>
      </c>
      <c r="N13" s="1">
        <f t="array" aca="1" ref="N13" ca="1">IF(ISNA(T13),(INDEX(T:T,MIN(IF(ISNUMBER(T14:T$38),ROW(14:$38))))-INDEX(T:T,MAX(ISNUMBER(T$1:T12)*ROW($1:12))))/(INDEX($K:$K,MIN(IF(ISNUMBER(T14:T$38),ROW(14:$38))))-INDEX($K:$K,MAX(ISNUMBER(T$1:T12)*ROW($1:12))))*($K13-INDEX($K:$K,MAX(ISNUMBER(T$1:T12)*ROW($1:12))))+INDEX(T:T,MAX(ISNUMBER(T$1:T12)*ROW($1:12))),T13)</f>
        <v>12475</v>
      </c>
      <c r="O13" s="1">
        <f t="array" aca="1" ref="O13" ca="1">IF(ISNA(U13),(INDEX(U:U,MIN(IF(ISNUMBER(U14:U$38),ROW(14:$38))))-INDEX(U:U,MAX(ISNUMBER(U$1:U12)*ROW($1:12))))/(INDEX($K:$K,MIN(IF(ISNUMBER(U14:U$38),ROW(14:$38))))-INDEX($K:$K,MAX(ISNUMBER(U$1:U12)*ROW($1:12))))*($K13-INDEX($K:$K,MAX(ISNUMBER(U$1:U12)*ROW($1:12))))+INDEX(U:U,MAX(ISNUMBER(U$1:U12)*ROW($1:12))),U13)</f>
        <v>31.452324939393939</v>
      </c>
      <c r="P13" s="1">
        <f t="array" aca="1" ref="P13" ca="1">IF(ISNA(V13),(INDEX(V:V,MIN(IF(ISNUMBER(V14:V$38),ROW(14:$38))))-INDEX(V:V,MAX(ISNUMBER(V$1:V12)*ROW($1:12))))/(INDEX($K:$K,MIN(IF(ISNUMBER(V14:V$38),ROW(14:$38))))-INDEX($K:$K,MAX(ISNUMBER(V$1:V12)*ROW($1:12))))*($K13-INDEX($K:$K,MAX(ISNUMBER(V$1:V12)*ROW($1:12))))+INDEX(V:V,MAX(ISNUMBER(V$1:V12)*ROW($1:12))),V13)</f>
        <v>74.331702575757575</v>
      </c>
      <c r="Q13" s="1">
        <f t="array" aca="1" ref="Q13" ca="1">IF(ISNA(W13),(INDEX(W:W,MIN(IF(ISNUMBER(W14:W$38),ROW(14:$38))))-INDEX(W:W,MAX(ISNUMBER(W$1:W12)*ROW($1:12))))/(INDEX($K:$K,MIN(IF(ISNUMBER(W14:W$38),ROW(14:$38))))-INDEX($K:$K,MAX(ISNUMBER(W$1:W12)*ROW($1:12))))*($K13-INDEX($K:$K,MAX(ISNUMBER(W$1:W12)*ROW($1:12))))+INDEX(W:W,MAX(ISNUMBER(W$1:W12)*ROW($1:12))),W13)</f>
        <v>15871.212121212122</v>
      </c>
      <c r="R13">
        <f t="shared" ca="1" si="0"/>
        <v>31.618141000000001</v>
      </c>
      <c r="S13">
        <f t="shared" ca="1" si="1"/>
        <v>74.65155</v>
      </c>
      <c r="T13">
        <f t="shared" ca="1" si="2"/>
        <v>12475</v>
      </c>
      <c r="U13" t="e">
        <f t="shared" ca="1" si="3"/>
        <v>#N/A</v>
      </c>
      <c r="V13" t="e">
        <f t="shared" ca="1" si="4"/>
        <v>#N/A</v>
      </c>
      <c r="W13" t="e">
        <f t="shared" ca="1" si="5"/>
        <v>#N/A</v>
      </c>
      <c r="X13" t="str">
        <f ca="1">VLOOKUP($K13,$A$2:$C$25,COLUMN(B12),)</f>
        <v>31.618141,74.65155</v>
      </c>
      <c r="Y13">
        <f ca="1">VLOOKUP($K13,$A$2:$C$25,COLUMN(C12),)</f>
        <v>12475</v>
      </c>
      <c r="Z13" t="e">
        <f ca="1">VLOOKUP($K13,$E$2:$G$14,COLUMN(B12),)</f>
        <v>#N/A</v>
      </c>
      <c r="AA13" t="e">
        <f ca="1">VLOOKUP($K13,$E$2:$G$14,COLUMN(C12),)</f>
        <v>#N/A</v>
      </c>
    </row>
    <row r="14" spans="1:27" x14ac:dyDescent="0.25">
      <c r="A14">
        <v>1541306006</v>
      </c>
      <c r="B14" t="s">
        <v>27</v>
      </c>
      <c r="C14">
        <v>13975</v>
      </c>
      <c r="E14">
        <v>1541306262</v>
      </c>
      <c r="F14" t="s">
        <v>28</v>
      </c>
      <c r="G14">
        <v>15000</v>
      </c>
      <c r="K14" s="1">
        <f t="array" aca="1" ref="K14" ca="1">SMALL(N(OFFSET(A$2,MOD(ROW($24:$60),24),TRUNC(ROW($24:$60)/24-1)*4)),ROW(K13))</f>
        <v>1541305936</v>
      </c>
      <c r="L14" s="1">
        <f t="array" aca="1" ref="L14" ca="1">IF(ISNA(R14),(INDEX(R:R,MIN(IF(ISNUMBER(R15:R$38),ROW(15:$38))))-INDEX(R:R,MAX(ISNUMBER(R$1:R13)*ROW($1:13))))/(INDEX($K:$K,MIN(IF(ISNUMBER(R15:R$38),ROW(15:$38))))-INDEX($K:$K,MAX(ISNUMBER(R$1:R13)*ROW($1:13))))*($K14-INDEX($K:$K,MAX(ISNUMBER(R$1:R13)*ROW($1:13))))+INDEX(R:R,MAX(ISNUMBER(R$1:R13)*ROW($1:13))),R14)</f>
        <v>31.615123500000003</v>
      </c>
      <c r="M14" s="1">
        <f t="array" aca="1" ref="M14" ca="1">IF(ISNA(S14),(INDEX(S:S,MIN(IF(ISNUMBER(S15:S$38),ROW(15:$38))))-INDEX(S:S,MAX(ISNUMBER(S$1:S13)*ROW($1:13))))/(INDEX($K:$K,MIN(IF(ISNUMBER(S15:S$38),ROW(15:$38))))-INDEX($K:$K,MAX(ISNUMBER(S$1:S13)*ROW($1:13))))*($K14-INDEX($K:$K,MAX(ISNUMBER(S$1:S13)*ROW($1:13))))+INDEX(S:S,MAX(ISNUMBER(S$1:S13)*ROW($1:13))),S14)</f>
        <v>74.644447</v>
      </c>
      <c r="N14" s="1">
        <f t="array" aca="1" ref="N14" ca="1">IF(ISNA(T14),(INDEX(T:T,MIN(IF(ISNUMBER(T15:T$38),ROW(15:$38))))-INDEX(T:T,MAX(ISNUMBER(T$1:T13)*ROW($1:13))))/(INDEX($K:$K,MIN(IF(ISNUMBER(T15:T$38),ROW(15:$38))))-INDEX($K:$K,MAX(ISNUMBER(T$1:T13)*ROW($1:13))))*($K14-INDEX($K:$K,MAX(ISNUMBER(T$1:T13)*ROW($1:13))))+INDEX(T:T,MAX(ISNUMBER(T$1:T13)*ROW($1:13))),T14)</f>
        <v>12575</v>
      </c>
      <c r="O14" s="1">
        <f t="array" aca="1" ref="O14" ca="1">IF(ISNA(U14),(INDEX(U:U,MIN(IF(ISNUMBER(U15:U$38),ROW(15:$38))))-INDEX(U:U,MAX(ISNUMBER(U$1:U13)*ROW($1:13))))/(INDEX($K:$K,MIN(IF(ISNUMBER(U15:U$38),ROW(15:$38))))-INDEX($K:$K,MAX(ISNUMBER(U$1:U13)*ROW($1:13))))*($K14-INDEX($K:$K,MAX(ISNUMBER(U$1:U13)*ROW($1:13))))+INDEX(U:U,MAX(ISNUMBER(U$1:U13)*ROW($1:13))),U14)</f>
        <v>31.456467</v>
      </c>
      <c r="P14" s="1">
        <f t="array" aca="1" ref="P14" ca="1">IF(ISNA(V14),(INDEX(V:V,MIN(IF(ISNUMBER(V15:V$38),ROW(15:$38))))-INDEX(V:V,MAX(ISNUMBER(V$1:V13)*ROW($1:13))))/(INDEX($K:$K,MIN(IF(ISNUMBER(V15:V$38),ROW(15:$38))))-INDEX($K:$K,MAX(ISNUMBER(V$1:V13)*ROW($1:13))))*($K14-INDEX($K:$K,MAX(ISNUMBER(V$1:V13)*ROW($1:13))))+INDEX(V:V,MAX(ISNUMBER(V$1:V13)*ROW($1:13))),V14)</f>
        <v>74.337585000000004</v>
      </c>
      <c r="Q14" s="1">
        <f t="array" aca="1" ref="Q14" ca="1">IF(ISNA(W14),(INDEX(W:W,MIN(IF(ISNUMBER(W15:W$38),ROW(15:$38))))-INDEX(W:W,MAX(ISNUMBER(W$1:W13)*ROW($1:13))))/(INDEX($K:$K,MIN(IF(ISNUMBER(W15:W$38),ROW(15:$38))))-INDEX($K:$K,MAX(ISNUMBER(W$1:W13)*ROW($1:13))))*($K14-INDEX($K:$K,MAX(ISNUMBER(W$1:W13)*ROW($1:13))))+INDEX(W:W,MAX(ISNUMBER(W$1:W13)*ROW($1:13))),W14)</f>
        <v>15750</v>
      </c>
      <c r="R14" t="e">
        <f t="shared" ca="1" si="0"/>
        <v>#N/A</v>
      </c>
      <c r="S14" t="e">
        <f t="shared" ca="1" si="1"/>
        <v>#N/A</v>
      </c>
      <c r="T14" t="e">
        <f t="shared" ca="1" si="2"/>
        <v>#N/A</v>
      </c>
      <c r="U14">
        <f t="shared" ca="1" si="3"/>
        <v>31.456467</v>
      </c>
      <c r="V14">
        <f t="shared" ca="1" si="4"/>
        <v>74.337585000000004</v>
      </c>
      <c r="W14">
        <f t="shared" ca="1" si="5"/>
        <v>15750</v>
      </c>
      <c r="X14" t="e">
        <f ca="1">VLOOKUP($K14,$A$2:$C$25,COLUMN(B13),)</f>
        <v>#N/A</v>
      </c>
      <c r="Y14" t="e">
        <f ca="1">VLOOKUP($K14,$A$2:$C$25,COLUMN(C13),)</f>
        <v>#N/A</v>
      </c>
      <c r="Z14" t="str">
        <f ca="1">VLOOKUP($K14,$E$2:$G$14,COLUMN(B13),)</f>
        <v>31.456467,74.337585</v>
      </c>
      <c r="AA14">
        <f ca="1">VLOOKUP($K14,$E$2:$G$14,COLUMN(C13),)</f>
        <v>15750</v>
      </c>
    </row>
    <row r="15" spans="1:27" x14ac:dyDescent="0.25">
      <c r="A15">
        <v>1541306040</v>
      </c>
      <c r="B15" t="s">
        <v>29</v>
      </c>
      <c r="C15">
        <v>13550</v>
      </c>
      <c r="K15" s="1">
        <f t="array" aca="1" ref="K15" ca="1">SMALL(N(OFFSET(A$2,MOD(ROW($24:$60),24),TRUNC(ROW($24:$60)/24-1)*4)),ROW(K14))</f>
        <v>1541305940</v>
      </c>
      <c r="L15" s="1">
        <f t="array" aca="1" ref="L15" ca="1">IF(ISNA(R15),(INDEX(R:R,MIN(IF(ISNUMBER(R16:R$38),ROW(16:$38))))-INDEX(R:R,MAX(ISNUMBER(R$1:R14)*ROW($1:14))))/(INDEX($K:$K,MIN(IF(ISNUMBER(R16:R$38),ROW(16:$38))))-INDEX($K:$K,MAX(ISNUMBER(R$1:R14)*ROW($1:14))))*($K15-INDEX($K:$K,MAX(ISNUMBER(R$1:R14)*ROW($1:14))))+INDEX(R:R,MAX(ISNUMBER(R$1:R14)*ROW($1:14))),R15)</f>
        <v>31.612106000000001</v>
      </c>
      <c r="M15" s="1">
        <f t="array" aca="1" ref="M15" ca="1">IF(ISNA(S15),(INDEX(S:S,MIN(IF(ISNUMBER(S16:S$38),ROW(16:$38))))-INDEX(S:S,MAX(ISNUMBER(S$1:S14)*ROW($1:14))))/(INDEX($K:$K,MIN(IF(ISNUMBER(S16:S$38),ROW(16:$38))))-INDEX($K:$K,MAX(ISNUMBER(S$1:S14)*ROW($1:14))))*($K15-INDEX($K:$K,MAX(ISNUMBER(S$1:S14)*ROW($1:14))))+INDEX(S:S,MAX(ISNUMBER(S$1:S14)*ROW($1:14))),S15)</f>
        <v>74.637343999999999</v>
      </c>
      <c r="N15" s="1">
        <f t="array" aca="1" ref="N15" ca="1">IF(ISNA(T15),(INDEX(T:T,MIN(IF(ISNUMBER(T16:T$38),ROW(16:$38))))-INDEX(T:T,MAX(ISNUMBER(T$1:T14)*ROW($1:14))))/(INDEX($K:$K,MIN(IF(ISNUMBER(T16:T$38),ROW(16:$38))))-INDEX($K:$K,MAX(ISNUMBER(T$1:T14)*ROW($1:14))))*($K15-INDEX($K:$K,MAX(ISNUMBER(T$1:T14)*ROW($1:14))))+INDEX(T:T,MAX(ISNUMBER(T$1:T14)*ROW($1:14))),T15)</f>
        <v>12675</v>
      </c>
      <c r="O15" s="1">
        <f t="array" aca="1" ref="O15" ca="1">IF(ISNA(U15),(INDEX(U:U,MIN(IF(ISNUMBER(U16:U$38),ROW(16:$38))))-INDEX(U:U,MAX(ISNUMBER(U$1:U14)*ROW($1:14))))/(INDEX($K:$K,MIN(IF(ISNUMBER(U16:U$38),ROW(16:$38))))-INDEX($K:$K,MAX(ISNUMBER(U$1:U14)*ROW($1:14))))*($K15-INDEX($K:$K,MAX(ISNUMBER(U$1:U14)*ROW($1:14))))+INDEX(U:U,MAX(ISNUMBER(U$1:U14)*ROW($1:14))),U15)</f>
        <v>31.460700575757574</v>
      </c>
      <c r="P15" s="1">
        <f t="array" aca="1" ref="P15" ca="1">IF(ISNA(V15),(INDEX(V:V,MIN(IF(ISNUMBER(V16:V$38),ROW(16:$38))))-INDEX(V:V,MAX(ISNUMBER(V$1:V14)*ROW($1:14))))/(INDEX($K:$K,MIN(IF(ISNUMBER(V16:V$38),ROW(16:$38))))-INDEX($K:$K,MAX(ISNUMBER(V$1:V14)*ROW($1:14))))*($K15-INDEX($K:$K,MAX(ISNUMBER(V$1:V14)*ROW($1:14))))+INDEX(V:V,MAX(ISNUMBER(V$1:V14)*ROW($1:14))),V15)</f>
        <v>74.343617363636369</v>
      </c>
      <c r="Q15" s="1">
        <f t="array" aca="1" ref="Q15" ca="1">IF(ISNA(W15),(INDEX(W:W,MIN(IF(ISNUMBER(W16:W$38),ROW(16:$38))))-INDEX(W:W,MAX(ISNUMBER(W$1:W14)*ROW($1:14))))/(INDEX($K:$K,MIN(IF(ISNUMBER(W16:W$38),ROW(16:$38))))-INDEX($K:$K,MAX(ISNUMBER(W$1:W14)*ROW($1:14))))*($K15-INDEX($K:$K,MAX(ISNUMBER(W$1:W14)*ROW($1:14))))+INDEX(W:W,MAX(ISNUMBER(W$1:W14)*ROW($1:14))),W15)</f>
        <v>15656.060606060606</v>
      </c>
      <c r="R15">
        <f t="shared" ca="1" si="0"/>
        <v>31.612106000000001</v>
      </c>
      <c r="S15">
        <f t="shared" ca="1" si="1"/>
        <v>74.637343999999999</v>
      </c>
      <c r="T15">
        <f t="shared" ca="1" si="2"/>
        <v>12675</v>
      </c>
      <c r="U15" t="e">
        <f t="shared" ca="1" si="3"/>
        <v>#N/A</v>
      </c>
      <c r="V15" t="e">
        <f t="shared" ca="1" si="4"/>
        <v>#N/A</v>
      </c>
      <c r="W15" t="e">
        <f t="shared" ca="1" si="5"/>
        <v>#N/A</v>
      </c>
      <c r="X15" t="str">
        <f ca="1">VLOOKUP($K15,$A$2:$C$25,COLUMN(B14),)</f>
        <v>31.612106,74.637344</v>
      </c>
      <c r="Y15">
        <f ca="1">VLOOKUP($K15,$A$2:$C$25,COLUMN(C14),)</f>
        <v>12675</v>
      </c>
      <c r="Z15" t="e">
        <f ca="1">VLOOKUP($K15,$E$2:$G$14,COLUMN(B14),)</f>
        <v>#N/A</v>
      </c>
      <c r="AA15" t="e">
        <f ca="1">VLOOKUP($K15,$E$2:$G$14,COLUMN(C14),)</f>
        <v>#N/A</v>
      </c>
    </row>
    <row r="16" spans="1:27" x14ac:dyDescent="0.25">
      <c r="A16">
        <v>1541306073</v>
      </c>
      <c r="B16" t="s">
        <v>30</v>
      </c>
      <c r="C16">
        <v>13175</v>
      </c>
      <c r="K16" s="1">
        <f t="array" aca="1" ref="K16" ca="1">SMALL(N(OFFSET(A$2,MOD(ROW($24:$60),24),TRUNC(ROW($24:$60)/24-1)*4)),ROW(K15))</f>
        <v>1541305969</v>
      </c>
      <c r="L16" s="1">
        <f t="array" aca="1" ref="L16" ca="1">IF(ISNA(R16),(INDEX(R:R,MIN(IF(ISNUMBER(R17:R$38),ROW(17:$38))))-INDEX(R:R,MAX(ISNUMBER(R$1:R15)*ROW($1:15))))/(INDEX($K:$K,MIN(IF(ISNUMBER(R17:R$38),ROW(17:$38))))-INDEX($K:$K,MAX(ISNUMBER(R$1:R15)*ROW($1:15))))*($K16-INDEX($K:$K,MAX(ISNUMBER(R$1:R15)*ROW($1:15))))+INDEX(R:R,MAX(ISNUMBER(R$1:R15)*ROW($1:15))),R16)</f>
        <v>31.592354363636364</v>
      </c>
      <c r="M16" s="1">
        <f t="array" aca="1" ref="M16" ca="1">IF(ISNA(S16),(INDEX(S:S,MIN(IF(ISNUMBER(S17:S$38),ROW(17:$38))))-INDEX(S:S,MAX(ISNUMBER(S$1:S15)*ROW($1:15))))/(INDEX($K:$K,MIN(IF(ISNUMBER(S17:S$38),ROW(17:$38))))-INDEX($K:$K,MAX(ISNUMBER(S$1:S15)*ROW($1:15))))*($K16-INDEX($K:$K,MAX(ISNUMBER(S$1:S15)*ROW($1:15))))+INDEX(S:S,MAX(ISNUMBER(S$1:S15)*ROW($1:15))),S16)</f>
        <v>74.589493121212115</v>
      </c>
      <c r="N16" s="1">
        <f t="array" aca="1" ref="N16" ca="1">IF(ISNA(T16),(INDEX(T:T,MIN(IF(ISNUMBER(T17:T$38),ROW(17:$38))))-INDEX(T:T,MAX(ISNUMBER(T$1:T15)*ROW($1:15))))/(INDEX($K:$K,MIN(IF(ISNUMBER(T17:T$38),ROW(17:$38))))-INDEX($K:$K,MAX(ISNUMBER(T$1:T15)*ROW($1:15))))*($K16-INDEX($K:$K,MAX(ISNUMBER(T$1:T15)*ROW($1:15))))+INDEX(T:T,MAX(ISNUMBER(T$1:T15)*ROW($1:15))),T16)</f>
        <v>13619.69696969697</v>
      </c>
      <c r="O16" s="1">
        <f t="array" aca="1" ref="O16" ca="1">IF(ISNA(U16),(INDEX(U:U,MIN(IF(ISNUMBER(U17:U$38),ROW(17:$38))))-INDEX(U:U,MAX(ISNUMBER(U$1:U15)*ROW($1:15))))/(INDEX($K:$K,MIN(IF(ISNUMBER(U17:U$38),ROW(17:$38))))-INDEX($K:$K,MAX(ISNUMBER(U$1:U15)*ROW($1:15))))*($K16-INDEX($K:$K,MAX(ISNUMBER(U$1:U15)*ROW($1:15))))+INDEX(U:U,MAX(ISNUMBER(U$1:U15)*ROW($1:15))),U16)</f>
        <v>31.491394</v>
      </c>
      <c r="P16" s="1">
        <f t="array" aca="1" ref="P16" ca="1">IF(ISNA(V16),(INDEX(V:V,MIN(IF(ISNUMBER(V17:V$38),ROW(17:$38))))-INDEX(V:V,MAX(ISNUMBER(V$1:V15)*ROW($1:15))))/(INDEX($K:$K,MIN(IF(ISNUMBER(V17:V$38),ROW(17:$38))))-INDEX($K:$K,MAX(ISNUMBER(V$1:V15)*ROW($1:15))))*($K16-INDEX($K:$K,MAX(ISNUMBER(V$1:V15)*ROW($1:15))))+INDEX(V:V,MAX(ISNUMBER(V$1:V15)*ROW($1:15))),V16)</f>
        <v>74.387352000000007</v>
      </c>
      <c r="Q16" s="1">
        <f t="array" aca="1" ref="Q16" ca="1">IF(ISNA(W16),(INDEX(W:W,MIN(IF(ISNUMBER(W17:W$38),ROW(17:$38))))-INDEX(W:W,MAX(ISNUMBER(W$1:W15)*ROW($1:15))))/(INDEX($K:$K,MIN(IF(ISNUMBER(W17:W$38),ROW(17:$38))))-INDEX($K:$K,MAX(ISNUMBER(W$1:W15)*ROW($1:15))))*($K16-INDEX($K:$K,MAX(ISNUMBER(W$1:W15)*ROW($1:15))))+INDEX(W:W,MAX(ISNUMBER(W$1:W15)*ROW($1:15))),W16)</f>
        <v>14975</v>
      </c>
      <c r="R16" t="e">
        <f t="shared" ca="1" si="0"/>
        <v>#N/A</v>
      </c>
      <c r="S16" t="e">
        <f t="shared" ca="1" si="1"/>
        <v>#N/A</v>
      </c>
      <c r="T16" t="e">
        <f t="shared" ca="1" si="2"/>
        <v>#N/A</v>
      </c>
      <c r="U16">
        <f t="shared" ca="1" si="3"/>
        <v>31.491394</v>
      </c>
      <c r="V16">
        <f t="shared" ca="1" si="4"/>
        <v>74.387352000000007</v>
      </c>
      <c r="W16">
        <f t="shared" ca="1" si="5"/>
        <v>14975</v>
      </c>
      <c r="X16" t="e">
        <f ca="1">VLOOKUP($K16,$A$2:$C$25,COLUMN(B15),)</f>
        <v>#N/A</v>
      </c>
      <c r="Y16" t="e">
        <f ca="1">VLOOKUP($K16,$A$2:$C$25,COLUMN(C15),)</f>
        <v>#N/A</v>
      </c>
      <c r="Z16" t="str">
        <f ca="1">VLOOKUP($K16,$E$2:$G$14,COLUMN(B15),)</f>
        <v>31.491394,74.387352</v>
      </c>
      <c r="AA16">
        <f ca="1">VLOOKUP($K16,$E$2:$G$14,COLUMN(C15),)</f>
        <v>14975</v>
      </c>
    </row>
    <row r="17" spans="1:27" x14ac:dyDescent="0.25">
      <c r="A17">
        <v>1541306090</v>
      </c>
      <c r="B17" t="s">
        <v>31</v>
      </c>
      <c r="C17">
        <v>12850</v>
      </c>
      <c r="K17" s="1">
        <f t="array" aca="1" ref="K17" ca="1">SMALL(N(OFFSET(A$2,MOD(ROW($24:$60),24),TRUNC(ROW($24:$60)/24-1)*4)),ROW(K16))</f>
        <v>1541305973</v>
      </c>
      <c r="L17" s="1">
        <f t="array" aca="1" ref="L17" ca="1">IF(ISNA(R17),(INDEX(R:R,MIN(IF(ISNUMBER(R18:R$38),ROW(18:$38))))-INDEX(R:R,MAX(ISNUMBER(R$1:R16)*ROW($1:16))))/(INDEX($K:$K,MIN(IF(ISNUMBER(R18:R$38),ROW(18:$38))))-INDEX($K:$K,MAX(ISNUMBER(R$1:R16)*ROW($1:16))))*($K17-INDEX($K:$K,MAX(ISNUMBER(R$1:R16)*ROW($1:16))))+INDEX(R:R,MAX(ISNUMBER(R$1:R16)*ROW($1:16))),R17)</f>
        <v>31.58963</v>
      </c>
      <c r="M17" s="1">
        <f t="array" aca="1" ref="M17" ca="1">IF(ISNA(S17),(INDEX(S:S,MIN(IF(ISNUMBER(S18:S$38),ROW(18:$38))))-INDEX(S:S,MAX(ISNUMBER(S$1:S16)*ROW($1:16))))/(INDEX($K:$K,MIN(IF(ISNUMBER(S18:S$38),ROW(18:$38))))-INDEX($K:$K,MAX(ISNUMBER(S$1:S16)*ROW($1:16))))*($K17-INDEX($K:$K,MAX(ISNUMBER(S$1:S16)*ROW($1:16))))+INDEX(S:S,MAX(ISNUMBER(S$1:S16)*ROW($1:16))),S17)</f>
        <v>74.582892999999999</v>
      </c>
      <c r="N17" s="1">
        <f t="array" aca="1" ref="N17" ca="1">IF(ISNA(T17),(INDEX(T:T,MIN(IF(ISNUMBER(T18:T$38),ROW(18:$38))))-INDEX(T:T,MAX(ISNUMBER(T$1:T16)*ROW($1:16))))/(INDEX($K:$K,MIN(IF(ISNUMBER(T18:T$38),ROW(18:$38))))-INDEX($K:$K,MAX(ISNUMBER(T$1:T16)*ROW($1:16))))*($K17-INDEX($K:$K,MAX(ISNUMBER(T$1:T16)*ROW($1:16))))+INDEX(T:T,MAX(ISNUMBER(T$1:T16)*ROW($1:16))),T17)</f>
        <v>13750</v>
      </c>
      <c r="O17" s="1">
        <f t="array" aca="1" ref="O17" ca="1">IF(ISNA(U17),(INDEX(U:U,MIN(IF(ISNUMBER(U18:U$38),ROW(18:$38))))-INDEX(U:U,MAX(ISNUMBER(U$1:U16)*ROW($1:16))))/(INDEX($K:$K,MIN(IF(ISNUMBER(U18:U$38),ROW(18:$38))))-INDEX($K:$K,MAX(ISNUMBER(U$1:U16)*ROW($1:16))))*($K17-INDEX($K:$K,MAX(ISNUMBER(U$1:U16)*ROW($1:16))))+INDEX(U:U,MAX(ISNUMBER(U$1:U16)*ROW($1:16))),U17)</f>
        <v>31.494781466666666</v>
      </c>
      <c r="P17" s="1">
        <f t="array" aca="1" ref="P17" ca="1">IF(ISNA(V17),(INDEX(V:V,MIN(IF(ISNUMBER(V18:V$38),ROW(18:$38))))-INDEX(V:V,MAX(ISNUMBER(V$1:V16)*ROW($1:16))))/(INDEX($K:$K,MIN(IF(ISNUMBER(V18:V$38),ROW(18:$38))))-INDEX($K:$K,MAX(ISNUMBER(V$1:V16)*ROW($1:16))))*($K17-INDEX($K:$K,MAX(ISNUMBER(V$1:V16)*ROW($1:16))))+INDEX(V:V,MAX(ISNUMBER(V$1:V16)*ROW($1:16))),V17)</f>
        <v>74.39339746666667</v>
      </c>
      <c r="Q17" s="1">
        <f t="array" aca="1" ref="Q17" ca="1">IF(ISNA(W17),(INDEX(W:W,MIN(IF(ISNUMBER(W18:W$38),ROW(18:$38))))-INDEX(W:W,MAX(ISNUMBER(W$1:W16)*ROW($1:16))))/(INDEX($K:$K,MIN(IF(ISNUMBER(W18:W$38),ROW(18:$38))))-INDEX($K:$K,MAX(ISNUMBER(W$1:W16)*ROW($1:16))))*($K17-INDEX($K:$K,MAX(ISNUMBER(W$1:W16)*ROW($1:16))))+INDEX(W:W,MAX(ISNUMBER(W$1:W16)*ROW($1:16))),W17)</f>
        <v>14925</v>
      </c>
      <c r="R17">
        <f t="shared" ca="1" si="0"/>
        <v>31.58963</v>
      </c>
      <c r="S17">
        <f t="shared" ca="1" si="1"/>
        <v>74.582892999999999</v>
      </c>
      <c r="T17">
        <f t="shared" ca="1" si="2"/>
        <v>13750</v>
      </c>
      <c r="U17" t="e">
        <f t="shared" ca="1" si="3"/>
        <v>#N/A</v>
      </c>
      <c r="V17" t="e">
        <f t="shared" ca="1" si="4"/>
        <v>#N/A</v>
      </c>
      <c r="W17" t="e">
        <f t="shared" ca="1" si="5"/>
        <v>#N/A</v>
      </c>
      <c r="X17" t="str">
        <f ca="1">VLOOKUP($K17,$A$2:$C$25,COLUMN(B16),)</f>
        <v>31.58963,74.582893</v>
      </c>
      <c r="Y17">
        <f ca="1">VLOOKUP($K17,$A$2:$C$25,COLUMN(C16),)</f>
        <v>13750</v>
      </c>
      <c r="Z17" t="e">
        <f ca="1">VLOOKUP($K17,$E$2:$G$14,COLUMN(B16),)</f>
        <v>#N/A</v>
      </c>
      <c r="AA17" t="e">
        <f ca="1">VLOOKUP($K17,$E$2:$G$14,COLUMN(C16),)</f>
        <v>#N/A</v>
      </c>
    </row>
    <row r="18" spans="1:27" x14ac:dyDescent="0.25">
      <c r="A18">
        <v>1541306097</v>
      </c>
      <c r="B18" t="s">
        <v>32</v>
      </c>
      <c r="C18">
        <v>12900</v>
      </c>
      <c r="K18" s="1">
        <f t="array" aca="1" ref="K18" ca="1">SMALL(N(OFFSET(A$2,MOD(ROW($24:$60),24),TRUNC(ROW($24:$60)/24-1)*4)),ROW(K17))</f>
        <v>1541305999</v>
      </c>
      <c r="L18" s="1">
        <f t="array" aca="1" ref="L18" ca="1">IF(ISNA(R18),(INDEX(R:R,MIN(IF(ISNUMBER(R19:R$38),ROW(19:$38))))-INDEX(R:R,MAX(ISNUMBER(R$1:R17)*ROW($1:17))))/(INDEX($K:$K,MIN(IF(ISNUMBER(R19:R$38),ROW(19:$38))))-INDEX($K:$K,MAX(ISNUMBER(R$1:R17)*ROW($1:17))))*($K18-INDEX($K:$K,MAX(ISNUMBER(R$1:R17)*ROW($1:17))))+INDEX(R:R,MAX(ISNUMBER(R$1:R17)*ROW($1:17))),R18)</f>
        <v>31.568666909090911</v>
      </c>
      <c r="M18" s="1">
        <f t="array" aca="1" ref="M18" ca="1">IF(ISNA(S18),(INDEX(S:S,MIN(IF(ISNUMBER(S19:S$38),ROW(19:$38))))-INDEX(S:S,MAX(ISNUMBER(S$1:S17)*ROW($1:17))))/(INDEX($K:$K,MIN(IF(ISNUMBER(S19:S$38),ROW(19:$38))))-INDEX($K:$K,MAX(ISNUMBER(S$1:S17)*ROW($1:17))))*($K18-INDEX($K:$K,MAX(ISNUMBER(S$1:S17)*ROW($1:17))))+INDEX(S:S,MAX(ISNUMBER(S$1:S17)*ROW($1:17))),S18)</f>
        <v>74.540172636363636</v>
      </c>
      <c r="N18" s="1">
        <f t="array" aca="1" ref="N18" ca="1">IF(ISNA(T18),(INDEX(T:T,MIN(IF(ISNUMBER(T19:T$38),ROW(19:$38))))-INDEX(T:T,MAX(ISNUMBER(T$1:T17)*ROW($1:17))))/(INDEX($K:$K,MIN(IF(ISNUMBER(T19:T$38),ROW(19:$38))))-INDEX($K:$K,MAX(ISNUMBER(T$1:T17)*ROW($1:17))))*($K18-INDEX($K:$K,MAX(ISNUMBER(T$1:T17)*ROW($1:17))))+INDEX(T:T,MAX(ISNUMBER(T$1:T17)*ROW($1:17))),T18)</f>
        <v>13927.272727272728</v>
      </c>
      <c r="O18" s="1">
        <f t="array" aca="1" ref="O18" ca="1">IF(ISNA(U18),(INDEX(U:U,MIN(IF(ISNUMBER(U19:U$38),ROW(19:$38))))-INDEX(U:U,MAX(ISNUMBER(U$1:U17)*ROW($1:17))))/(INDEX($K:$K,MIN(IF(ISNUMBER(U19:U$38),ROW(19:$38))))-INDEX($K:$K,MAX(ISNUMBER(U$1:U17)*ROW($1:17))))*($K18-INDEX($K:$K,MAX(ISNUMBER(U$1:U17)*ROW($1:17))))+INDEX(U:U,MAX(ISNUMBER(U$1:U17)*ROW($1:17))),U18)</f>
        <v>31.5168</v>
      </c>
      <c r="P18" s="1">
        <f t="array" aca="1" ref="P18" ca="1">IF(ISNA(V18),(INDEX(V:V,MIN(IF(ISNUMBER(V19:V$38),ROW(19:$38))))-INDEX(V:V,MAX(ISNUMBER(V$1:V17)*ROW($1:17))))/(INDEX($K:$K,MIN(IF(ISNUMBER(V19:V$38),ROW(19:$38))))-INDEX($K:$K,MAX(ISNUMBER(V$1:V17)*ROW($1:17))))*($K18-INDEX($K:$K,MAX(ISNUMBER(V$1:V17)*ROW($1:17))))+INDEX(V:V,MAX(ISNUMBER(V$1:V17)*ROW($1:17))),V18)</f>
        <v>74.432693</v>
      </c>
      <c r="Q18" s="1">
        <f t="array" aca="1" ref="Q18" ca="1">IF(ISNA(W18),(INDEX(W:W,MIN(IF(ISNUMBER(W19:W$38),ROW(19:$38))))-INDEX(W:W,MAX(ISNUMBER(W$1:W17)*ROW($1:17))))/(INDEX($K:$K,MIN(IF(ISNUMBER(W19:W$38),ROW(19:$38))))-INDEX($K:$K,MAX(ISNUMBER(W$1:W17)*ROW($1:17))))*($K18-INDEX($K:$K,MAX(ISNUMBER(W$1:W17)*ROW($1:17))))+INDEX(W:W,MAX(ISNUMBER(W$1:W17)*ROW($1:17))),W18)</f>
        <v>14600</v>
      </c>
      <c r="R18" t="e">
        <f t="shared" ca="1" si="0"/>
        <v>#N/A</v>
      </c>
      <c r="S18" t="e">
        <f t="shared" ca="1" si="1"/>
        <v>#N/A</v>
      </c>
      <c r="T18" t="e">
        <f t="shared" ca="1" si="2"/>
        <v>#N/A</v>
      </c>
      <c r="U18">
        <f t="shared" ca="1" si="3"/>
        <v>31.5168</v>
      </c>
      <c r="V18">
        <f t="shared" ca="1" si="4"/>
        <v>74.432693</v>
      </c>
      <c r="W18">
        <f t="shared" ca="1" si="5"/>
        <v>14600</v>
      </c>
      <c r="X18" t="e">
        <f ca="1">VLOOKUP($K18,$A$2:$C$25,COLUMN(B17),)</f>
        <v>#N/A</v>
      </c>
      <c r="Y18" t="e">
        <f ca="1">VLOOKUP($K18,$A$2:$C$25,COLUMN(C17),)</f>
        <v>#N/A</v>
      </c>
      <c r="Z18" t="str">
        <f ca="1">VLOOKUP($K18,$E$2:$G$14,COLUMN(B17),)</f>
        <v>31.5168,74.432693</v>
      </c>
      <c r="AA18">
        <f ca="1">VLOOKUP($K18,$E$2:$G$14,COLUMN(C17),)</f>
        <v>14600</v>
      </c>
    </row>
    <row r="19" spans="1:27" x14ac:dyDescent="0.25">
      <c r="A19">
        <v>1541306108</v>
      </c>
      <c r="B19" t="s">
        <v>33</v>
      </c>
      <c r="C19">
        <v>12950</v>
      </c>
      <c r="K19" s="1">
        <f t="array" aca="1" ref="K19" ca="1">SMALL(N(OFFSET(A$2,MOD(ROW($24:$60),24),TRUNC(ROW($24:$60)/24-1)*4)),ROW(K18))</f>
        <v>1541306006</v>
      </c>
      <c r="L19" s="1">
        <f t="array" aca="1" ref="L19" ca="1">IF(ISNA(R19),(INDEX(R:R,MIN(IF(ISNUMBER(R20:R$38),ROW(20:$38))))-INDEX(R:R,MAX(ISNUMBER(R$1:R18)*ROW($1:18))))/(INDEX($K:$K,MIN(IF(ISNUMBER(R20:R$38),ROW(20:$38))))-INDEX($K:$K,MAX(ISNUMBER(R$1:R18)*ROW($1:18))))*($K19-INDEX($K:$K,MAX(ISNUMBER(R$1:R18)*ROW($1:18))))+INDEX(R:R,MAX(ISNUMBER(R$1:R18)*ROW($1:18))),R19)</f>
        <v>31.563023000000001</v>
      </c>
      <c r="M19" s="1">
        <f t="array" aca="1" ref="M19" ca="1">IF(ISNA(S19),(INDEX(S:S,MIN(IF(ISNUMBER(S20:S$38),ROW(20:$38))))-INDEX(S:S,MAX(ISNUMBER(S$1:S18)*ROW($1:18))))/(INDEX($K:$K,MIN(IF(ISNUMBER(S20:S$38),ROW(20:$38))))-INDEX($K:$K,MAX(ISNUMBER(S$1:S18)*ROW($1:18))))*($K19-INDEX($K:$K,MAX(ISNUMBER(S$1:S18)*ROW($1:18))))+INDEX(S:S,MAX(ISNUMBER(S$1:S18)*ROW($1:18))),S19)</f>
        <v>74.528671000000003</v>
      </c>
      <c r="N19" s="1">
        <f t="array" aca="1" ref="N19" ca="1">IF(ISNA(T19),(INDEX(T:T,MIN(IF(ISNUMBER(T20:T$38),ROW(20:$38))))-INDEX(T:T,MAX(ISNUMBER(T$1:T18)*ROW($1:18))))/(INDEX($K:$K,MIN(IF(ISNUMBER(T20:T$38),ROW(20:$38))))-INDEX($K:$K,MAX(ISNUMBER(T$1:T18)*ROW($1:18))))*($K19-INDEX($K:$K,MAX(ISNUMBER(T$1:T18)*ROW($1:18))))+INDEX(T:T,MAX(ISNUMBER(T$1:T18)*ROW($1:18))),T19)</f>
        <v>13975</v>
      </c>
      <c r="O19" s="1">
        <f t="array" aca="1" ref="O19" ca="1">IF(ISNA(U19),(INDEX(U:U,MIN(IF(ISNUMBER(U20:U$38),ROW(20:$38))))-INDEX(U:U,MAX(ISNUMBER(U$1:U18)*ROW($1:18))))/(INDEX($K:$K,MIN(IF(ISNUMBER(U20:U$38),ROW(20:$38))))-INDEX($K:$K,MAX(ISNUMBER(U$1:U18)*ROW($1:18))))*($K19-INDEX($K:$K,MAX(ISNUMBER(U$1:U18)*ROW($1:18))))+INDEX(U:U,MAX(ISNUMBER(U$1:U18)*ROW($1:18))),U19)</f>
        <v>31.522033666666665</v>
      </c>
      <c r="P19" s="1">
        <f t="array" aca="1" ref="P19" ca="1">IF(ISNA(V19),(INDEX(V:V,MIN(IF(ISNUMBER(V20:V$38),ROW(20:$38))))-INDEX(V:V,MAX(ISNUMBER(V$1:V18)*ROW($1:18))))/(INDEX($K:$K,MIN(IF(ISNUMBER(V20:V$38),ROW(20:$38))))-INDEX($K:$K,MAX(ISNUMBER(V$1:V18)*ROW($1:18))))*($K19-INDEX($K:$K,MAX(ISNUMBER(V$1:V18)*ROW($1:18))))+INDEX(V:V,MAX(ISNUMBER(V$1:V18)*ROW($1:18))),V19)</f>
        <v>74.442951818181811</v>
      </c>
      <c r="Q19" s="1">
        <f t="array" aca="1" ref="Q19" ca="1">IF(ISNA(W19),(INDEX(W:W,MIN(IF(ISNUMBER(W20:W$38),ROW(20:$38))))-INDEX(W:W,MAX(ISNUMBER(W$1:W18)*ROW($1:18))))/(INDEX($K:$K,MIN(IF(ISNUMBER(W20:W$38),ROW(20:$38))))-INDEX($K:$K,MAX(ISNUMBER(W$1:W18)*ROW($1:18))))*($K19-INDEX($K:$K,MAX(ISNUMBER(W$1:W18)*ROW($1:18))))+INDEX(W:W,MAX(ISNUMBER(W$1:W18)*ROW($1:18))),W19)</f>
        <v>14605.30303030303</v>
      </c>
      <c r="R19">
        <f t="shared" ca="1" si="0"/>
        <v>31.563023000000001</v>
      </c>
      <c r="S19">
        <f t="shared" ca="1" si="1"/>
        <v>74.528671000000003</v>
      </c>
      <c r="T19">
        <f t="shared" ca="1" si="2"/>
        <v>13975</v>
      </c>
      <c r="U19" t="e">
        <f t="shared" ca="1" si="3"/>
        <v>#N/A</v>
      </c>
      <c r="V19" t="e">
        <f t="shared" ca="1" si="4"/>
        <v>#N/A</v>
      </c>
      <c r="W19" t="e">
        <f t="shared" ca="1" si="5"/>
        <v>#N/A</v>
      </c>
      <c r="X19" t="str">
        <f ca="1">VLOOKUP($K19,$A$2:$C$25,COLUMN(B18),)</f>
        <v>31.563023,74.528671</v>
      </c>
      <c r="Y19">
        <f ca="1">VLOOKUP($K19,$A$2:$C$25,COLUMN(C18),)</f>
        <v>13975</v>
      </c>
      <c r="Z19" t="e">
        <f ca="1">VLOOKUP($K19,$E$2:$G$14,COLUMN(B18),)</f>
        <v>#N/A</v>
      </c>
      <c r="AA19" t="e">
        <f ca="1">VLOOKUP($K19,$E$2:$G$14,COLUMN(C18),)</f>
        <v>#N/A</v>
      </c>
    </row>
    <row r="20" spans="1:27" x14ac:dyDescent="0.25">
      <c r="A20">
        <v>1541306115</v>
      </c>
      <c r="B20" t="s">
        <v>34</v>
      </c>
      <c r="C20">
        <v>13025</v>
      </c>
      <c r="K20" s="1">
        <f t="array" aca="1" ref="K20" ca="1">SMALL(N(OFFSET(A$2,MOD(ROW($24:$60),24),TRUNC(ROW($24:$60)/24-1)*4)),ROW(K19))</f>
        <v>1541306032</v>
      </c>
      <c r="L20" s="1">
        <f t="array" aca="1" ref="L20" ca="1">IF(ISNA(R20),(INDEX(R:R,MIN(IF(ISNUMBER(R21:R$38),ROW(21:$38))))-INDEX(R:R,MAX(ISNUMBER(R$1:R19)*ROW($1:19))))/(INDEX($K:$K,MIN(IF(ISNUMBER(R21:R$38),ROW(21:$38))))-INDEX($K:$K,MAX(ISNUMBER(R$1:R19)*ROW($1:19))))*($K20-INDEX($K:$K,MAX(ISNUMBER(R$1:R19)*ROW($1:19))))+INDEX(R:R,MAX(ISNUMBER(R$1:R19)*ROW($1:19))),R20)</f>
        <v>31.542019588235295</v>
      </c>
      <c r="M20" s="1">
        <f t="array" aca="1" ref="M20" ca="1">IF(ISNA(S20),(INDEX(S:S,MIN(IF(ISNUMBER(S21:S$38),ROW(21:$38))))-INDEX(S:S,MAX(ISNUMBER(S$1:S19)*ROW($1:19))))/(INDEX($K:$K,MIN(IF(ISNUMBER(S21:S$38),ROW(21:$38))))-INDEX($K:$K,MAX(ISNUMBER(S$1:S19)*ROW($1:19))))*($K20-INDEX($K:$K,MAX(ISNUMBER(S$1:S19)*ROW($1:19))))+INDEX(S:S,MAX(ISNUMBER(S$1:S19)*ROW($1:19))),S20)</f>
        <v>74.487166588235297</v>
      </c>
      <c r="N20" s="1">
        <f t="array" aca="1" ref="N20" ca="1">IF(ISNA(T20),(INDEX(T:T,MIN(IF(ISNUMBER(T21:T$38),ROW(21:$38))))-INDEX(T:T,MAX(ISNUMBER(T$1:T19)*ROW($1:19))))/(INDEX($K:$K,MIN(IF(ISNUMBER(T21:T$38),ROW(21:$38))))-INDEX($K:$K,MAX(ISNUMBER(T$1:T19)*ROW($1:19))))*($K20-INDEX($K:$K,MAX(ISNUMBER(T$1:T19)*ROW($1:19))))+INDEX(T:T,MAX(ISNUMBER(T$1:T19)*ROW($1:19))),T20)</f>
        <v>13650</v>
      </c>
      <c r="O20" s="1">
        <f t="array" aca="1" ref="O20" ca="1">IF(ISNA(U20),(INDEX(U:U,MIN(IF(ISNUMBER(U21:U$38),ROW(21:$38))))-INDEX(U:U,MAX(ISNUMBER(U$1:U19)*ROW($1:19))))/(INDEX($K:$K,MIN(IF(ISNUMBER(U21:U$38),ROW(21:$38))))-INDEX($K:$K,MAX(ISNUMBER(U$1:U19)*ROW($1:19))))*($K20-INDEX($K:$K,MAX(ISNUMBER(U$1:U19)*ROW($1:19))))+INDEX(U:U,MAX(ISNUMBER(U$1:U19)*ROW($1:19))),U20)</f>
        <v>31.541473</v>
      </c>
      <c r="P20" s="1">
        <f t="array" aca="1" ref="P20" ca="1">IF(ISNA(V20),(INDEX(V:V,MIN(IF(ISNUMBER(V21:V$38),ROW(21:$38))))-INDEX(V:V,MAX(ISNUMBER(V$1:V19)*ROW($1:19))))/(INDEX($K:$K,MIN(IF(ISNUMBER(V21:V$38),ROW(21:$38))))-INDEX($K:$K,MAX(ISNUMBER(V$1:V19)*ROW($1:19))))*($K20-INDEX($K:$K,MAX(ISNUMBER(V$1:V19)*ROW($1:19))))+INDEX(V:V,MAX(ISNUMBER(V$1:V19)*ROW($1:19))),V20)</f>
        <v>74.481055999999995</v>
      </c>
      <c r="Q20" s="1">
        <f t="array" aca="1" ref="Q20" ca="1">IF(ISNA(W20),(INDEX(W:W,MIN(IF(ISNUMBER(W21:W$38),ROW(21:$38))))-INDEX(W:W,MAX(ISNUMBER(W$1:W19)*ROW($1:19))))/(INDEX($K:$K,MIN(IF(ISNUMBER(W21:W$38),ROW(21:$38))))-INDEX($K:$K,MAX(ISNUMBER(W$1:W19)*ROW($1:19))))*($K20-INDEX($K:$K,MAX(ISNUMBER(W$1:W19)*ROW($1:19))))+INDEX(W:W,MAX(ISNUMBER(W$1:W19)*ROW($1:19))),W20)</f>
        <v>14625</v>
      </c>
      <c r="R20" t="e">
        <f t="shared" ca="1" si="0"/>
        <v>#N/A</v>
      </c>
      <c r="S20" t="e">
        <f t="shared" ca="1" si="1"/>
        <v>#N/A</v>
      </c>
      <c r="T20" t="e">
        <f t="shared" ca="1" si="2"/>
        <v>#N/A</v>
      </c>
      <c r="U20">
        <f t="shared" ca="1" si="3"/>
        <v>31.541473</v>
      </c>
      <c r="V20">
        <f t="shared" ca="1" si="4"/>
        <v>74.481055999999995</v>
      </c>
      <c r="W20">
        <f t="shared" ca="1" si="5"/>
        <v>14625</v>
      </c>
      <c r="X20" t="e">
        <f ca="1">VLOOKUP($K20,$A$2:$C$25,COLUMN(B19),)</f>
        <v>#N/A</v>
      </c>
      <c r="Y20" t="e">
        <f ca="1">VLOOKUP($K20,$A$2:$C$25,COLUMN(C19),)</f>
        <v>#N/A</v>
      </c>
      <c r="Z20" t="str">
        <f ca="1">VLOOKUP($K20,$E$2:$G$14,COLUMN(B19),)</f>
        <v>31.541473,74.481056</v>
      </c>
      <c r="AA20">
        <f ca="1">VLOOKUP($K20,$E$2:$G$14,COLUMN(C19),)</f>
        <v>14625</v>
      </c>
    </row>
    <row r="21" spans="1:27" x14ac:dyDescent="0.25">
      <c r="A21">
        <v>1541306146</v>
      </c>
      <c r="B21" t="s">
        <v>35</v>
      </c>
      <c r="C21">
        <v>13400</v>
      </c>
      <c r="K21" s="1">
        <f t="array" aca="1" ref="K21" ca="1">SMALL(N(OFFSET(A$2,MOD(ROW($24:$60),24),TRUNC(ROW($24:$60)/24-1)*4)),ROW(K20))</f>
        <v>1541306040</v>
      </c>
      <c r="L21" s="1">
        <f t="array" aca="1" ref="L21" ca="1">IF(ISNA(R21),(INDEX(R:R,MIN(IF(ISNUMBER(R22:R$38),ROW(22:$38))))-INDEX(R:R,MAX(ISNUMBER(R$1:R20)*ROW($1:20))))/(INDEX($K:$K,MIN(IF(ISNUMBER(R22:R$38),ROW(22:$38))))-INDEX($K:$K,MAX(ISNUMBER(R$1:R20)*ROW($1:20))))*($K21-INDEX($K:$K,MAX(ISNUMBER(R$1:R20)*ROW($1:20))))+INDEX(R:R,MAX(ISNUMBER(R$1:R20)*ROW($1:20))),R21)</f>
        <v>31.535557000000001</v>
      </c>
      <c r="M21" s="1">
        <f t="array" aca="1" ref="M21" ca="1">IF(ISNA(S21),(INDEX(S:S,MIN(IF(ISNUMBER(S22:S$38),ROW(22:$38))))-INDEX(S:S,MAX(ISNUMBER(S$1:S20)*ROW($1:20))))/(INDEX($K:$K,MIN(IF(ISNUMBER(S22:S$38),ROW(22:$38))))-INDEX($K:$K,MAX(ISNUMBER(S$1:S20)*ROW($1:20))))*($K21-INDEX($K:$K,MAX(ISNUMBER(S$1:S20)*ROW($1:20))))+INDEX(S:S,MAX(ISNUMBER(S$1:S20)*ROW($1:20))),S21)</f>
        <v>74.474395999999999</v>
      </c>
      <c r="N21" s="1">
        <f t="array" aca="1" ref="N21" ca="1">IF(ISNA(T21),(INDEX(T:T,MIN(IF(ISNUMBER(T22:T$38),ROW(22:$38))))-INDEX(T:T,MAX(ISNUMBER(T$1:T20)*ROW($1:20))))/(INDEX($K:$K,MIN(IF(ISNUMBER(T22:T$38),ROW(22:$38))))-INDEX($K:$K,MAX(ISNUMBER(T$1:T20)*ROW($1:20))))*($K21-INDEX($K:$K,MAX(ISNUMBER(T$1:T20)*ROW($1:20))))+INDEX(T:T,MAX(ISNUMBER(T$1:T20)*ROW($1:20))),T21)</f>
        <v>13550</v>
      </c>
      <c r="O21" s="1">
        <f t="array" aca="1" ref="O21" ca="1">IF(ISNA(U21),(INDEX(U:U,MIN(IF(ISNUMBER(U22:U$38),ROW(22:$38))))-INDEX(U:U,MAX(ISNUMBER(U$1:U20)*ROW($1:20))))/(INDEX($K:$K,MIN(IF(ISNUMBER(U22:U$38),ROW(22:$38))))-INDEX($K:$K,MAX(ISNUMBER(U$1:U20)*ROW($1:20))))*($K21-INDEX($K:$K,MAX(ISNUMBER(U$1:U20)*ROW($1:20))))+INDEX(U:U,MAX(ISNUMBER(U$1:U20)*ROW($1:20))),U21)</f>
        <v>31.546921969696971</v>
      </c>
      <c r="P21" s="1">
        <f t="array" aca="1" ref="P21" ca="1">IF(ISNA(V21),(INDEX(V:V,MIN(IF(ISNUMBER(V22:V$38),ROW(22:$38))))-INDEX(V:V,MAX(ISNUMBER(V$1:V20)*ROW($1:20))))/(INDEX($K:$K,MIN(IF(ISNUMBER(V22:V$38),ROW(22:$38))))-INDEX($K:$K,MAX(ISNUMBER(V$1:V20)*ROW($1:20))))*($K21-INDEX($K:$K,MAX(ISNUMBER(V$1:V20)*ROW($1:20))))+INDEX(V:V,MAX(ISNUMBER(V$1:V20)*ROW($1:20))),V21)</f>
        <v>74.491592969696967</v>
      </c>
      <c r="Q21" s="1">
        <f t="array" aca="1" ref="Q21" ca="1">IF(ISNA(W21),(INDEX(W:W,MIN(IF(ISNUMBER(W22:W$38),ROW(22:$38))))-INDEX(W:W,MAX(ISNUMBER(W$1:W20)*ROW($1:20))))/(INDEX($K:$K,MIN(IF(ISNUMBER(W22:W$38),ROW(22:$38))))-INDEX($K:$K,MAX(ISNUMBER(W$1:W20)*ROW($1:20))))*($K21-INDEX($K:$K,MAX(ISNUMBER(W$1:W20)*ROW($1:20))))+INDEX(W:W,MAX(ISNUMBER(W$1:W20)*ROW($1:20))),W21)</f>
        <v>14715.90909090909</v>
      </c>
      <c r="R21">
        <f t="shared" ca="1" si="0"/>
        <v>31.535557000000001</v>
      </c>
      <c r="S21">
        <f t="shared" ca="1" si="1"/>
        <v>74.474395999999999</v>
      </c>
      <c r="T21">
        <f t="shared" ca="1" si="2"/>
        <v>13550</v>
      </c>
      <c r="U21" t="e">
        <f t="shared" ca="1" si="3"/>
        <v>#N/A</v>
      </c>
      <c r="V21" t="e">
        <f t="shared" ca="1" si="4"/>
        <v>#N/A</v>
      </c>
      <c r="W21" t="e">
        <f t="shared" ca="1" si="5"/>
        <v>#N/A</v>
      </c>
      <c r="X21" t="str">
        <f ca="1">VLOOKUP($K21,$A$2:$C$25,COLUMN(B20),)</f>
        <v>31.535557,74.474396</v>
      </c>
      <c r="Y21">
        <f ca="1">VLOOKUP($K21,$A$2:$C$25,COLUMN(C20),)</f>
        <v>13550</v>
      </c>
      <c r="Z21" t="e">
        <f ca="1">VLOOKUP($K21,$E$2:$G$14,COLUMN(B20),)</f>
        <v>#N/A</v>
      </c>
      <c r="AA21" t="e">
        <f ca="1">VLOOKUP($K21,$E$2:$G$14,COLUMN(C20),)</f>
        <v>#N/A</v>
      </c>
    </row>
    <row r="22" spans="1:27" x14ac:dyDescent="0.25">
      <c r="A22">
        <v>1541306178</v>
      </c>
      <c r="B22" t="s">
        <v>36</v>
      </c>
      <c r="C22">
        <v>14000</v>
      </c>
      <c r="K22" s="1">
        <f t="array" aca="1" ref="K22" ca="1">SMALL(N(OFFSET(A$2,MOD(ROW($24:$60),24),TRUNC(ROW($24:$60)/24-1)*4)),ROW(K21))</f>
        <v>1541306065</v>
      </c>
      <c r="L22" s="1">
        <f t="array" aca="1" ref="L22" ca="1">IF(ISNA(R22),(INDEX(R:R,MIN(IF(ISNUMBER(R23:R$38),ROW(23:$38))))-INDEX(R:R,MAX(ISNUMBER(R$1:R21)*ROW($1:21))))/(INDEX($K:$K,MIN(IF(ISNUMBER(R23:R$38),ROW(23:$38))))-INDEX($K:$K,MAX(ISNUMBER(R$1:R21)*ROW($1:21))))*($K22-INDEX($K:$K,MAX(ISNUMBER(R$1:R21)*ROW($1:21))))+INDEX(R:R,MAX(ISNUMBER(R$1:R21)*ROW($1:21))),R22)</f>
        <v>31.516688818181819</v>
      </c>
      <c r="M22" s="1">
        <f t="array" aca="1" ref="M22" ca="1">IF(ISNA(S22),(INDEX(S:S,MIN(IF(ISNUMBER(S23:S$38),ROW(23:$38))))-INDEX(S:S,MAX(ISNUMBER(S$1:S21)*ROW($1:21))))/(INDEX($K:$K,MIN(IF(ISNUMBER(S23:S$38),ROW(23:$38))))-INDEX($K:$K,MAX(ISNUMBER(S$1:S21)*ROW($1:21))))*($K22-INDEX($K:$K,MAX(ISNUMBER(S$1:S21)*ROW($1:21))))+INDEX(S:S,MAX(ISNUMBER(S$1:S21)*ROW($1:21))),S22)</f>
        <v>74.434364939393944</v>
      </c>
      <c r="N22" s="1">
        <f t="array" aca="1" ref="N22" ca="1">IF(ISNA(T22),(INDEX(T:T,MIN(IF(ISNUMBER(T23:T$38),ROW(23:$38))))-INDEX(T:T,MAX(ISNUMBER(T$1:T21)*ROW($1:21))))/(INDEX($K:$K,MIN(IF(ISNUMBER(T23:T$38),ROW(23:$38))))-INDEX($K:$K,MAX(ISNUMBER(T$1:T21)*ROW($1:21))))*($K22-INDEX($K:$K,MAX(ISNUMBER(T$1:T21)*ROW($1:21))))+INDEX(T:T,MAX(ISNUMBER(T$1:T21)*ROW($1:21))),T22)</f>
        <v>13265.90909090909</v>
      </c>
      <c r="O22" s="1">
        <f t="array" aca="1" ref="O22" ca="1">IF(ISNA(U22),(INDEX(U:U,MIN(IF(ISNUMBER(U23:U$38),ROW(23:$38))))-INDEX(U:U,MAX(ISNUMBER(U$1:U21)*ROW($1:21))))/(INDEX($K:$K,MIN(IF(ISNUMBER(U23:U$38),ROW(23:$38))))-INDEX($K:$K,MAX(ISNUMBER(U$1:U21)*ROW($1:21))))*($K22-INDEX($K:$K,MAX(ISNUMBER(U$1:U21)*ROW($1:21))))+INDEX(U:U,MAX(ISNUMBER(U$1:U21)*ROW($1:21))),U22)</f>
        <v>31.563949999999998</v>
      </c>
      <c r="P22" s="1">
        <f t="array" aca="1" ref="P22" ca="1">IF(ISNA(V22),(INDEX(V:V,MIN(IF(ISNUMBER(V23:V$38),ROW(23:$38))))-INDEX(V:V,MAX(ISNUMBER(V$1:V21)*ROW($1:21))))/(INDEX($K:$K,MIN(IF(ISNUMBER(V23:V$38),ROW(23:$38))))-INDEX($K:$K,MAX(ISNUMBER(V$1:V21)*ROW($1:21))))*($K22-INDEX($K:$K,MAX(ISNUMBER(V$1:V21)*ROW($1:21))))+INDEX(V:V,MAX(ISNUMBER(V$1:V21)*ROW($1:21))),V22)</f>
        <v>74.524520999999993</v>
      </c>
      <c r="Q22" s="1">
        <f t="array" aca="1" ref="Q22" ca="1">IF(ISNA(W22),(INDEX(W:W,MIN(IF(ISNUMBER(W23:W$38),ROW(23:$38))))-INDEX(W:W,MAX(ISNUMBER(W$1:W21)*ROW($1:21))))/(INDEX($K:$K,MIN(IF(ISNUMBER(W23:W$38),ROW(23:$38))))-INDEX($K:$K,MAX(ISNUMBER(W$1:W21)*ROW($1:21))))*($K22-INDEX($K:$K,MAX(ISNUMBER(W$1:W21)*ROW($1:21))))+INDEX(W:W,MAX(ISNUMBER(W$1:W21)*ROW($1:21))),W22)</f>
        <v>15000</v>
      </c>
      <c r="R22" t="e">
        <f t="shared" ca="1" si="0"/>
        <v>#N/A</v>
      </c>
      <c r="S22" t="e">
        <f t="shared" ca="1" si="1"/>
        <v>#N/A</v>
      </c>
      <c r="T22" t="e">
        <f t="shared" ca="1" si="2"/>
        <v>#N/A</v>
      </c>
      <c r="U22">
        <f t="shared" ca="1" si="3"/>
        <v>31.563949999999998</v>
      </c>
      <c r="V22">
        <f t="shared" ca="1" si="4"/>
        <v>74.524520999999993</v>
      </c>
      <c r="W22">
        <f t="shared" ca="1" si="5"/>
        <v>15000</v>
      </c>
      <c r="X22" t="e">
        <f ca="1">VLOOKUP($K22,$A$2:$C$25,COLUMN(B21),)</f>
        <v>#N/A</v>
      </c>
      <c r="Y22" t="e">
        <f ca="1">VLOOKUP($K22,$A$2:$C$25,COLUMN(C21),)</f>
        <v>#N/A</v>
      </c>
      <c r="Z22" t="str">
        <f ca="1">VLOOKUP($K22,$E$2:$G$14,COLUMN(B21),)</f>
        <v>31.56395,74.524521</v>
      </c>
      <c r="AA22">
        <f ca="1">VLOOKUP($K22,$E$2:$G$14,COLUMN(C21),)</f>
        <v>15000</v>
      </c>
    </row>
    <row r="23" spans="1:27" x14ac:dyDescent="0.25">
      <c r="A23">
        <v>1541306211</v>
      </c>
      <c r="B23" t="s">
        <v>37</v>
      </c>
      <c r="C23">
        <v>14000</v>
      </c>
      <c r="K23" s="1">
        <f t="array" aca="1" ref="K23" ca="1">SMALL(N(OFFSET(A$2,MOD(ROW($24:$60),24),TRUNC(ROW($24:$60)/24-1)*4)),ROW(K22))</f>
        <v>1541306073</v>
      </c>
      <c r="L23" s="1">
        <f t="array" aca="1" ref="L23" ca="1">IF(ISNA(R23),(INDEX(R:R,MIN(IF(ISNUMBER(R24:R$38),ROW(24:$38))))-INDEX(R:R,MAX(ISNUMBER(R$1:R22)*ROW($1:22))))/(INDEX($K:$K,MIN(IF(ISNUMBER(R24:R$38),ROW(24:$38))))-INDEX($K:$K,MAX(ISNUMBER(R$1:R22)*ROW($1:22))))*($K23-INDEX($K:$K,MAX(ISNUMBER(R$1:R22)*ROW($1:22))))+INDEX(R:R,MAX(ISNUMBER(R$1:R22)*ROW($1:22))),R23)</f>
        <v>31.510650999999999</v>
      </c>
      <c r="M23" s="1">
        <f t="array" aca="1" ref="M23" ca="1">IF(ISNA(S23),(INDEX(S:S,MIN(IF(ISNUMBER(S24:S$38),ROW(24:$38))))-INDEX(S:S,MAX(ISNUMBER(S$1:S22)*ROW($1:22))))/(INDEX($K:$K,MIN(IF(ISNUMBER(S24:S$38),ROW(24:$38))))-INDEX($K:$K,MAX(ISNUMBER(S$1:S22)*ROW($1:22))))*($K23-INDEX($K:$K,MAX(ISNUMBER(S$1:S22)*ROW($1:22))))+INDEX(S:S,MAX(ISNUMBER(S$1:S22)*ROW($1:22))),S23)</f>
        <v>74.421554999999998</v>
      </c>
      <c r="N23" s="1">
        <f t="array" aca="1" ref="N23" ca="1">IF(ISNA(T23),(INDEX(T:T,MIN(IF(ISNUMBER(T24:T$38),ROW(24:$38))))-INDEX(T:T,MAX(ISNUMBER(T$1:T22)*ROW($1:22))))/(INDEX($K:$K,MIN(IF(ISNUMBER(T24:T$38),ROW(24:$38))))-INDEX($K:$K,MAX(ISNUMBER(T$1:T22)*ROW($1:22))))*($K23-INDEX($K:$K,MAX(ISNUMBER(T$1:T22)*ROW($1:22))))+INDEX(T:T,MAX(ISNUMBER(T$1:T22)*ROW($1:22))),T23)</f>
        <v>13175</v>
      </c>
      <c r="O23" s="1">
        <f t="array" aca="1" ref="O23" ca="1">IF(ISNA(U23),(INDEX(U:U,MIN(IF(ISNUMBER(U24:U$38),ROW(24:$38))))-INDEX(U:U,MAX(ISNUMBER(U$1:U22)*ROW($1:22))))/(INDEX($K:$K,MIN(IF(ISNUMBER(U24:U$38),ROW(24:$38))))-INDEX($K:$K,MAX(ISNUMBER(U$1:U22)*ROW($1:22))))*($K23-INDEX($K:$K,MAX(ISNUMBER(U$1:U22)*ROW($1:22))))+INDEX(U:U,MAX(ISNUMBER(U$1:U22)*ROW($1:22))),U23)</f>
        <v>31.56912082352941</v>
      </c>
      <c r="P23" s="1">
        <f t="array" aca="1" ref="P23" ca="1">IF(ISNA(V23),(INDEX(V:V,MIN(IF(ISNUMBER(V24:V$38),ROW(24:$38))))-INDEX(V:V,MAX(ISNUMBER(V$1:V22)*ROW($1:22))))/(INDEX($K:$K,MIN(IF(ISNUMBER(V24:V$38),ROW(24:$38))))-INDEX($K:$K,MAX(ISNUMBER(V$1:V22)*ROW($1:22))))*($K23-INDEX($K:$K,MAX(ISNUMBER(V$1:V22)*ROW($1:22))))+INDEX(V:V,MAX(ISNUMBER(V$1:V22)*ROW($1:22))),V23)</f>
        <v>74.534674411764698</v>
      </c>
      <c r="Q23" s="1">
        <f t="array" aca="1" ref="Q23" ca="1">IF(ISNA(W23),(INDEX(W:W,MIN(IF(ISNUMBER(W24:W$38),ROW(24:$38))))-INDEX(W:W,MAX(ISNUMBER(W$1:W22)*ROW($1:22))))/(INDEX($K:$K,MIN(IF(ISNUMBER(W24:W$38),ROW(24:$38))))-INDEX($K:$K,MAX(ISNUMBER(W$1:W22)*ROW($1:22))))*($K23-INDEX($K:$K,MAX(ISNUMBER(W$1:W22)*ROW($1:22))))+INDEX(W:W,MAX(ISNUMBER(W$1:W22)*ROW($1:22))),W23)</f>
        <v>15000</v>
      </c>
      <c r="R23">
        <f t="shared" ca="1" si="0"/>
        <v>31.510650999999999</v>
      </c>
      <c r="S23">
        <f t="shared" ca="1" si="1"/>
        <v>74.421554999999998</v>
      </c>
      <c r="T23">
        <f t="shared" ca="1" si="2"/>
        <v>13175</v>
      </c>
      <c r="U23" t="e">
        <f t="shared" ca="1" si="3"/>
        <v>#N/A</v>
      </c>
      <c r="V23" t="e">
        <f t="shared" ca="1" si="4"/>
        <v>#N/A</v>
      </c>
      <c r="W23" t="e">
        <f t="shared" ca="1" si="5"/>
        <v>#N/A</v>
      </c>
      <c r="X23" t="str">
        <f ca="1">VLOOKUP($K23,$A$2:$C$25,COLUMN(B22),)</f>
        <v>31.510651,74.421555</v>
      </c>
      <c r="Y23">
        <f ca="1">VLOOKUP($K23,$A$2:$C$25,COLUMN(C22),)</f>
        <v>13175</v>
      </c>
      <c r="Z23" t="e">
        <f ca="1">VLOOKUP($K23,$E$2:$G$14,COLUMN(B22),)</f>
        <v>#N/A</v>
      </c>
      <c r="AA23" t="e">
        <f ca="1">VLOOKUP($K23,$E$2:$G$14,COLUMN(C22),)</f>
        <v>#N/A</v>
      </c>
    </row>
    <row r="24" spans="1:27" x14ac:dyDescent="0.25">
      <c r="A24">
        <v>1541306244</v>
      </c>
      <c r="B24" t="s">
        <v>38</v>
      </c>
      <c r="C24">
        <v>14050</v>
      </c>
      <c r="K24" s="1">
        <f t="array" aca="1" ref="K24" ca="1">SMALL(N(OFFSET(A$2,MOD(ROW($24:$60),24),TRUNC(ROW($24:$60)/24-1)*4)),ROW(K23))</f>
        <v>1541306090</v>
      </c>
      <c r="L24" s="1">
        <f t="array" aca="1" ref="L24" ca="1">IF(ISNA(R24),(INDEX(R:R,MIN(IF(ISNUMBER(R25:R$38),ROW(25:$38))))-INDEX(R:R,MAX(ISNUMBER(R$1:R23)*ROW($1:23))))/(INDEX($K:$K,MIN(IF(ISNUMBER(R25:R$38),ROW(25:$38))))-INDEX($K:$K,MAX(ISNUMBER(R$1:R23)*ROW($1:23))))*($K24-INDEX($K:$K,MAX(ISNUMBER(R$1:R23)*ROW($1:23))))+INDEX(R:R,MAX(ISNUMBER(R$1:R23)*ROW($1:23))),R24)</f>
        <v>31.498626999999999</v>
      </c>
      <c r="M24" s="1">
        <f t="array" aca="1" ref="M24" ca="1">IF(ISNA(S24),(INDEX(S:S,MIN(IF(ISNUMBER(S25:S$38),ROW(25:$38))))-INDEX(S:S,MAX(ISNUMBER(S$1:S23)*ROW($1:23))))/(INDEX($K:$K,MIN(IF(ISNUMBER(S25:S$38),ROW(25:$38))))-INDEX($K:$K,MAX(ISNUMBER(S$1:S23)*ROW($1:23))))*($K24-INDEX($K:$K,MAX(ISNUMBER(S$1:S23)*ROW($1:23))))+INDEX(S:S,MAX(ISNUMBER(S$1:S23)*ROW($1:23))),S24)</f>
        <v>74.390799999999999</v>
      </c>
      <c r="N24" s="1">
        <f t="array" aca="1" ref="N24" ca="1">IF(ISNA(T24),(INDEX(T:T,MIN(IF(ISNUMBER(T25:T$38),ROW(25:$38))))-INDEX(T:T,MAX(ISNUMBER(T$1:T23)*ROW($1:23))))/(INDEX($K:$K,MIN(IF(ISNUMBER(T25:T$38),ROW(25:$38))))-INDEX($K:$K,MAX(ISNUMBER(T$1:T23)*ROW($1:23))))*($K24-INDEX($K:$K,MAX(ISNUMBER(T$1:T23)*ROW($1:23))))+INDEX(T:T,MAX(ISNUMBER(T$1:T23)*ROW($1:23))),T24)</f>
        <v>12850</v>
      </c>
      <c r="O24" s="1">
        <f t="array" aca="1" ref="O24" ca="1">IF(ISNA(U24),(INDEX(U:U,MIN(IF(ISNUMBER(U25:U$38),ROW(25:$38))))-INDEX(U:U,MAX(ISNUMBER(U$1:U23)*ROW($1:23))))/(INDEX($K:$K,MIN(IF(ISNUMBER(U25:U$38),ROW(25:$38))))-INDEX($K:$K,MAX(ISNUMBER(U$1:U23)*ROW($1:23))))*($K24-INDEX($K:$K,MAX(ISNUMBER(U$1:U23)*ROW($1:23))))+INDEX(U:U,MAX(ISNUMBER(U$1:U23)*ROW($1:23))),U24)</f>
        <v>31.580108823529411</v>
      </c>
      <c r="P24" s="1">
        <f t="array" aca="1" ref="P24" ca="1">IF(ISNA(V24),(INDEX(V:V,MIN(IF(ISNUMBER(V25:V$38),ROW(25:$38))))-INDEX(V:V,MAX(ISNUMBER(V$1:V23)*ROW($1:23))))/(INDEX($K:$K,MIN(IF(ISNUMBER(V25:V$38),ROW(25:$38))))-INDEX($K:$K,MAX(ISNUMBER(V$1:V23)*ROW($1:23))))*($K24-INDEX($K:$K,MAX(ISNUMBER(V$1:V23)*ROW($1:23))))+INDEX(V:V,MAX(ISNUMBER(V$1:V23)*ROW($1:23))),V24)</f>
        <v>74.556250411764708</v>
      </c>
      <c r="Q24" s="1">
        <f t="array" aca="1" ref="Q24" ca="1">IF(ISNA(W24),(INDEX(W:W,MIN(IF(ISNUMBER(W25:W$38),ROW(25:$38))))-INDEX(W:W,MAX(ISNUMBER(W$1:W23)*ROW($1:23))))/(INDEX($K:$K,MIN(IF(ISNUMBER(W25:W$38),ROW(25:$38))))-INDEX($K:$K,MAX(ISNUMBER(W$1:W23)*ROW($1:23))))*($K24-INDEX($K:$K,MAX(ISNUMBER(W$1:W23)*ROW($1:23))))+INDEX(W:W,MAX(ISNUMBER(W$1:W23)*ROW($1:23))),W24)</f>
        <v>15000</v>
      </c>
      <c r="R24">
        <f t="shared" ca="1" si="0"/>
        <v>31.498626999999999</v>
      </c>
      <c r="S24">
        <f t="shared" ca="1" si="1"/>
        <v>74.390799999999999</v>
      </c>
      <c r="T24">
        <f t="shared" ca="1" si="2"/>
        <v>12850</v>
      </c>
      <c r="U24" t="e">
        <f t="shared" ca="1" si="3"/>
        <v>#N/A</v>
      </c>
      <c r="V24" t="e">
        <f t="shared" ca="1" si="4"/>
        <v>#N/A</v>
      </c>
      <c r="W24" t="e">
        <f t="shared" ca="1" si="5"/>
        <v>#N/A</v>
      </c>
      <c r="X24" t="str">
        <f ca="1">VLOOKUP($K24,$A$2:$C$25,COLUMN(B23),)</f>
        <v>31.498627,74.3908</v>
      </c>
      <c r="Y24">
        <f ca="1">VLOOKUP($K24,$A$2:$C$25,COLUMN(C23),)</f>
        <v>12850</v>
      </c>
      <c r="Z24" t="e">
        <f ca="1">VLOOKUP($K24,$E$2:$G$14,COLUMN(B23),)</f>
        <v>#N/A</v>
      </c>
      <c r="AA24" t="e">
        <f ca="1">VLOOKUP($K24,$E$2:$G$14,COLUMN(C23),)</f>
        <v>#N/A</v>
      </c>
    </row>
    <row r="25" spans="1:27" x14ac:dyDescent="0.25">
      <c r="A25">
        <v>1541306276</v>
      </c>
      <c r="B25" t="s">
        <v>39</v>
      </c>
      <c r="C25">
        <v>15575</v>
      </c>
      <c r="K25" s="1">
        <f t="array" aca="1" ref="K25" ca="1">SMALL(N(OFFSET(A$2,MOD(ROW($24:$60),24),TRUNC(ROW($24:$60)/24-1)*4)),ROW(K24))</f>
        <v>1541306097</v>
      </c>
      <c r="L25" s="1">
        <f t="array" aca="1" ref="L25" ca="1">IF(ISNA(R25),(INDEX(R:R,MIN(IF(ISNUMBER(R26:R$38),ROW(26:$38))))-INDEX(R:R,MAX(ISNUMBER(R$1:R24)*ROW($1:24))))/(INDEX($K:$K,MIN(IF(ISNUMBER(R26:R$38),ROW(26:$38))))-INDEX($K:$K,MAX(ISNUMBER(R$1:R24)*ROW($1:24))))*($K25-INDEX($K:$K,MAX(ISNUMBER(R$1:R24)*ROW($1:24))))+INDEX(R:R,MAX(ISNUMBER(R$1:R24)*ROW($1:24))),R25)</f>
        <v>31.496220000000001</v>
      </c>
      <c r="M25" s="1">
        <f t="array" aca="1" ref="M25" ca="1">IF(ISNA(S25),(INDEX(S:S,MIN(IF(ISNUMBER(S26:S$38),ROW(26:$38))))-INDEX(S:S,MAX(ISNUMBER(S$1:S24)*ROW($1:24))))/(INDEX($K:$K,MIN(IF(ISNUMBER(S26:S$38),ROW(26:$38))))-INDEX($K:$K,MAX(ISNUMBER(S$1:S24)*ROW($1:24))))*($K25-INDEX($K:$K,MAX(ISNUMBER(S$1:S24)*ROW($1:24))))+INDEX(S:S,MAX(ISNUMBER(S$1:S24)*ROW($1:24))),S25)</f>
        <v>74.381011999999998</v>
      </c>
      <c r="N25" s="1">
        <f t="array" aca="1" ref="N25" ca="1">IF(ISNA(T25),(INDEX(T:T,MIN(IF(ISNUMBER(T26:T$38),ROW(26:$38))))-INDEX(T:T,MAX(ISNUMBER(T$1:T24)*ROW($1:24))))/(INDEX($K:$K,MIN(IF(ISNUMBER(T26:T$38),ROW(26:$38))))-INDEX($K:$K,MAX(ISNUMBER(T$1:T24)*ROW($1:24))))*($K25-INDEX($K:$K,MAX(ISNUMBER(T$1:T24)*ROW($1:24))))+INDEX(T:T,MAX(ISNUMBER(T$1:T24)*ROW($1:24))),T25)</f>
        <v>12900</v>
      </c>
      <c r="O25" s="1">
        <f t="array" aca="1" ref="O25" ca="1">IF(ISNA(U25),(INDEX(U:U,MIN(IF(ISNUMBER(U26:U$38),ROW(26:$38))))-INDEX(U:U,MAX(ISNUMBER(U$1:U24)*ROW($1:24))))/(INDEX($K:$K,MIN(IF(ISNUMBER(U26:U$38),ROW(26:$38))))-INDEX($K:$K,MAX(ISNUMBER(U$1:U24)*ROW($1:24))))*($K25-INDEX($K:$K,MAX(ISNUMBER(U$1:U24)*ROW($1:24))))+INDEX(U:U,MAX(ISNUMBER(U$1:U24)*ROW($1:24))),U25)</f>
        <v>31.584633294117648</v>
      </c>
      <c r="P25" s="1">
        <f t="array" aca="1" ref="P25" ca="1">IF(ISNA(V25),(INDEX(V:V,MIN(IF(ISNUMBER(V26:V$38),ROW(26:$38))))-INDEX(V:V,MAX(ISNUMBER(V$1:V24)*ROW($1:24))))/(INDEX($K:$K,MIN(IF(ISNUMBER(V26:V$38),ROW(26:$38))))-INDEX($K:$K,MAX(ISNUMBER(V$1:V24)*ROW($1:24))))*($K25-INDEX($K:$K,MAX(ISNUMBER(V$1:V24)*ROW($1:24))))+INDEX(V:V,MAX(ISNUMBER(V$1:V24)*ROW($1:24))),V25)</f>
        <v>74.565134647058827</v>
      </c>
      <c r="Q25" s="1">
        <f t="array" aca="1" ref="Q25" ca="1">IF(ISNA(W25),(INDEX(W:W,MIN(IF(ISNUMBER(W26:W$38),ROW(26:$38))))-INDEX(W:W,MAX(ISNUMBER(W$1:W24)*ROW($1:24))))/(INDEX($K:$K,MIN(IF(ISNUMBER(W26:W$38),ROW(26:$38))))-INDEX($K:$K,MAX(ISNUMBER(W$1:W24)*ROW($1:24))))*($K25-INDEX($K:$K,MAX(ISNUMBER(W$1:W24)*ROW($1:24))))+INDEX(W:W,MAX(ISNUMBER(W$1:W24)*ROW($1:24))),W25)</f>
        <v>15000</v>
      </c>
      <c r="R25">
        <f t="shared" ca="1" si="0"/>
        <v>31.496220000000001</v>
      </c>
      <c r="S25">
        <f t="shared" ca="1" si="1"/>
        <v>74.381011999999998</v>
      </c>
      <c r="T25">
        <f t="shared" ca="1" si="2"/>
        <v>12900</v>
      </c>
      <c r="U25" t="e">
        <f t="shared" ca="1" si="3"/>
        <v>#N/A</v>
      </c>
      <c r="V25" t="e">
        <f t="shared" ca="1" si="4"/>
        <v>#N/A</v>
      </c>
      <c r="W25" t="e">
        <f t="shared" ca="1" si="5"/>
        <v>#N/A</v>
      </c>
      <c r="X25" t="str">
        <f ca="1">VLOOKUP($K25,$A$2:$C$25,COLUMN(B24),)</f>
        <v>31.49622,74.381012</v>
      </c>
      <c r="Y25">
        <f ca="1">VLOOKUP($K25,$A$2:$C$25,COLUMN(C24),)</f>
        <v>12900</v>
      </c>
      <c r="Z25" t="e">
        <f ca="1">VLOOKUP($K25,$E$2:$G$14,COLUMN(B24),)</f>
        <v>#N/A</v>
      </c>
      <c r="AA25" t="e">
        <f ca="1">VLOOKUP($K25,$E$2:$G$14,COLUMN(C24),)</f>
        <v>#N/A</v>
      </c>
    </row>
    <row r="26" spans="1:27" x14ac:dyDescent="0.25">
      <c r="K26" s="1">
        <f t="array" aca="1" ref="K26" ca="1">SMALL(N(OFFSET(A$2,MOD(ROW($24:$60),24),TRUNC(ROW($24:$60)/24-1)*4)),ROW(K25))</f>
        <v>1541306099</v>
      </c>
      <c r="L26" s="1">
        <f t="array" aca="1" ref="L26" ca="1">IF(ISNA(R26),(INDEX(R:R,MIN(IF(ISNUMBER(R27:R$38),ROW(27:$38))))-INDEX(R:R,MAX(ISNUMBER(R$1:R25)*ROW($1:25))))/(INDEX($K:$K,MIN(IF(ISNUMBER(R27:R$38),ROW(27:$38))))-INDEX($K:$K,MAX(ISNUMBER(R$1:R25)*ROW($1:25))))*($K26-INDEX($K:$K,MAX(ISNUMBER(R$1:R25)*ROW($1:25))))+INDEX(R:R,MAX(ISNUMBER(R$1:R25)*ROW($1:25))),R26)</f>
        <v>31.49565890909091</v>
      </c>
      <c r="M26" s="1">
        <f t="array" aca="1" ref="M26" ca="1">IF(ISNA(S26),(INDEX(S:S,MIN(IF(ISNUMBER(S27:S$38),ROW(27:$38))))-INDEX(S:S,MAX(ISNUMBER(S$1:S25)*ROW($1:25))))/(INDEX($K:$K,MIN(IF(ISNUMBER(S27:S$38),ROW(27:$38))))-INDEX($K:$K,MAX(ISNUMBER(S$1:S25)*ROW($1:25))))*($K26-INDEX($K:$K,MAX(ISNUMBER(S$1:S25)*ROW($1:25))))+INDEX(S:S,MAX(ISNUMBER(S$1:S25)*ROW($1:25))),S26)</f>
        <v>74.378051818181817</v>
      </c>
      <c r="N26" s="1">
        <f t="array" aca="1" ref="N26" ca="1">IF(ISNA(T26),(INDEX(T:T,MIN(IF(ISNUMBER(T27:T$38),ROW(27:$38))))-INDEX(T:T,MAX(ISNUMBER(T$1:T25)*ROW($1:25))))/(INDEX($K:$K,MIN(IF(ISNUMBER(T27:T$38),ROW(27:$38))))-INDEX($K:$K,MAX(ISNUMBER(T$1:T25)*ROW($1:25))))*($K26-INDEX($K:$K,MAX(ISNUMBER(T$1:T25)*ROW($1:25))))+INDEX(T:T,MAX(ISNUMBER(T$1:T25)*ROW($1:25))),T26)</f>
        <v>12909.09090909091</v>
      </c>
      <c r="O26" s="1">
        <f t="array" aca="1" ref="O26" ca="1">IF(ISNA(U26),(INDEX(U:U,MIN(IF(ISNUMBER(U27:U$38),ROW(27:$38))))-INDEX(U:U,MAX(ISNUMBER(U$1:U25)*ROW($1:25))))/(INDEX($K:$K,MIN(IF(ISNUMBER(U27:U$38),ROW(27:$38))))-INDEX($K:$K,MAX(ISNUMBER(U$1:U25)*ROW($1:25))))*($K26-INDEX($K:$K,MAX(ISNUMBER(U$1:U25)*ROW($1:25))))+INDEX(U:U,MAX(ISNUMBER(U$1:U25)*ROW($1:25))),U26)</f>
        <v>31.585926000000001</v>
      </c>
      <c r="P26" s="1">
        <f t="array" aca="1" ref="P26" ca="1">IF(ISNA(V26),(INDEX(V:V,MIN(IF(ISNUMBER(V27:V$38),ROW(27:$38))))-INDEX(V:V,MAX(ISNUMBER(V$1:V25)*ROW($1:25))))/(INDEX($K:$K,MIN(IF(ISNUMBER(V27:V$38),ROW(27:$38))))-INDEX($K:$K,MAX(ISNUMBER(V$1:V25)*ROW($1:25))))*($K26-INDEX($K:$K,MAX(ISNUMBER(V$1:V25)*ROW($1:25))))+INDEX(V:V,MAX(ISNUMBER(V$1:V25)*ROW($1:25))),V26)</f>
        <v>74.567672999999999</v>
      </c>
      <c r="Q26" s="1">
        <f t="array" aca="1" ref="Q26" ca="1">IF(ISNA(W26),(INDEX(W:W,MIN(IF(ISNUMBER(W27:W$38),ROW(27:$38))))-INDEX(W:W,MAX(ISNUMBER(W$1:W25)*ROW($1:25))))/(INDEX($K:$K,MIN(IF(ISNUMBER(W27:W$38),ROW(27:$38))))-INDEX($K:$K,MAX(ISNUMBER(W$1:W25)*ROW($1:25))))*($K26-INDEX($K:$K,MAX(ISNUMBER(W$1:W25)*ROW($1:25))))+INDEX(W:W,MAX(ISNUMBER(W$1:W25)*ROW($1:25))),W26)</f>
        <v>15000</v>
      </c>
      <c r="R26" t="e">
        <f t="shared" ca="1" si="0"/>
        <v>#N/A</v>
      </c>
      <c r="S26" t="e">
        <f t="shared" ca="1" si="1"/>
        <v>#N/A</v>
      </c>
      <c r="T26" t="e">
        <f t="shared" ca="1" si="2"/>
        <v>#N/A</v>
      </c>
      <c r="U26">
        <f t="shared" ca="1" si="3"/>
        <v>31.585926000000001</v>
      </c>
      <c r="V26">
        <f t="shared" ca="1" si="4"/>
        <v>74.567672999999999</v>
      </c>
      <c r="W26">
        <f t="shared" ca="1" si="5"/>
        <v>15000</v>
      </c>
      <c r="X26" t="e">
        <f ca="1">VLOOKUP($K26,$A$2:$C$25,COLUMN(B25),)</f>
        <v>#N/A</v>
      </c>
      <c r="Y26" t="e">
        <f ca="1">VLOOKUP($K26,$A$2:$C$25,COLUMN(C25),)</f>
        <v>#N/A</v>
      </c>
      <c r="Z26" t="str">
        <f ca="1">VLOOKUP($K26,$E$2:$G$14,COLUMN(B25),)</f>
        <v>31.585926,74.567673</v>
      </c>
      <c r="AA26">
        <f ca="1">VLOOKUP($K26,$E$2:$G$14,COLUMN(C25),)</f>
        <v>15000</v>
      </c>
    </row>
    <row r="27" spans="1:27" x14ac:dyDescent="0.25">
      <c r="K27" s="1">
        <f t="array" aca="1" ref="K27" ca="1">SMALL(N(OFFSET(A$2,MOD(ROW($24:$60),24),TRUNC(ROW($24:$60)/24-1)*4)),ROW(K26))</f>
        <v>1541306108</v>
      </c>
      <c r="L27" s="1">
        <f t="array" aca="1" ref="L27" ca="1">IF(ISNA(R27),(INDEX(R:R,MIN(IF(ISNUMBER(R28:R$38),ROW(28:$38))))-INDEX(R:R,MAX(ISNUMBER(R$1:R26)*ROW($1:26))))/(INDEX($K:$K,MIN(IF(ISNUMBER(R28:R$38),ROW(28:$38))))-INDEX($K:$K,MAX(ISNUMBER(R$1:R26)*ROW($1:26))))*($K27-INDEX($K:$K,MAX(ISNUMBER(R$1:R26)*ROW($1:26))))+INDEX(R:R,MAX(ISNUMBER(R$1:R26)*ROW($1:26))),R27)</f>
        <v>31.493134000000001</v>
      </c>
      <c r="M27" s="1">
        <f t="array" aca="1" ref="M27" ca="1">IF(ISNA(S27),(INDEX(S:S,MIN(IF(ISNUMBER(S28:S$38),ROW(28:$38))))-INDEX(S:S,MAX(ISNUMBER(S$1:S26)*ROW($1:26))))/(INDEX($K:$K,MIN(IF(ISNUMBER(S28:S$38),ROW(28:$38))))-INDEX($K:$K,MAX(ISNUMBER(S$1:S26)*ROW($1:26))))*($K27-INDEX($K:$K,MAX(ISNUMBER(S$1:S26)*ROW($1:26))))+INDEX(S:S,MAX(ISNUMBER(S$1:S26)*ROW($1:26))),S27)</f>
        <v>74.364731000000006</v>
      </c>
      <c r="N27" s="1">
        <f t="array" aca="1" ref="N27" ca="1">IF(ISNA(T27),(INDEX(T:T,MIN(IF(ISNUMBER(T28:T$38),ROW(28:$38))))-INDEX(T:T,MAX(ISNUMBER(T$1:T26)*ROW($1:26))))/(INDEX($K:$K,MIN(IF(ISNUMBER(T28:T$38),ROW(28:$38))))-INDEX($K:$K,MAX(ISNUMBER(T$1:T26)*ROW($1:26))))*($K27-INDEX($K:$K,MAX(ISNUMBER(T$1:T26)*ROW($1:26))))+INDEX(T:T,MAX(ISNUMBER(T$1:T26)*ROW($1:26))),T27)</f>
        <v>12950</v>
      </c>
      <c r="O27" s="1">
        <f t="array" aca="1" ref="O27" ca="1">IF(ISNA(U27),(INDEX(U:U,MIN(IF(ISNUMBER(U28:U$38),ROW(28:$38))))-INDEX(U:U,MAX(ISNUMBER(U$1:U26)*ROW($1:26))))/(INDEX($K:$K,MIN(IF(ISNUMBER(U28:U$38),ROW(28:$38))))-INDEX($K:$K,MAX(ISNUMBER(U$1:U26)*ROW($1:26))))*($K27-INDEX($K:$K,MAX(ISNUMBER(U$1:U26)*ROW($1:26))))+INDEX(U:U,MAX(ISNUMBER(U$1:U26)*ROW($1:26))),U27)</f>
        <v>31.592777382352942</v>
      </c>
      <c r="P27" s="1">
        <f t="array" aca="1" ref="P27" ca="1">IF(ISNA(V27),(INDEX(V:V,MIN(IF(ISNUMBER(V28:V$38),ROW(28:$38))))-INDEX(V:V,MAX(ISNUMBER(V$1:V26)*ROW($1:26))))/(INDEX($K:$K,MIN(IF(ISNUMBER(V28:V$38),ROW(28:$38))))-INDEX($K:$K,MAX(ISNUMBER(V$1:V26)*ROW($1:26))))*($K27-INDEX($K:$K,MAX(ISNUMBER(V$1:V26)*ROW($1:26))))+INDEX(V:V,MAX(ISNUMBER(V$1:V26)*ROW($1:26))),V27)</f>
        <v>74.578780323529415</v>
      </c>
      <c r="Q27" s="1">
        <f t="array" aca="1" ref="Q27" ca="1">IF(ISNA(W27),(INDEX(W:W,MIN(IF(ISNUMBER(W28:W$38),ROW(28:$38))))-INDEX(W:W,MAX(ISNUMBER(W$1:W26)*ROW($1:26))))/(INDEX($K:$K,MIN(IF(ISNUMBER(W28:W$38),ROW(28:$38))))-INDEX($K:$K,MAX(ISNUMBER(W$1:W26)*ROW($1:26))))*($K27-INDEX($K:$K,MAX(ISNUMBER(W$1:W26)*ROW($1:26))))+INDEX(W:W,MAX(ISNUMBER(W$1:W26)*ROW($1:26))),W27)</f>
        <v>15000</v>
      </c>
      <c r="R27">
        <f t="shared" ca="1" si="0"/>
        <v>31.493134000000001</v>
      </c>
      <c r="S27">
        <f t="shared" ca="1" si="1"/>
        <v>74.364731000000006</v>
      </c>
      <c r="T27">
        <f t="shared" ca="1" si="2"/>
        <v>12950</v>
      </c>
      <c r="U27" t="e">
        <f t="shared" ca="1" si="3"/>
        <v>#N/A</v>
      </c>
      <c r="V27" t="e">
        <f t="shared" ca="1" si="4"/>
        <v>#N/A</v>
      </c>
      <c r="W27" t="e">
        <f t="shared" ca="1" si="5"/>
        <v>#N/A</v>
      </c>
      <c r="X27" t="str">
        <f ca="1">VLOOKUP($K27,$A$2:$C$25,COLUMN(B26),)</f>
        <v>31.493134,74.364731</v>
      </c>
      <c r="Y27">
        <f ca="1">VLOOKUP($K27,$A$2:$C$25,COLUMN(C26),)</f>
        <v>12950</v>
      </c>
      <c r="Z27" t="e">
        <f ca="1">VLOOKUP($K27,$E$2:$G$14,COLUMN(B26),)</f>
        <v>#N/A</v>
      </c>
      <c r="AA27" t="e">
        <f ca="1">VLOOKUP($K27,$E$2:$G$14,COLUMN(C26),)</f>
        <v>#N/A</v>
      </c>
    </row>
    <row r="28" spans="1:27" x14ac:dyDescent="0.25">
      <c r="K28" s="1">
        <f t="array" aca="1" ref="K28" ca="1">SMALL(N(OFFSET(A$2,MOD(ROW($24:$60),24),TRUNC(ROW($24:$60)/24-1)*4)),ROW(K27))</f>
        <v>1541306115</v>
      </c>
      <c r="L28" s="1">
        <f t="array" aca="1" ref="L28" ca="1">IF(ISNA(R28),(INDEX(R:R,MIN(IF(ISNUMBER(R29:R$38),ROW(29:$38))))-INDEX(R:R,MAX(ISNUMBER(R$1:R27)*ROW($1:27))))/(INDEX($K:$K,MIN(IF(ISNUMBER(R29:R$38),ROW(29:$38))))-INDEX($K:$K,MAX(ISNUMBER(R$1:R27)*ROW($1:27))))*($K28-INDEX($K:$K,MAX(ISNUMBER(R$1:R27)*ROW($1:27))))+INDEX(R:R,MAX(ISNUMBER(R$1:R27)*ROW($1:27))),R28)</f>
        <v>31.490587000000001</v>
      </c>
      <c r="M28" s="1">
        <f t="array" aca="1" ref="M28" ca="1">IF(ISNA(S28),(INDEX(S:S,MIN(IF(ISNUMBER(S29:S$38),ROW(29:$38))))-INDEX(S:S,MAX(ISNUMBER(S$1:S27)*ROW($1:27))))/(INDEX($K:$K,MIN(IF(ISNUMBER(S29:S$38),ROW(29:$38))))-INDEX($K:$K,MAX(ISNUMBER(S$1:S27)*ROW($1:27))))*($K28-INDEX($K:$K,MAX(ISNUMBER(S$1:S27)*ROW($1:27))))+INDEX(S:S,MAX(ISNUMBER(S$1:S27)*ROW($1:27))),S28)</f>
        <v>74.349593999999996</v>
      </c>
      <c r="N28" s="1">
        <f t="array" aca="1" ref="N28" ca="1">IF(ISNA(T28),(INDEX(T:T,MIN(IF(ISNUMBER(T29:T$38),ROW(29:$38))))-INDEX(T:T,MAX(ISNUMBER(T$1:T27)*ROW($1:27))))/(INDEX($K:$K,MIN(IF(ISNUMBER(T29:T$38),ROW(29:$38))))-INDEX($K:$K,MAX(ISNUMBER(T$1:T27)*ROW($1:27))))*($K28-INDEX($K:$K,MAX(ISNUMBER(T$1:T27)*ROW($1:27))))+INDEX(T:T,MAX(ISNUMBER(T$1:T27)*ROW($1:27))),T28)</f>
        <v>13025</v>
      </c>
      <c r="O28" s="1">
        <f t="array" aca="1" ref="O28" ca="1">IF(ISNA(U28),(INDEX(U:U,MIN(IF(ISNUMBER(U29:U$38),ROW(29:$38))))-INDEX(U:U,MAX(ISNUMBER(U$1:U27)*ROW($1:27))))/(INDEX($K:$K,MIN(IF(ISNUMBER(U29:U$38),ROW(29:$38))))-INDEX($K:$K,MAX(ISNUMBER(U$1:U27)*ROW($1:27))))*($K28-INDEX($K:$K,MAX(ISNUMBER(U$1:U27)*ROW($1:27))))+INDEX(U:U,MAX(ISNUMBER(U$1:U27)*ROW($1:27))),U28)</f>
        <v>31.598106235294118</v>
      </c>
      <c r="P28" s="1">
        <f t="array" aca="1" ref="P28" ca="1">IF(ISNA(V28),(INDEX(V:V,MIN(IF(ISNUMBER(V29:V$38),ROW(29:$38))))-INDEX(V:V,MAX(ISNUMBER(V$1:V27)*ROW($1:27))))/(INDEX($K:$K,MIN(IF(ISNUMBER(V29:V$38),ROW(29:$38))))-INDEX($K:$K,MAX(ISNUMBER(V$1:V27)*ROW($1:27))))*($K28-INDEX($K:$K,MAX(ISNUMBER(V$1:V27)*ROW($1:27))))+INDEX(V:V,MAX(ISNUMBER(V$1:V27)*ROW($1:27))),V28)</f>
        <v>74.587419352941183</v>
      </c>
      <c r="Q28" s="1">
        <f t="array" aca="1" ref="Q28" ca="1">IF(ISNA(W28),(INDEX(W:W,MIN(IF(ISNUMBER(W29:W$38),ROW(29:$38))))-INDEX(W:W,MAX(ISNUMBER(W$1:W27)*ROW($1:27))))/(INDEX($K:$K,MIN(IF(ISNUMBER(W29:W$38),ROW(29:$38))))-INDEX($K:$K,MAX(ISNUMBER(W$1:W27)*ROW($1:27))))*($K28-INDEX($K:$K,MAX(ISNUMBER(W$1:W27)*ROW($1:27))))+INDEX(W:W,MAX(ISNUMBER(W$1:W27)*ROW($1:27))),W28)</f>
        <v>15000</v>
      </c>
      <c r="R28">
        <f t="shared" ca="1" si="0"/>
        <v>31.490587000000001</v>
      </c>
      <c r="S28">
        <f t="shared" ca="1" si="1"/>
        <v>74.349593999999996</v>
      </c>
      <c r="T28">
        <f t="shared" ca="1" si="2"/>
        <v>13025</v>
      </c>
      <c r="U28" t="e">
        <f t="shared" ca="1" si="3"/>
        <v>#N/A</v>
      </c>
      <c r="V28" t="e">
        <f t="shared" ca="1" si="4"/>
        <v>#N/A</v>
      </c>
      <c r="W28" t="e">
        <f t="shared" ca="1" si="5"/>
        <v>#N/A</v>
      </c>
      <c r="X28" t="str">
        <f ca="1">VLOOKUP($K28,$A$2:$C$25,COLUMN(B27),)</f>
        <v>31.490587,74.349594</v>
      </c>
      <c r="Y28">
        <f ca="1">VLOOKUP($K28,$A$2:$C$25,COLUMN(C27),)</f>
        <v>13025</v>
      </c>
      <c r="Z28" t="e">
        <f ca="1">VLOOKUP($K28,$E$2:$G$14,COLUMN(B27),)</f>
        <v>#N/A</v>
      </c>
      <c r="AA28" t="e">
        <f ca="1">VLOOKUP($K28,$E$2:$G$14,COLUMN(C27),)</f>
        <v>#N/A</v>
      </c>
    </row>
    <row r="29" spans="1:27" x14ac:dyDescent="0.25">
      <c r="K29" s="1">
        <f t="array" aca="1" ref="K29" ca="1">SMALL(N(OFFSET(A$2,MOD(ROW($24:$60),24),TRUNC(ROW($24:$60)/24-1)*4)),ROW(K28))</f>
        <v>1541306133</v>
      </c>
      <c r="L29" s="1">
        <f t="array" aca="1" ref="L29" ca="1">IF(ISNA(R29),(INDEX(R:R,MIN(IF(ISNUMBER(R30:R$38),ROW(30:$38))))-INDEX(R:R,MAX(ISNUMBER(R$1:R28)*ROW($1:28))))/(INDEX($K:$K,MIN(IF(ISNUMBER(R30:R$38),ROW(30:$38))))-INDEX($K:$K,MAX(ISNUMBER(R$1:R28)*ROW($1:28))))*($K29-INDEX($K:$K,MAX(ISNUMBER(R$1:R28)*ROW($1:28))))+INDEX(R:R,MAX(ISNUMBER(R$1:R28)*ROW($1:28))),R29)</f>
        <v>31.486297774193549</v>
      </c>
      <c r="M29" s="1">
        <f t="array" aca="1" ref="M29" ca="1">IF(ISNA(S29),(INDEX(S:S,MIN(IF(ISNUMBER(S30:S$38),ROW(30:$38))))-INDEX(S:S,MAX(ISNUMBER(S$1:S28)*ROW($1:28))))/(INDEX($K:$K,MIN(IF(ISNUMBER(S30:S$38),ROW(30:$38))))-INDEX($K:$K,MAX(ISNUMBER(S$1:S28)*ROW($1:28))))*($K29-INDEX($K:$K,MAX(ISNUMBER(S$1:S28)*ROW($1:28))))+INDEX(S:S,MAX(ISNUMBER(S$1:S28)*ROW($1:28))),S29)</f>
        <v>74.318513225806441</v>
      </c>
      <c r="N29" s="1">
        <f t="array" aca="1" ref="N29" ca="1">IF(ISNA(T29),(INDEX(T:T,MIN(IF(ISNUMBER(T30:T$38),ROW(30:$38))))-INDEX(T:T,MAX(ISNUMBER(T$1:T28)*ROW($1:28))))/(INDEX($K:$K,MIN(IF(ISNUMBER(T30:T$38),ROW(30:$38))))-INDEX($K:$K,MAX(ISNUMBER(T$1:T28)*ROW($1:28))))*($K29-INDEX($K:$K,MAX(ISNUMBER(T$1:T28)*ROW($1:28))))+INDEX(T:T,MAX(ISNUMBER(T$1:T28)*ROW($1:28))),T29)</f>
        <v>13242.741935483871</v>
      </c>
      <c r="O29" s="1">
        <f t="array" aca="1" ref="O29" ca="1">IF(ISNA(U29),(INDEX(U:U,MIN(IF(ISNUMBER(U30:U$38),ROW(30:$38))))-INDEX(U:U,MAX(ISNUMBER(U$1:U28)*ROW($1:28))))/(INDEX($K:$K,MIN(IF(ISNUMBER(U30:U$38),ROW(30:$38))))-INDEX($K:$K,MAX(ISNUMBER(U$1:U28)*ROW($1:28))))*($K29-INDEX($K:$K,MAX(ISNUMBER(U$1:U28)*ROW($1:28))))+INDEX(U:U,MAX(ISNUMBER(U$1:U28)*ROW($1:28))),U29)</f>
        <v>31.611809000000001</v>
      </c>
      <c r="P29" s="1">
        <f t="array" aca="1" ref="P29" ca="1">IF(ISNA(V29),(INDEX(V:V,MIN(IF(ISNUMBER(V30:V$38),ROW(30:$38))))-INDEX(V:V,MAX(ISNUMBER(V$1:V28)*ROW($1:28))))/(INDEX($K:$K,MIN(IF(ISNUMBER(V30:V$38),ROW(30:$38))))-INDEX($K:$K,MAX(ISNUMBER(V$1:V28)*ROW($1:28))))*($K29-INDEX($K:$K,MAX(ISNUMBER(V$1:V28)*ROW($1:28))))+INDEX(V:V,MAX(ISNUMBER(V$1:V28)*ROW($1:28))),V29)</f>
        <v>74.609634</v>
      </c>
      <c r="Q29" s="1">
        <f t="array" aca="1" ref="Q29" ca="1">IF(ISNA(W29),(INDEX(W:W,MIN(IF(ISNUMBER(W30:W$38),ROW(30:$38))))-INDEX(W:W,MAX(ISNUMBER(W$1:W28)*ROW($1:28))))/(INDEX($K:$K,MIN(IF(ISNUMBER(W30:W$38),ROW(30:$38))))-INDEX($K:$K,MAX(ISNUMBER(W$1:W28)*ROW($1:28))))*($K29-INDEX($K:$K,MAX(ISNUMBER(W$1:W28)*ROW($1:28))))+INDEX(W:W,MAX(ISNUMBER(W$1:W28)*ROW($1:28))),W29)</f>
        <v>15000</v>
      </c>
      <c r="R29" t="e">
        <f t="shared" ca="1" si="0"/>
        <v>#N/A</v>
      </c>
      <c r="S29" t="e">
        <f t="shared" ca="1" si="1"/>
        <v>#N/A</v>
      </c>
      <c r="T29" t="e">
        <f t="shared" ca="1" si="2"/>
        <v>#N/A</v>
      </c>
      <c r="U29">
        <f t="shared" ca="1" si="3"/>
        <v>31.611809000000001</v>
      </c>
      <c r="V29">
        <f t="shared" ca="1" si="4"/>
        <v>74.609634</v>
      </c>
      <c r="W29">
        <f t="shared" ca="1" si="5"/>
        <v>15000</v>
      </c>
      <c r="X29" t="e">
        <f ca="1">VLOOKUP($K29,$A$2:$C$25,COLUMN(B28),)</f>
        <v>#N/A</v>
      </c>
      <c r="Y29" t="e">
        <f ca="1">VLOOKUP($K29,$A$2:$C$25,COLUMN(C28),)</f>
        <v>#N/A</v>
      </c>
      <c r="Z29" t="str">
        <f ca="1">VLOOKUP($K29,$E$2:$G$14,COLUMN(B28),)</f>
        <v>31.611809,74.609634</v>
      </c>
      <c r="AA29">
        <f ca="1">VLOOKUP($K29,$E$2:$G$14,COLUMN(C28),)</f>
        <v>15000</v>
      </c>
    </row>
    <row r="30" spans="1:27" x14ac:dyDescent="0.25">
      <c r="K30" s="1">
        <f t="array" aca="1" ref="K30" ca="1">SMALL(N(OFFSET(A$2,MOD(ROW($24:$60),24),TRUNC(ROW($24:$60)/24-1)*4)),ROW(K29))</f>
        <v>1541306146</v>
      </c>
      <c r="L30" s="1">
        <f t="array" aca="1" ref="L30" ca="1">IF(ISNA(R30),(INDEX(R:R,MIN(IF(ISNUMBER(R31:R$38),ROW(31:$38))))-INDEX(R:R,MAX(ISNUMBER(R$1:R29)*ROW($1:29))))/(INDEX($K:$K,MIN(IF(ISNUMBER(R31:R$38),ROW(31:$38))))-INDEX($K:$K,MAX(ISNUMBER(R$1:R29)*ROW($1:29))))*($K30-INDEX($K:$K,MAX(ISNUMBER(R$1:R29)*ROW($1:29))))+INDEX(R:R,MAX(ISNUMBER(R$1:R29)*ROW($1:29))),R30)</f>
        <v>31.4832</v>
      </c>
      <c r="M30" s="1">
        <f t="array" aca="1" ref="M30" ca="1">IF(ISNA(S30),(INDEX(S:S,MIN(IF(ISNUMBER(S31:S$38),ROW(31:$38))))-INDEX(S:S,MAX(ISNUMBER(S$1:S29)*ROW($1:29))))/(INDEX($K:$K,MIN(IF(ISNUMBER(S31:S$38),ROW(31:$38))))-INDEX($K:$K,MAX(ISNUMBER(S$1:S29)*ROW($1:29))))*($K30-INDEX($K:$K,MAX(ISNUMBER(S$1:S29)*ROW($1:29))))+INDEX(S:S,MAX(ISNUMBER(S$1:S29)*ROW($1:29))),S30)</f>
        <v>74.296065999999996</v>
      </c>
      <c r="N30" s="1">
        <f t="array" aca="1" ref="N30" ca="1">IF(ISNA(T30),(INDEX(T:T,MIN(IF(ISNUMBER(T31:T$38),ROW(31:$38))))-INDEX(T:T,MAX(ISNUMBER(T$1:T29)*ROW($1:29))))/(INDEX($K:$K,MIN(IF(ISNUMBER(T31:T$38),ROW(31:$38))))-INDEX($K:$K,MAX(ISNUMBER(T$1:T29)*ROW($1:29))))*($K30-INDEX($K:$K,MAX(ISNUMBER(T$1:T29)*ROW($1:29))))+INDEX(T:T,MAX(ISNUMBER(T$1:T29)*ROW($1:29))),T30)</f>
        <v>13400</v>
      </c>
      <c r="O30" s="1">
        <f t="array" aca="1" ref="O30" ca="1">IF(ISNA(U30),(INDEX(U:U,MIN(IF(ISNUMBER(U31:U$38),ROW(31:$38))))-INDEX(U:U,MAX(ISNUMBER(U$1:U29)*ROW($1:29))))/(INDEX($K:$K,MIN(IF(ISNUMBER(U31:U$38),ROW(31:$38))))-INDEX($K:$K,MAX(ISNUMBER(U$1:U29)*ROW($1:29))))*($K30-INDEX($K:$K,MAX(ISNUMBER(U$1:U29)*ROW($1:29))))+INDEX(U:U,MAX(ISNUMBER(U$1:U29)*ROW($1:29))),U30)</f>
        <v>31.62308771875</v>
      </c>
      <c r="P30" s="1">
        <f t="array" aca="1" ref="P30" ca="1">IF(ISNA(V30),(INDEX(V:V,MIN(IF(ISNUMBER(V31:V$38),ROW(31:$38))))-INDEX(V:V,MAX(ISNUMBER(V$1:V29)*ROW($1:29))))/(INDEX($K:$K,MIN(IF(ISNUMBER(V31:V$38),ROW(31:$38))))-INDEX($K:$K,MAX(ISNUMBER(V$1:V29)*ROW($1:29))))*($K30-INDEX($K:$K,MAX(ISNUMBER(V$1:V29)*ROW($1:29))))+INDEX(V:V,MAX(ISNUMBER(V$1:V29)*ROW($1:29))),V30)</f>
        <v>74.626622156249994</v>
      </c>
      <c r="Q30" s="1">
        <f t="array" aca="1" ref="Q30" ca="1">IF(ISNA(W30),(INDEX(W:W,MIN(IF(ISNUMBER(W31:W$38),ROW(31:$38))))-INDEX(W:W,MAX(ISNUMBER(W$1:W29)*ROW($1:29))))/(INDEX($K:$K,MIN(IF(ISNUMBER(W31:W$38),ROW(31:$38))))-INDEX($K:$K,MAX(ISNUMBER(W$1:W29)*ROW($1:29))))*($K30-INDEX($K:$K,MAX(ISNUMBER(W$1:W29)*ROW($1:29))))+INDEX(W:W,MAX(ISNUMBER(W$1:W29)*ROW($1:29))),W30)</f>
        <v>15010.15625</v>
      </c>
      <c r="R30">
        <f t="shared" ca="1" si="0"/>
        <v>31.4832</v>
      </c>
      <c r="S30">
        <f t="shared" ca="1" si="1"/>
        <v>74.296065999999996</v>
      </c>
      <c r="T30">
        <f t="shared" ca="1" si="2"/>
        <v>13400</v>
      </c>
      <c r="U30" t="e">
        <f t="shared" ca="1" si="3"/>
        <v>#N/A</v>
      </c>
      <c r="V30" t="e">
        <f t="shared" ca="1" si="4"/>
        <v>#N/A</v>
      </c>
      <c r="W30" t="e">
        <f t="shared" ca="1" si="5"/>
        <v>#N/A</v>
      </c>
      <c r="X30" t="str">
        <f ca="1">VLOOKUP($K30,$A$2:$C$25,COLUMN(B29),)</f>
        <v>31.4832,74.296066</v>
      </c>
      <c r="Y30">
        <f ca="1">VLOOKUP($K30,$A$2:$C$25,COLUMN(C29),)</f>
        <v>13400</v>
      </c>
      <c r="Z30" t="e">
        <f ca="1">VLOOKUP($K30,$E$2:$G$14,COLUMN(B29),)</f>
        <v>#N/A</v>
      </c>
      <c r="AA30" t="e">
        <f ca="1">VLOOKUP($K30,$E$2:$G$14,COLUMN(C29),)</f>
        <v>#N/A</v>
      </c>
    </row>
    <row r="31" spans="1:27" x14ac:dyDescent="0.25">
      <c r="K31" s="1">
        <f t="array" aca="1" ref="K31" ca="1">SMALL(N(OFFSET(A$2,MOD(ROW($24:$60),24),TRUNC(ROW($24:$60)/24-1)*4)),ROW(K30))</f>
        <v>1541306165</v>
      </c>
      <c r="L31" s="1">
        <f t="array" aca="1" ref="L31" ca="1">IF(ISNA(R31),(INDEX(R:R,MIN(IF(ISNUMBER(R32:R$38),ROW(32:$38))))-INDEX(R:R,MAX(ISNUMBER(R$1:R30)*ROW($1:30))))/(INDEX($K:$K,MIN(IF(ISNUMBER(R32:R$38),ROW(32:$38))))-INDEX($K:$K,MAX(ISNUMBER(R$1:R30)*ROW($1:30))))*($K31-INDEX($K:$K,MAX(ISNUMBER(R$1:R30)*ROW($1:30))))+INDEX(R:R,MAX(ISNUMBER(R$1:R30)*ROW($1:30))),R31)</f>
        <v>31.479017625000001</v>
      </c>
      <c r="M31" s="1">
        <f t="array" aca="1" ref="M31" ca="1">IF(ISNA(S31),(INDEX(S:S,MIN(IF(ISNUMBER(S32:S$38),ROW(32:$38))))-INDEX(S:S,MAX(ISNUMBER(S$1:S30)*ROW($1:30))))/(INDEX($K:$K,MIN(IF(ISNUMBER(S32:S$38),ROW(32:$38))))-INDEX($K:$K,MAX(ISNUMBER(S$1:S30)*ROW($1:30))))*($K31-INDEX($K:$K,MAX(ISNUMBER(S$1:S30)*ROW($1:30))))+INDEX(S:S,MAX(ISNUMBER(S$1:S30)*ROW($1:30))),S31)</f>
        <v>74.2606915625</v>
      </c>
      <c r="N31" s="1">
        <f t="array" aca="1" ref="N31" ca="1">IF(ISNA(T31),(INDEX(T:T,MIN(IF(ISNUMBER(T32:T$38),ROW(32:$38))))-INDEX(T:T,MAX(ISNUMBER(T$1:T30)*ROW($1:30))))/(INDEX($K:$K,MIN(IF(ISNUMBER(T32:T$38),ROW(32:$38))))-INDEX($K:$K,MAX(ISNUMBER(T$1:T30)*ROW($1:30))))*($K31-INDEX($K:$K,MAX(ISNUMBER(T$1:T30)*ROW($1:30))))+INDEX(T:T,MAX(ISNUMBER(T$1:T30)*ROW($1:30))),T31)</f>
        <v>13756.25</v>
      </c>
      <c r="O31" s="1">
        <f t="array" aca="1" ref="O31" ca="1">IF(ISNA(U31),(INDEX(U:U,MIN(IF(ISNUMBER(U32:U$38),ROW(32:$38))))-INDEX(U:U,MAX(ISNUMBER(U$1:U30)*ROW($1:30))))/(INDEX($K:$K,MIN(IF(ISNUMBER(U32:U$38),ROW(32:$38))))-INDEX($K:$K,MAX(ISNUMBER(U$1:U30)*ROW($1:30))))*($K31-INDEX($K:$K,MAX(ISNUMBER(U$1:U30)*ROW($1:30))))+INDEX(U:U,MAX(ISNUMBER(U$1:U30)*ROW($1:30))),U31)</f>
        <v>31.639572000000001</v>
      </c>
      <c r="P31" s="1">
        <f t="array" aca="1" ref="P31" ca="1">IF(ISNA(V31),(INDEX(V:V,MIN(IF(ISNUMBER(V32:V$38),ROW(32:$38))))-INDEX(V:V,MAX(ISNUMBER(V$1:V30)*ROW($1:30))))/(INDEX($K:$K,MIN(IF(ISNUMBER(V32:V$38),ROW(32:$38))))-INDEX($K:$K,MAX(ISNUMBER(V$1:V30)*ROW($1:30))))*($K31-INDEX($K:$K,MAX(ISNUMBER(V$1:V30)*ROW($1:30))))+INDEX(V:V,MAX(ISNUMBER(V$1:V30)*ROW($1:30))),V31)</f>
        <v>74.651450999999994</v>
      </c>
      <c r="Q31" s="1">
        <f t="array" aca="1" ref="Q31" ca="1">IF(ISNA(W31),(INDEX(W:W,MIN(IF(ISNUMBER(W32:W$38),ROW(32:$38))))-INDEX(W:W,MAX(ISNUMBER(W$1:W30)*ROW($1:30))))/(INDEX($K:$K,MIN(IF(ISNUMBER(W32:W$38),ROW(32:$38))))-INDEX($K:$K,MAX(ISNUMBER(W$1:W30)*ROW($1:30))))*($K31-INDEX($K:$K,MAX(ISNUMBER(W$1:W30)*ROW($1:30))))+INDEX(W:W,MAX(ISNUMBER(W$1:W30)*ROW($1:30))),W31)</f>
        <v>15025</v>
      </c>
      <c r="R31" t="e">
        <f t="shared" ca="1" si="0"/>
        <v>#N/A</v>
      </c>
      <c r="S31" t="e">
        <f t="shared" ca="1" si="1"/>
        <v>#N/A</v>
      </c>
      <c r="T31" t="e">
        <f t="shared" ca="1" si="2"/>
        <v>#N/A</v>
      </c>
      <c r="U31">
        <f t="shared" ca="1" si="3"/>
        <v>31.639572000000001</v>
      </c>
      <c r="V31">
        <f t="shared" ca="1" si="4"/>
        <v>74.651450999999994</v>
      </c>
      <c r="W31">
        <f t="shared" ca="1" si="5"/>
        <v>15025</v>
      </c>
      <c r="X31" t="e">
        <f ca="1">VLOOKUP($K31,$A$2:$C$25,COLUMN(B30),)</f>
        <v>#N/A</v>
      </c>
      <c r="Y31" t="e">
        <f ca="1">VLOOKUP($K31,$A$2:$C$25,COLUMN(C30),)</f>
        <v>#N/A</v>
      </c>
      <c r="Z31" t="str">
        <f ca="1">VLOOKUP($K31,$E$2:$G$14,COLUMN(B30),)</f>
        <v>31.639572,74.651451</v>
      </c>
      <c r="AA31">
        <f ca="1">VLOOKUP($K31,$E$2:$G$14,COLUMN(C30),)</f>
        <v>15025</v>
      </c>
    </row>
    <row r="32" spans="1:27" x14ac:dyDescent="0.25">
      <c r="K32" s="1">
        <f t="array" aca="1" ref="K32" ca="1">SMALL(N(OFFSET(A$2,MOD(ROW($24:$60),24),TRUNC(ROW($24:$60)/24-1)*4)),ROW(K31))</f>
        <v>1541306178</v>
      </c>
      <c r="L32" s="1">
        <f t="array" aca="1" ref="L32" ca="1">IF(ISNA(R32),(INDEX(R:R,MIN(IF(ISNUMBER(R33:R$38),ROW(33:$38))))-INDEX(R:R,MAX(ISNUMBER(R$1:R31)*ROW($1:31))))/(INDEX($K:$K,MIN(IF(ISNUMBER(R33:R$38),ROW(33:$38))))-INDEX($K:$K,MAX(ISNUMBER(R$1:R31)*ROW($1:31))))*($K32-INDEX($K:$K,MAX(ISNUMBER(R$1:R31)*ROW($1:31))))+INDEX(R:R,MAX(ISNUMBER(R$1:R31)*ROW($1:31))),R32)</f>
        <v>31.476156</v>
      </c>
      <c r="M32" s="1">
        <f t="array" aca="1" ref="M32" ca="1">IF(ISNA(S32),(INDEX(S:S,MIN(IF(ISNUMBER(S33:S$38),ROW(33:$38))))-INDEX(S:S,MAX(ISNUMBER(S$1:S31)*ROW($1:31))))/(INDEX($K:$K,MIN(IF(ISNUMBER(S33:S$38),ROW(33:$38))))-INDEX($K:$K,MAX(ISNUMBER(S$1:S31)*ROW($1:31))))*($K32-INDEX($K:$K,MAX(ISNUMBER(S$1:S31)*ROW($1:31))))+INDEX(S:S,MAX(ISNUMBER(S$1:S31)*ROW($1:31))),S32)</f>
        <v>74.236487999999994</v>
      </c>
      <c r="N32" s="1">
        <f t="array" aca="1" ref="N32" ca="1">IF(ISNA(T32),(INDEX(T:T,MIN(IF(ISNUMBER(T33:T$38),ROW(33:$38))))-INDEX(T:T,MAX(ISNUMBER(T$1:T31)*ROW($1:31))))/(INDEX($K:$K,MIN(IF(ISNUMBER(T33:T$38),ROW(33:$38))))-INDEX($K:$K,MAX(ISNUMBER(T$1:T31)*ROW($1:31))))*($K32-INDEX($K:$K,MAX(ISNUMBER(T$1:T31)*ROW($1:31))))+INDEX(T:T,MAX(ISNUMBER(T$1:T31)*ROW($1:31))),T32)</f>
        <v>14000</v>
      </c>
      <c r="O32" s="1">
        <f t="array" aca="1" ref="O32" ca="1">IF(ISNA(U32),(INDEX(U:U,MIN(IF(ISNUMBER(U33:U$38),ROW(33:$38))))-INDEX(U:U,MAX(ISNUMBER(U$1:U31)*ROW($1:31))))/(INDEX($K:$K,MIN(IF(ISNUMBER(U33:U$38),ROW(33:$38))))-INDEX($K:$K,MAX(ISNUMBER(U$1:U31)*ROW($1:31))))*($K32-INDEX($K:$K,MAX(ISNUMBER(U$1:U31)*ROW($1:31))))+INDEX(U:U,MAX(ISNUMBER(U$1:U31)*ROW($1:31))),U32)</f>
        <v>31.650164833333335</v>
      </c>
      <c r="P32" s="1">
        <f t="array" aca="1" ref="P32" ca="1">IF(ISNA(V32),(INDEX(V:V,MIN(IF(ISNUMBER(V33:V$38),ROW(33:$38))))-INDEX(V:V,MAX(ISNUMBER(V$1:V31)*ROW($1:31))))/(INDEX($K:$K,MIN(IF(ISNUMBER(V33:V$38),ROW(33:$38))))-INDEX($K:$K,MAX(ISNUMBER(V$1:V31)*ROW($1:31))))*($K32-INDEX($K:$K,MAX(ISNUMBER(V$1:V31)*ROW($1:31))))+INDEX(V:V,MAX(ISNUMBER(V$1:V31)*ROW($1:31))),V32)</f>
        <v>74.667485633333328</v>
      </c>
      <c r="Q32" s="1">
        <f t="array" aca="1" ref="Q32" ca="1">IF(ISNA(W32),(INDEX(W:W,MIN(IF(ISNUMBER(W33:W$38),ROW(33:$38))))-INDEX(W:W,MAX(ISNUMBER(W$1:W31)*ROW($1:31))))/(INDEX($K:$K,MIN(IF(ISNUMBER(W33:W$38),ROW(33:$38))))-INDEX($K:$K,MAX(ISNUMBER(W$1:W31)*ROW($1:31))))*($K32-INDEX($K:$K,MAX(ISNUMBER(W$1:W31)*ROW($1:31))))+INDEX(W:W,MAX(ISNUMBER(W$1:W31)*ROW($1:31))),W32)</f>
        <v>15025</v>
      </c>
      <c r="R32">
        <f t="shared" ca="1" si="0"/>
        <v>31.476156</v>
      </c>
      <c r="S32">
        <f t="shared" ca="1" si="1"/>
        <v>74.236487999999994</v>
      </c>
      <c r="T32">
        <f t="shared" ca="1" si="2"/>
        <v>14000</v>
      </c>
      <c r="U32" t="e">
        <f t="shared" ca="1" si="3"/>
        <v>#N/A</v>
      </c>
      <c r="V32" t="e">
        <f t="shared" ca="1" si="4"/>
        <v>#N/A</v>
      </c>
      <c r="W32" t="e">
        <f t="shared" ca="1" si="5"/>
        <v>#N/A</v>
      </c>
      <c r="X32" t="str">
        <f ca="1">VLOOKUP($K32,$A$2:$C$25,COLUMN(B31),)</f>
        <v>31.476156,74.236488</v>
      </c>
      <c r="Y32">
        <f ca="1">VLOOKUP($K32,$A$2:$C$25,COLUMN(C31),)</f>
        <v>14000</v>
      </c>
      <c r="Z32" t="e">
        <f ca="1">VLOOKUP($K32,$E$2:$G$14,COLUMN(B31),)</f>
        <v>#N/A</v>
      </c>
      <c r="AA32" t="e">
        <f ca="1">VLOOKUP($K32,$E$2:$G$14,COLUMN(C31),)</f>
        <v>#N/A</v>
      </c>
    </row>
    <row r="33" spans="7:27" x14ac:dyDescent="0.25">
      <c r="K33" s="1">
        <f t="array" aca="1" ref="K33" ca="1">SMALL(N(OFFSET(A$2,MOD(ROW($24:$60),24),TRUNC(ROW($24:$60)/24-1)*4)),ROW(K32))</f>
        <v>1541306195</v>
      </c>
      <c r="L33" s="1">
        <f t="array" aca="1" ref="L33" ca="1">IF(ISNA(R33),(INDEX(R:R,MIN(IF(ISNUMBER(R34:R$38),ROW(34:$38))))-INDEX(R:R,MAX(ISNUMBER(R$1:R32)*ROW($1:32))))/(INDEX($K:$K,MIN(IF(ISNUMBER(R34:R$38),ROW(34:$38))))-INDEX($K:$K,MAX(ISNUMBER(R$1:R32)*ROW($1:32))))*($K33-INDEX($K:$K,MAX(ISNUMBER(R$1:R32)*ROW($1:32))))+INDEX(R:R,MAX(ISNUMBER(R$1:R32)*ROW($1:32))),R33)</f>
        <v>31.472439181818181</v>
      </c>
      <c r="M33" s="1">
        <f t="array" aca="1" ref="M33" ca="1">IF(ISNA(S33),(INDEX(S:S,MIN(IF(ISNUMBER(S34:S$38),ROW(34:$38))))-INDEX(S:S,MAX(ISNUMBER(S$1:S32)*ROW($1:32))))/(INDEX($K:$K,MIN(IF(ISNUMBER(S34:S$38),ROW(34:$38))))-INDEX($K:$K,MAX(ISNUMBER(S$1:S32)*ROW($1:32))))*($K33-INDEX($K:$K,MAX(ISNUMBER(S$1:S32)*ROW($1:32))))+INDEX(S:S,MAX(ISNUMBER(S$1:S32)*ROW($1:32))),S33)</f>
        <v>74.204908181818183</v>
      </c>
      <c r="N33" s="1">
        <f t="array" aca="1" ref="N33" ca="1">IF(ISNA(T33),(INDEX(T:T,MIN(IF(ISNUMBER(T34:T$38),ROW(34:$38))))-INDEX(T:T,MAX(ISNUMBER(T$1:T32)*ROW($1:32))))/(INDEX($K:$K,MIN(IF(ISNUMBER(T34:T$38),ROW(34:$38))))-INDEX($K:$K,MAX(ISNUMBER(T$1:T32)*ROW($1:32))))*($K33-INDEX($K:$K,MAX(ISNUMBER(T$1:T32)*ROW($1:32))))+INDEX(T:T,MAX(ISNUMBER(T$1:T32)*ROW($1:32))),T33)</f>
        <v>14000</v>
      </c>
      <c r="O33" s="1">
        <f t="array" aca="1" ref="O33" ca="1">IF(ISNA(U33),(INDEX(U:U,MIN(IF(ISNUMBER(U34:U$38),ROW(34:$38))))-INDEX(U:U,MAX(ISNUMBER(U$1:U32)*ROW($1:32))))/(INDEX($K:$K,MIN(IF(ISNUMBER(U34:U$38),ROW(34:$38))))-INDEX($K:$K,MAX(ISNUMBER(U$1:U32)*ROW($1:32))))*($K33-INDEX($K:$K,MAX(ISNUMBER(U$1:U32)*ROW($1:32))))+INDEX(U:U,MAX(ISNUMBER(U$1:U32)*ROW($1:32))),U33)</f>
        <v>31.664017000000001</v>
      </c>
      <c r="P33" s="1">
        <f t="array" aca="1" ref="P33" ca="1">IF(ISNA(V33),(INDEX(V:V,MIN(IF(ISNUMBER(V34:V$38),ROW(34:$38))))-INDEX(V:V,MAX(ISNUMBER(V$1:V32)*ROW($1:32))))/(INDEX($K:$K,MIN(IF(ISNUMBER(V34:V$38),ROW(34:$38))))-INDEX($K:$K,MAX(ISNUMBER(V$1:V32)*ROW($1:32))))*($K33-INDEX($K:$K,MAX(ISNUMBER(V$1:V32)*ROW($1:32))))+INDEX(V:V,MAX(ISNUMBER(V$1:V32)*ROW($1:32))),V33)</f>
        <v>74.688453999999993</v>
      </c>
      <c r="Q33" s="1">
        <f t="array" aca="1" ref="Q33" ca="1">IF(ISNA(W33),(INDEX(W:W,MIN(IF(ISNUMBER(W34:W$38),ROW(34:$38))))-INDEX(W:W,MAX(ISNUMBER(W$1:W32)*ROW($1:32))))/(INDEX($K:$K,MIN(IF(ISNUMBER(W34:W$38),ROW(34:$38))))-INDEX($K:$K,MAX(ISNUMBER(W$1:W32)*ROW($1:32))))*($K33-INDEX($K:$K,MAX(ISNUMBER(W$1:W32)*ROW($1:32))))+INDEX(W:W,MAX(ISNUMBER(W$1:W32)*ROW($1:32))),W33)</f>
        <v>15025</v>
      </c>
      <c r="R33" t="e">
        <f t="shared" ca="1" si="0"/>
        <v>#N/A</v>
      </c>
      <c r="S33" t="e">
        <f t="shared" ca="1" si="1"/>
        <v>#N/A</v>
      </c>
      <c r="T33" t="e">
        <f t="shared" ca="1" si="2"/>
        <v>#N/A</v>
      </c>
      <c r="U33">
        <f t="shared" ca="1" si="3"/>
        <v>31.664017000000001</v>
      </c>
      <c r="V33">
        <f t="shared" ca="1" si="4"/>
        <v>74.688453999999993</v>
      </c>
      <c r="W33">
        <f t="shared" ca="1" si="5"/>
        <v>15025</v>
      </c>
      <c r="X33" t="e">
        <f ca="1">VLOOKUP($K33,$A$2:$C$25,COLUMN(B32),)</f>
        <v>#N/A</v>
      </c>
      <c r="Y33" t="e">
        <f ca="1">VLOOKUP($K33,$A$2:$C$25,COLUMN(C32),)</f>
        <v>#N/A</v>
      </c>
      <c r="Z33" t="str">
        <f ca="1">VLOOKUP($K33,$E$2:$G$14,COLUMN(B32),)</f>
        <v>31.664017,74.688454</v>
      </c>
      <c r="AA33">
        <f ca="1">VLOOKUP($K33,$E$2:$G$14,COLUMN(C32),)</f>
        <v>15025</v>
      </c>
    </row>
    <row r="34" spans="7:27" x14ac:dyDescent="0.25">
      <c r="K34" s="1">
        <f t="array" aca="1" ref="K34" ca="1">SMALL(N(OFFSET(A$2,MOD(ROW($24:$60),24),TRUNC(ROW($24:$60)/24-1)*4)),ROW(K33))</f>
        <v>1541306211</v>
      </c>
      <c r="L34" s="1">
        <f t="array" aca="1" ref="L34" ca="1">IF(ISNA(R34),(INDEX(R:R,MIN(IF(ISNUMBER(R35:R$38),ROW(35:$38))))-INDEX(R:R,MAX(ISNUMBER(R$1:R33)*ROW($1:33))))/(INDEX($K:$K,MIN(IF(ISNUMBER(R35:R$38),ROW(35:$38))))-INDEX($K:$K,MAX(ISNUMBER(R$1:R33)*ROW($1:33))))*($K34-INDEX($K:$K,MAX(ISNUMBER(R$1:R33)*ROW($1:33))))+INDEX(R:R,MAX(ISNUMBER(R$1:R33)*ROW($1:33))),R34)</f>
        <v>31.468941000000001</v>
      </c>
      <c r="M34" s="1">
        <f t="array" aca="1" ref="M34" ca="1">IF(ISNA(S34),(INDEX(S:S,MIN(IF(ISNUMBER(S35:S$38),ROW(35:$38))))-INDEX(S:S,MAX(ISNUMBER(S$1:S33)*ROW($1:33))))/(INDEX($K:$K,MIN(IF(ISNUMBER(S35:S$38),ROW(35:$38))))-INDEX($K:$K,MAX(ISNUMBER(S$1:S33)*ROW($1:33))))*($K34-INDEX($K:$K,MAX(ISNUMBER(S$1:S33)*ROW($1:33))))+INDEX(S:S,MAX(ISNUMBER(S$1:S33)*ROW($1:33))),S34)</f>
        <v>74.175185999999997</v>
      </c>
      <c r="N34" s="1">
        <f t="array" aca="1" ref="N34" ca="1">IF(ISNA(T34),(INDEX(T:T,MIN(IF(ISNUMBER(T35:T$38),ROW(35:$38))))-INDEX(T:T,MAX(ISNUMBER(T$1:T33)*ROW($1:33))))/(INDEX($K:$K,MIN(IF(ISNUMBER(T35:T$38),ROW(35:$38))))-INDEX($K:$K,MAX(ISNUMBER(T$1:T33)*ROW($1:33))))*($K34-INDEX($K:$K,MAX(ISNUMBER(T$1:T33)*ROW($1:33))))+INDEX(T:T,MAX(ISNUMBER(T$1:T33)*ROW($1:33))),T34)</f>
        <v>14000</v>
      </c>
      <c r="O34" s="1">
        <f t="array" aca="1" ref="O34" ca="1">IF(ISNA(U34),(INDEX(U:U,MIN(IF(ISNUMBER(U35:U$38),ROW(35:$38))))-INDEX(U:U,MAX(ISNUMBER(U$1:U33)*ROW($1:33))))/(INDEX($K:$K,MIN(IF(ISNUMBER(U35:U$38),ROW(35:$38))))-INDEX($K:$K,MAX(ISNUMBER(U$1:U33)*ROW($1:33))))*($K34-INDEX($K:$K,MAX(ISNUMBER(U$1:U33)*ROW($1:33))))+INDEX(U:U,MAX(ISNUMBER(U$1:U33)*ROW($1:33))),U34)</f>
        <v>31.677444393939396</v>
      </c>
      <c r="P34" s="1">
        <f t="array" aca="1" ref="P34" ca="1">IF(ISNA(V34),(INDEX(V:V,MIN(IF(ISNUMBER(V35:V$38),ROW(35:$38))))-INDEX(V:V,MAX(ISNUMBER(V$1:V33)*ROW($1:33))))/(INDEX($K:$K,MIN(IF(ISNUMBER(V35:V$38),ROW(35:$38))))-INDEX($K:$K,MAX(ISNUMBER(V$1:V33)*ROW($1:33))))*($K34-INDEX($K:$K,MAX(ISNUMBER(V$1:V33)*ROW($1:33))))+INDEX(V:V,MAX(ISNUMBER(V$1:V33)*ROW($1:33))),V34)</f>
        <v>74.70868769696969</v>
      </c>
      <c r="Q34" s="1">
        <f t="array" aca="1" ref="Q34" ca="1">IF(ISNA(W34),(INDEX(W:W,MIN(IF(ISNUMBER(W35:W$38),ROW(35:$38))))-INDEX(W:W,MAX(ISNUMBER(W$1:W33)*ROW($1:33))))/(INDEX($K:$K,MIN(IF(ISNUMBER(W35:W$38),ROW(35:$38))))-INDEX($K:$K,MAX(ISNUMBER(W$1:W33)*ROW($1:33))))*($K34-INDEX($K:$K,MAX(ISNUMBER(W$1:W33)*ROW($1:33))))+INDEX(W:W,MAX(ISNUMBER(W$1:W33)*ROW($1:33))),W34)</f>
        <v>15012.878787878788</v>
      </c>
      <c r="R34">
        <f t="shared" ca="1" si="0"/>
        <v>31.468941000000001</v>
      </c>
      <c r="S34">
        <f t="shared" ca="1" si="1"/>
        <v>74.175185999999997</v>
      </c>
      <c r="T34">
        <f t="shared" ca="1" si="2"/>
        <v>14000</v>
      </c>
      <c r="U34" t="e">
        <f t="shared" ca="1" si="3"/>
        <v>#N/A</v>
      </c>
      <c r="V34" t="e">
        <f t="shared" ca="1" si="4"/>
        <v>#N/A</v>
      </c>
      <c r="W34" t="e">
        <f t="shared" ca="1" si="5"/>
        <v>#N/A</v>
      </c>
      <c r="X34" t="str">
        <f ca="1">VLOOKUP($K34,$A$2:$C$25,COLUMN(B33),)</f>
        <v>31.468941,74.175186</v>
      </c>
      <c r="Y34">
        <f ca="1">VLOOKUP($K34,$A$2:$C$25,COLUMN(C33),)</f>
        <v>14000</v>
      </c>
      <c r="Z34" t="e">
        <f ca="1">VLOOKUP($K34,$E$2:$G$14,COLUMN(B33),)</f>
        <v>#N/A</v>
      </c>
      <c r="AA34" t="e">
        <f ca="1">VLOOKUP($K34,$E$2:$G$14,COLUMN(C33),)</f>
        <v>#N/A</v>
      </c>
    </row>
    <row r="35" spans="7:27" x14ac:dyDescent="0.25">
      <c r="K35" s="1">
        <f t="array" aca="1" ref="K35" ca="1">SMALL(N(OFFSET(A$2,MOD(ROW($24:$60),24),TRUNC(ROW($24:$60)/24-1)*4)),ROW(K34))</f>
        <v>1541306228</v>
      </c>
      <c r="L35" s="1">
        <f t="array" aca="1" ref="L35" ca="1">IF(ISNA(R35),(INDEX(R:R,MIN(IF(ISNUMBER(R36:R$38),ROW(36:$38))))-INDEX(R:R,MAX(ISNUMBER(R$1:R34)*ROW($1:34))))/(INDEX($K:$K,MIN(IF(ISNUMBER(R36:R$38),ROW(36:$38))))-INDEX($K:$K,MAX(ISNUMBER(R$1:R34)*ROW($1:34))))*($K35-INDEX($K:$K,MAX(ISNUMBER(R$1:R34)*ROW($1:34))))+INDEX(R:R,MAX(ISNUMBER(R$1:R34)*ROW($1:34))),R35)</f>
        <v>31.465055727272727</v>
      </c>
      <c r="M35" s="1">
        <f t="array" aca="1" ref="M35" ca="1">IF(ISNA(S35),(INDEX(S:S,MIN(IF(ISNUMBER(S36:S$38),ROW(36:$38))))-INDEX(S:S,MAX(ISNUMBER(S$1:S34)*ROW($1:34))))/(INDEX($K:$K,MIN(IF(ISNUMBER(S36:S$38),ROW(36:$38))))-INDEX($K:$K,MAX(ISNUMBER(S$1:S34)*ROW($1:34))))*($K35-INDEX($K:$K,MAX(ISNUMBER(S$1:S34)*ROW($1:34))))+INDEX(S:S,MAX(ISNUMBER(S$1:S34)*ROW($1:34))),S35)</f>
        <v>74.143460909090905</v>
      </c>
      <c r="N35" s="1">
        <f t="array" aca="1" ref="N35" ca="1">IF(ISNA(T35),(INDEX(T:T,MIN(IF(ISNUMBER(T36:T$38),ROW(36:$38))))-INDEX(T:T,MAX(ISNUMBER(T$1:T34)*ROW($1:34))))/(INDEX($K:$K,MIN(IF(ISNUMBER(T36:T$38),ROW(36:$38))))-INDEX($K:$K,MAX(ISNUMBER(T$1:T34)*ROW($1:34))))*($K35-INDEX($K:$K,MAX(ISNUMBER(T$1:T34)*ROW($1:34))))+INDEX(T:T,MAX(ISNUMBER(T$1:T34)*ROW($1:34))),T35)</f>
        <v>14025.757575757576</v>
      </c>
      <c r="O35" s="1">
        <f t="array" aca="1" ref="O35" ca="1">IF(ISNA(U35),(INDEX(U:U,MIN(IF(ISNUMBER(U36:U$38),ROW(36:$38))))-INDEX(U:U,MAX(ISNUMBER(U$1:U34)*ROW($1:34))))/(INDEX($K:$K,MIN(IF(ISNUMBER(U36:U$38),ROW(36:$38))))-INDEX($K:$K,MAX(ISNUMBER(U$1:U34)*ROW($1:34))))*($K35-INDEX($K:$K,MAX(ISNUMBER(U$1:U34)*ROW($1:34))))+INDEX(U:U,MAX(ISNUMBER(U$1:U34)*ROW($1:34))),U35)</f>
        <v>31.691711000000002</v>
      </c>
      <c r="P35" s="1">
        <f t="array" aca="1" ref="P35" ca="1">IF(ISNA(V35),(INDEX(V:V,MIN(IF(ISNUMBER(V36:V$38),ROW(36:$38))))-INDEX(V:V,MAX(ISNUMBER(V$1:V34)*ROW($1:34))))/(INDEX($K:$K,MIN(IF(ISNUMBER(V36:V$38),ROW(36:$38))))-INDEX($K:$K,MAX(ISNUMBER(V$1:V34)*ROW($1:34))))*($K35-INDEX($K:$K,MAX(ISNUMBER(V$1:V34)*ROW($1:34))))+INDEX(V:V,MAX(ISNUMBER(V$1:V34)*ROW($1:34))),V35)</f>
        <v>74.730186000000003</v>
      </c>
      <c r="Q35" s="1">
        <f t="array" aca="1" ref="Q35" ca="1">IF(ISNA(W35),(INDEX(W:W,MIN(IF(ISNUMBER(W36:W$38),ROW(36:$38))))-INDEX(W:W,MAX(ISNUMBER(W$1:W34)*ROW($1:34))))/(INDEX($K:$K,MIN(IF(ISNUMBER(W36:W$38),ROW(36:$38))))-INDEX($K:$K,MAX(ISNUMBER(W$1:W34)*ROW($1:34))))*($K35-INDEX($K:$K,MAX(ISNUMBER(W$1:W34)*ROW($1:34))))+INDEX(W:W,MAX(ISNUMBER(W$1:W34)*ROW($1:34))),W35)</f>
        <v>15000</v>
      </c>
      <c r="R35" t="e">
        <f t="shared" ca="1" si="0"/>
        <v>#N/A</v>
      </c>
      <c r="S35" t="e">
        <f t="shared" ca="1" si="1"/>
        <v>#N/A</v>
      </c>
      <c r="T35" t="e">
        <f t="shared" ca="1" si="2"/>
        <v>#N/A</v>
      </c>
      <c r="U35">
        <f t="shared" ca="1" si="3"/>
        <v>31.691711000000002</v>
      </c>
      <c r="V35">
        <f t="shared" ca="1" si="4"/>
        <v>74.730186000000003</v>
      </c>
      <c r="W35">
        <f t="shared" ca="1" si="5"/>
        <v>15000</v>
      </c>
      <c r="X35" t="e">
        <f ca="1">VLOOKUP($K35,$A$2:$C$25,COLUMN(B34),)</f>
        <v>#N/A</v>
      </c>
      <c r="Y35" t="e">
        <f ca="1">VLOOKUP($K35,$A$2:$C$25,COLUMN(C34),)</f>
        <v>#N/A</v>
      </c>
      <c r="Z35" t="str">
        <f ca="1">VLOOKUP($K35,$E$2:$G$14,COLUMN(B34),)</f>
        <v>31.691711,74.730186</v>
      </c>
      <c r="AA35">
        <f ca="1">VLOOKUP($K35,$E$2:$G$14,COLUMN(C34),)</f>
        <v>15000</v>
      </c>
    </row>
    <row r="36" spans="7:27" x14ac:dyDescent="0.25">
      <c r="G36" s="2"/>
      <c r="K36" s="1">
        <f t="array" aca="1" ref="K36" ca="1">SMALL(N(OFFSET(A$2,MOD(ROW($24:$60),24),TRUNC(ROW($24:$60)/24-1)*4)),ROW(K35))</f>
        <v>1541306244</v>
      </c>
      <c r="L36" s="1">
        <f t="array" aca="1" ref="L36" ca="1">IF(ISNA(R36),(INDEX(R:R,MIN(IF(ISNUMBER(R37:R$38),ROW(37:$38))))-INDEX(R:R,MAX(ISNUMBER(R$1:R35)*ROW($1:35))))/(INDEX($K:$K,MIN(IF(ISNUMBER(R37:R$38),ROW(37:$38))))-INDEX($K:$K,MAX(ISNUMBER(R$1:R35)*ROW($1:35))))*($K36-INDEX($K:$K,MAX(ISNUMBER(R$1:R35)*ROW($1:35))))+INDEX(R:R,MAX(ISNUMBER(R$1:R35)*ROW($1:35))),R36)</f>
        <v>31.461399</v>
      </c>
      <c r="M36" s="1">
        <f t="array" aca="1" ref="M36" ca="1">IF(ISNA(S36),(INDEX(S:S,MIN(IF(ISNUMBER(S37:S$38),ROW(37:$38))))-INDEX(S:S,MAX(ISNUMBER(S$1:S35)*ROW($1:35))))/(INDEX($K:$K,MIN(IF(ISNUMBER(S37:S$38),ROW(37:$38))))-INDEX($K:$K,MAX(ISNUMBER(S$1:S35)*ROW($1:35))))*($K36-INDEX($K:$K,MAX(ISNUMBER(S$1:S35)*ROW($1:35))))+INDEX(S:S,MAX(ISNUMBER(S$1:S35)*ROW($1:35))),S36)</f>
        <v>74.113602</v>
      </c>
      <c r="N36" s="1">
        <f t="array" aca="1" ref="N36" ca="1">IF(ISNA(T36),(INDEX(T:T,MIN(IF(ISNUMBER(T37:T$38),ROW(37:$38))))-INDEX(T:T,MAX(ISNUMBER(T$1:T35)*ROW($1:35))))/(INDEX($K:$K,MIN(IF(ISNUMBER(T37:T$38),ROW(37:$38))))-INDEX($K:$K,MAX(ISNUMBER(T$1:T35)*ROW($1:35))))*($K36-INDEX($K:$K,MAX(ISNUMBER(T$1:T35)*ROW($1:35))))+INDEX(T:T,MAX(ISNUMBER(T$1:T35)*ROW($1:35))),T36)</f>
        <v>14050</v>
      </c>
      <c r="O36" s="1">
        <f t="array" aca="1" ref="O36" ca="1">IF(ISNA(U36),(INDEX(U:U,MIN(IF(ISNUMBER(U37:U$38),ROW(37:$38))))-INDEX(U:U,MAX(ISNUMBER(U$1:U35)*ROW($1:35))))/(INDEX($K:$K,MIN(IF(ISNUMBER(U37:U$38),ROW(37:$38))))-INDEX($K:$K,MAX(ISNUMBER(U$1:U35)*ROW($1:35))))*($K36-INDEX($K:$K,MAX(ISNUMBER(U$1:U35)*ROW($1:35))))+INDEX(U:U,MAX(ISNUMBER(U$1:U35)*ROW($1:35))),U36)</f>
        <v>31.704895</v>
      </c>
      <c r="P36" s="1">
        <f t="array" aca="1" ref="P36" ca="1">IF(ISNA(V36),(INDEX(V:V,MIN(IF(ISNUMBER(V37:V$38),ROW(37:$38))))-INDEX(V:V,MAX(ISNUMBER(V$1:V35)*ROW($1:35))))/(INDEX($K:$K,MIN(IF(ISNUMBER(V37:V$38),ROW(37:$38))))-INDEX($K:$K,MAX(ISNUMBER(V$1:V35)*ROW($1:35))))*($K36-INDEX($K:$K,MAX(ISNUMBER(V$1:V35)*ROW($1:35))))+INDEX(V:V,MAX(ISNUMBER(V$1:V35)*ROW($1:35))),V36)</f>
        <v>74.750133764705879</v>
      </c>
      <c r="Q36" s="1">
        <f t="array" aca="1" ref="Q36" ca="1">IF(ISNA(W36),(INDEX(W:W,MIN(IF(ISNUMBER(W37:W$38),ROW(37:$38))))-INDEX(W:W,MAX(ISNUMBER(W$1:W35)*ROW($1:35))))/(INDEX($K:$K,MIN(IF(ISNUMBER(W37:W$38),ROW(37:$38))))-INDEX($K:$K,MAX(ISNUMBER(W$1:W35)*ROW($1:35))))*($K36-INDEX($K:$K,MAX(ISNUMBER(W$1:W35)*ROW($1:35))))+INDEX(W:W,MAX(ISNUMBER(W$1:W35)*ROW($1:35))),W36)</f>
        <v>15000</v>
      </c>
      <c r="R36">
        <f t="shared" ca="1" si="0"/>
        <v>31.461399</v>
      </c>
      <c r="S36">
        <f t="shared" ca="1" si="1"/>
        <v>74.113602</v>
      </c>
      <c r="T36">
        <f t="shared" ca="1" si="2"/>
        <v>14050</v>
      </c>
      <c r="U36" t="e">
        <f t="shared" ca="1" si="3"/>
        <v>#N/A</v>
      </c>
      <c r="V36" t="e">
        <f t="shared" ca="1" si="4"/>
        <v>#N/A</v>
      </c>
      <c r="W36" t="e">
        <f t="shared" ca="1" si="5"/>
        <v>#N/A</v>
      </c>
      <c r="X36" t="str">
        <f ca="1">VLOOKUP($K36,$A$2:$C$25,COLUMN(B35),)</f>
        <v>31.461399,74.113602</v>
      </c>
      <c r="Y36">
        <f ca="1">VLOOKUP($K36,$A$2:$C$25,COLUMN(C35),)</f>
        <v>14050</v>
      </c>
      <c r="Z36" t="e">
        <f ca="1">VLOOKUP($K36,$E$2:$G$14,COLUMN(B35),)</f>
        <v>#N/A</v>
      </c>
      <c r="AA36" t="e">
        <f ca="1">VLOOKUP($K36,$E$2:$G$14,COLUMN(C35),)</f>
        <v>#N/A</v>
      </c>
    </row>
    <row r="37" spans="7:27" x14ac:dyDescent="0.25">
      <c r="K37" s="1">
        <f t="array" aca="1" ref="K37" ca="1">SMALL(N(OFFSET(A$2,MOD(ROW($24:$60),24),TRUNC(ROW($24:$60)/24-1)*4)),ROW(K36))</f>
        <v>1541306262</v>
      </c>
      <c r="L37" s="1">
        <f t="array" aca="1" ref="L37" ca="1">IF(ISNA(R37),(INDEX(R:R,MIN(IF(ISNUMBER(R38:R$38),ROW(38:$38))))-INDEX(R:R,MAX(ISNUMBER(R$1:R36)*ROW($1:36))))/(INDEX($K:$K,MIN(IF(ISNUMBER(R38:R$38),ROW(38:$38))))-INDEX($K:$K,MAX(ISNUMBER(R$1:R36)*ROW($1:36))))*($K37-INDEX($K:$K,MAX(ISNUMBER(R$1:R36)*ROW($1:36))))+INDEX(R:R,MAX(ISNUMBER(R$1:R36)*ROW($1:36))),R37)</f>
        <v>31.457052000000001</v>
      </c>
      <c r="M37" s="1">
        <f t="array" aca="1" ref="M37" ca="1">IF(ISNA(S37),(INDEX(S:S,MIN(IF(ISNUMBER(S38:S$38),ROW(38:$38))))-INDEX(S:S,MAX(ISNUMBER(S$1:S36)*ROW($1:36))))/(INDEX($K:$K,MIN(IF(ISNUMBER(S38:S$38),ROW(38:$38))))-INDEX($K:$K,MAX(ISNUMBER(S$1:S36)*ROW($1:36))))*($K37-INDEX($K:$K,MAX(ISNUMBER(S$1:S36)*ROW($1:36))))+INDEX(S:S,MAX(ISNUMBER(S$1:S36)*ROW($1:36))),S37)</f>
        <v>74.079304124999993</v>
      </c>
      <c r="N37" s="1">
        <f t="array" aca="1" ref="N37" ca="1">IF(ISNA(T37),(INDEX(T:T,MIN(IF(ISNUMBER(T38:T$38),ROW(38:$38))))-INDEX(T:T,MAX(ISNUMBER(T$1:T36)*ROW($1:36))))/(INDEX($K:$K,MIN(IF(ISNUMBER(T38:T$38),ROW(38:$38))))-INDEX($K:$K,MAX(ISNUMBER(T$1:T36)*ROW($1:36))))*($K37-INDEX($K:$K,MAX(ISNUMBER(T$1:T36)*ROW($1:36))))+INDEX(T:T,MAX(ISNUMBER(T$1:T36)*ROW($1:36))),T37)</f>
        <v>14907.8125</v>
      </c>
      <c r="O37" s="1">
        <f t="array" aca="1" ref="O37" ca="1">IF(ISNA(U37),(INDEX(U:U,MIN(IF(ISNUMBER(U38:U$38),ROW(38:$38))))-INDEX(U:U,MAX(ISNUMBER(U$1:U36)*ROW($1:36))))/(INDEX($K:$K,MIN(IF(ISNUMBER(U38:U$38),ROW(38:$38))))-INDEX($K:$K,MAX(ISNUMBER(U$1:U36)*ROW($1:36))))*($K37-INDEX($K:$K,MAX(ISNUMBER(U$1:U36)*ROW($1:36))))+INDEX(U:U,MAX(ISNUMBER(U$1:U36)*ROW($1:36))),U37)</f>
        <v>31.719726999999999</v>
      </c>
      <c r="P37" s="1">
        <f t="array" aca="1" ref="P37" ca="1">IF(ISNA(V37),(INDEX(V:V,MIN(IF(ISNUMBER(V38:V$38),ROW(38:$38))))-INDEX(V:V,MAX(ISNUMBER(V$1:V36)*ROW($1:36))))/(INDEX($K:$K,MIN(IF(ISNUMBER(V38:V$38),ROW(38:$38))))-INDEX($K:$K,MAX(ISNUMBER(V$1:V36)*ROW($1:36))))*($K37-INDEX($K:$K,MAX(ISNUMBER(V$1:V36)*ROW($1:36))))+INDEX(V:V,MAX(ISNUMBER(V$1:V36)*ROW($1:36))),V37)</f>
        <v>74.772575000000003</v>
      </c>
      <c r="Q37" s="1">
        <f t="array" aca="1" ref="Q37" ca="1">IF(ISNA(W37),(INDEX(W:W,MIN(IF(ISNUMBER(W38:W$38),ROW(38:$38))))-INDEX(W:W,MAX(ISNUMBER(W$1:W36)*ROW($1:36))))/(INDEX($K:$K,MIN(IF(ISNUMBER(W38:W$38),ROW(38:$38))))-INDEX($K:$K,MAX(ISNUMBER(W$1:W36)*ROW($1:36))))*($K37-INDEX($K:$K,MAX(ISNUMBER(W$1:W36)*ROW($1:36))))+INDEX(W:W,MAX(ISNUMBER(W$1:W36)*ROW($1:36))),W37)</f>
        <v>15000</v>
      </c>
      <c r="R37" t="e">
        <f t="shared" ca="1" si="0"/>
        <v>#N/A</v>
      </c>
      <c r="S37" t="e">
        <f t="shared" ca="1" si="1"/>
        <v>#N/A</v>
      </c>
      <c r="T37" t="e">
        <f t="shared" ca="1" si="2"/>
        <v>#N/A</v>
      </c>
      <c r="U37">
        <f t="shared" ca="1" si="3"/>
        <v>31.719726999999999</v>
      </c>
      <c r="V37">
        <f t="shared" ca="1" si="4"/>
        <v>74.772575000000003</v>
      </c>
      <c r="W37">
        <f t="shared" ca="1" si="5"/>
        <v>15000</v>
      </c>
      <c r="X37" t="e">
        <f ca="1">VLOOKUP($K37,$A$2:$C$25,COLUMN(B36),)</f>
        <v>#N/A</v>
      </c>
      <c r="Y37" t="e">
        <f ca="1">VLOOKUP($K37,$A$2:$C$25,COLUMN(C36),)</f>
        <v>#N/A</v>
      </c>
      <c r="Z37" t="str">
        <f ca="1">VLOOKUP($K37,$E$2:$G$14,COLUMN(B36),)</f>
        <v>31.719727,74.772575</v>
      </c>
      <c r="AA37">
        <f ca="1">VLOOKUP($K37,$E$2:$G$14,COLUMN(C36),)</f>
        <v>15000</v>
      </c>
    </row>
    <row r="38" spans="7:27" x14ac:dyDescent="0.25">
      <c r="K38" s="1">
        <f t="array" aca="1" ref="K38" ca="1">SMALL(N(OFFSET(A$2,MOD(ROW($24:$60),24),TRUNC(ROW($24:$60)/24-1)*4)),ROW(K37))</f>
        <v>1541306276</v>
      </c>
      <c r="L38" s="1">
        <f t="array" aca="1" ref="L38" ca="1">IF(ISNA(R38),(INDEX(R:R,MIN(IF(ISNUMBER(R$38:R39),ROW($38:39))))-INDEX(R:R,MAX(ISNUMBER(R$1:R37)*ROW($1:37))))/(INDEX($K:$K,MIN(IF(ISNUMBER(R$38:R39),ROW($38:39))))-INDEX($K:$K,MAX(ISNUMBER(R$1:R37)*ROW($1:37))))*($K38-INDEX($K:$K,MAX(ISNUMBER(R$1:R37)*ROW($1:37))))+INDEX(R:R,MAX(ISNUMBER(R$1:R37)*ROW($1:37))),R38)</f>
        <v>31.453671</v>
      </c>
      <c r="M38" s="1">
        <f t="array" aca="1" ref="M38" ca="1">IF(ISNA(S38),(INDEX(S:S,MIN(IF(ISNUMBER(S$38:S39),ROW($38:39))))-INDEX(S:S,MAX(ISNUMBER(S$1:S37)*ROW($1:37))))/(INDEX($K:$K,MIN(IF(ISNUMBER(S$38:S39),ROW($38:39))))-INDEX($K:$K,MAX(ISNUMBER(S$1:S37)*ROW($1:37))))*($K38-INDEX($K:$K,MAX(ISNUMBER(S$1:S37)*ROW($1:37))))+INDEX(S:S,MAX(ISNUMBER(S$1:S37)*ROW($1:37))),S38)</f>
        <v>74.052627999999999</v>
      </c>
      <c r="N38" s="1">
        <f t="array" aca="1" ref="N38" ca="1">IF(ISNA(T38),(INDEX(T:T,MIN(IF(ISNUMBER(T$38:T39),ROW($38:39))))-INDEX(T:T,MAX(ISNUMBER(T$1:T37)*ROW($1:37))))/(INDEX($K:$K,MIN(IF(ISNUMBER(T$38:T39),ROW($38:39))))-INDEX($K:$K,MAX(ISNUMBER(T$1:T37)*ROW($1:37))))*($K38-INDEX($K:$K,MAX(ISNUMBER(T$1:T37)*ROW($1:37))))+INDEX(T:T,MAX(ISNUMBER(T$1:T37)*ROW($1:37))),T38)</f>
        <v>15575</v>
      </c>
      <c r="O38" s="1">
        <f t="array" aca="1" ref="O38" ca="1">IF(ISNA(U38),(INDEX(U:U,MIN(IF(ISNUMBER(U$38:U39),ROW($38:39))))-INDEX(U:U,MAX(ISNUMBER(U$1:U37)*ROW($1:37))))/(INDEX($K:$K,MIN(IF(ISNUMBER(U$38:U39),ROW($38:39))))-INDEX($K:$K,MAX(ISNUMBER(U$1:U37)*ROW($1:37))))*($K38-INDEX($K:$K,MAX(ISNUMBER(U$1:U37)*ROW($1:37))))+INDEX(U:U,MAX(ISNUMBER(U$1:U37)*ROW($1:37))),U38)</f>
        <v>31.719727288116765</v>
      </c>
      <c r="P38" s="1">
        <f t="array" aca="1" ref="P38" ca="1">IF(ISNA(V38),(INDEX(V:V,MIN(IF(ISNUMBER(V$38:V39),ROW($38:39))))-INDEX(V:V,MAX(ISNUMBER(V$1:V37)*ROW($1:37))))/(INDEX($K:$K,MIN(IF(ISNUMBER(V$38:V39),ROW($38:39))))-INDEX($K:$K,MAX(ISNUMBER(V$1:V37)*ROW($1:37))))*($K38-INDEX($K:$K,MAX(ISNUMBER(V$1:V37)*ROW($1:37))))+INDEX(V:V,MAX(ISNUMBER(V$1:V37)*ROW($1:37))),V38)</f>
        <v>74.772575679174594</v>
      </c>
      <c r="Q38" s="1">
        <f t="array" aca="1" ref="Q38" ca="1">IF(ISNA(W38),(INDEX(W:W,MIN(IF(ISNUMBER(W$38:W39),ROW($38:39))))-INDEX(W:W,MAX(ISNUMBER(W$1:W37)*ROW($1:37))))/(INDEX($K:$K,MIN(IF(ISNUMBER(W$38:W39),ROW($38:39))))-INDEX($K:$K,MAX(ISNUMBER(W$1:W37)*ROW($1:37))))*($K38-INDEX($K:$K,MAX(ISNUMBER(W$1:W37)*ROW($1:37))))+INDEX(W:W,MAX(ISNUMBER(W$1:W37)*ROW($1:37))),W38)</f>
        <v>15000.000136248067</v>
      </c>
      <c r="R38">
        <f t="shared" ca="1" si="0"/>
        <v>31.453671</v>
      </c>
      <c r="S38">
        <f t="shared" ca="1" si="1"/>
        <v>74.052627999999999</v>
      </c>
      <c r="T38">
        <f t="shared" ca="1" si="2"/>
        <v>15575</v>
      </c>
      <c r="U38" t="e">
        <f t="shared" ca="1" si="3"/>
        <v>#N/A</v>
      </c>
      <c r="V38" t="e">
        <f t="shared" ca="1" si="4"/>
        <v>#N/A</v>
      </c>
      <c r="W38" t="e">
        <f t="shared" ca="1" si="5"/>
        <v>#N/A</v>
      </c>
      <c r="X38" t="str">
        <f ca="1">VLOOKUP($K38,$A$2:$C$25,COLUMN(B37),)</f>
        <v>31.453671,74.052628</v>
      </c>
      <c r="Y38">
        <f ca="1">VLOOKUP($K38,$A$2:$C$25,COLUMN(C37),)</f>
        <v>15575</v>
      </c>
      <c r="Z38" t="e">
        <f ca="1">VLOOKUP($K38,$E$2:$G$14,COLUMN(B37),)</f>
        <v>#N/A</v>
      </c>
      <c r="AA38" t="e">
        <f ca="1">VLOOKUP($K38,$E$2:$G$14,COLUMN(C37),)</f>
        <v>#N/A</v>
      </c>
    </row>
    <row r="42" spans="7:27" x14ac:dyDescent="0.25"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4" spans="7:27" x14ac:dyDescent="0.25">
      <c r="K44">
        <f ca="1">111319*COS(L2/360*PI())/0.35</f>
        <v>305969.3991057463</v>
      </c>
      <c r="L44">
        <f>111319/0.35</f>
        <v>318054.28571428574</v>
      </c>
    </row>
    <row r="45" spans="7:27" x14ac:dyDescent="0.25">
      <c r="K45" s="2" t="s">
        <v>43</v>
      </c>
      <c r="L45" s="2" t="s">
        <v>40</v>
      </c>
      <c r="M45" s="2" t="s">
        <v>41</v>
      </c>
      <c r="N45" s="2" t="s">
        <v>42</v>
      </c>
      <c r="O45" s="2" t="s">
        <v>44</v>
      </c>
      <c r="P45" s="2" t="s">
        <v>45</v>
      </c>
    </row>
    <row r="46" spans="7:27" x14ac:dyDescent="0.25">
      <c r="K46">
        <f ca="1">(M2-MIN(M$2:M$38,P$2:P$38))*$K$44</f>
        <v>196651.12234624836</v>
      </c>
      <c r="L46">
        <f ca="1">(L2-MIN(L$2:L$38,O$2:O$38))*$L$44</f>
        <v>97635.077743557034</v>
      </c>
      <c r="N46">
        <f ca="1">N2</f>
        <v>10950</v>
      </c>
    </row>
    <row r="47" spans="7:27" x14ac:dyDescent="0.25">
      <c r="K47">
        <f t="shared" ref="K47:K82" ca="1" si="6">(M3-MIN(M$2:M$38,P$2:P$38))*$K$44</f>
        <v>197553.63792918058</v>
      </c>
      <c r="L47">
        <f t="shared" ref="L47:L82" ca="1" si="7">(L3-MIN(L$2:L$38,O$2:O$38))*$L$44</f>
        <v>94836.689343557096</v>
      </c>
      <c r="N47">
        <f t="shared" ref="N47:N82" ca="1" si="8">N3</f>
        <v>11111.538461538461</v>
      </c>
    </row>
    <row r="48" spans="7:27" x14ac:dyDescent="0.25">
      <c r="K48">
        <f t="shared" ca="1" si="6"/>
        <v>198327.22271455292</v>
      </c>
      <c r="L48">
        <f t="shared" ca="1" si="7"/>
        <v>92438.070714985734</v>
      </c>
      <c r="N48">
        <f t="shared" ca="1" si="8"/>
        <v>11250</v>
      </c>
    </row>
    <row r="49" spans="11:14" x14ac:dyDescent="0.25">
      <c r="K49">
        <f t="shared" ca="1" si="6"/>
        <v>198495.19991465964</v>
      </c>
      <c r="L49">
        <f t="shared" ca="1" si="7"/>
        <v>90039.623346414373</v>
      </c>
      <c r="N49">
        <f t="shared" ca="1" si="8"/>
        <v>11425</v>
      </c>
    </row>
    <row r="50" spans="11:14" x14ac:dyDescent="0.25">
      <c r="K50">
        <f t="shared" ca="1" si="6"/>
        <v>197857.86565632268</v>
      </c>
      <c r="L50">
        <f t="shared" ca="1" si="7"/>
        <v>86708.322757843402</v>
      </c>
      <c r="N50">
        <f t="shared" ca="1" si="8"/>
        <v>11575</v>
      </c>
    </row>
    <row r="51" spans="11:14" x14ac:dyDescent="0.25">
      <c r="K51">
        <f t="shared" ca="1" si="6"/>
        <v>196700.07745010775</v>
      </c>
      <c r="L51">
        <f t="shared" ca="1" si="7"/>
        <v>84473.673346414915</v>
      </c>
      <c r="N51">
        <f t="shared" ca="1" si="8"/>
        <v>11725</v>
      </c>
    </row>
    <row r="52" spans="11:14" x14ac:dyDescent="0.25">
      <c r="K52">
        <f t="shared" ca="1" si="6"/>
        <v>195185.22295513353</v>
      </c>
      <c r="L52">
        <f t="shared" ca="1" si="7"/>
        <v>82231.390632129347</v>
      </c>
      <c r="N52">
        <f t="shared" ca="1" si="8"/>
        <v>11850</v>
      </c>
    </row>
    <row r="53" spans="11:14" x14ac:dyDescent="0.25">
      <c r="K53">
        <f t="shared" ca="1" si="6"/>
        <v>194287.66172285759</v>
      </c>
      <c r="L53">
        <f t="shared" ca="1" si="7"/>
        <v>81277.704856414945</v>
      </c>
      <c r="N53">
        <f t="shared" ca="1" si="8"/>
        <v>11900</v>
      </c>
    </row>
    <row r="54" spans="11:14" x14ac:dyDescent="0.25">
      <c r="K54">
        <f t="shared" ca="1" si="6"/>
        <v>193390.10049058168</v>
      </c>
      <c r="L54">
        <f t="shared" ca="1" si="7"/>
        <v>80324.019080700542</v>
      </c>
      <c r="N54">
        <f t="shared" ca="1" si="8"/>
        <v>11950</v>
      </c>
    </row>
    <row r="55" spans="11:14" x14ac:dyDescent="0.25">
      <c r="K55">
        <f t="shared" ca="1" si="6"/>
        <v>191181.61336783369</v>
      </c>
      <c r="L55">
        <f t="shared" ca="1" si="7"/>
        <v>78635.150823557226</v>
      </c>
      <c r="N55">
        <f t="shared" ca="1" si="8"/>
        <v>12025</v>
      </c>
    </row>
    <row r="56" spans="11:14" x14ac:dyDescent="0.25">
      <c r="K56">
        <f t="shared" ca="1" si="6"/>
        <v>187308.95868335527</v>
      </c>
      <c r="L56">
        <f t="shared" ca="1" si="7"/>
        <v>76553.167469271459</v>
      </c>
      <c r="N56">
        <f t="shared" ca="1" si="8"/>
        <v>12250</v>
      </c>
    </row>
    <row r="57" spans="11:14" x14ac:dyDescent="0.25">
      <c r="K57">
        <f t="shared" ca="1" si="6"/>
        <v>183251.80445121232</v>
      </c>
      <c r="L57">
        <f t="shared" ca="1" si="7"/>
        <v>74759.977406415084</v>
      </c>
      <c r="N57">
        <f t="shared" ca="1" si="8"/>
        <v>12475</v>
      </c>
    </row>
    <row r="58" spans="11:14" x14ac:dyDescent="0.25">
      <c r="K58">
        <f t="shared" ca="1" si="6"/>
        <v>181078.50380936396</v>
      </c>
      <c r="L58">
        <f t="shared" ca="1" si="7"/>
        <v>73800.248599272672</v>
      </c>
      <c r="N58">
        <f t="shared" ca="1" si="8"/>
        <v>12575</v>
      </c>
    </row>
    <row r="59" spans="11:14" x14ac:dyDescent="0.25">
      <c r="K59">
        <f t="shared" ca="1" si="6"/>
        <v>178905.20316751563</v>
      </c>
      <c r="L59">
        <f t="shared" ca="1" si="7"/>
        <v>72840.51979212914</v>
      </c>
      <c r="N59">
        <f t="shared" ca="1" si="8"/>
        <v>12675</v>
      </c>
    </row>
    <row r="60" spans="11:14" x14ac:dyDescent="0.25">
      <c r="K60">
        <f t="shared" ca="1" si="6"/>
        <v>164264.29853810492</v>
      </c>
      <c r="L60">
        <f t="shared" ca="1" si="7"/>
        <v>66558.427196804347</v>
      </c>
      <c r="N60">
        <f t="shared" ca="1" si="8"/>
        <v>13619.69696969697</v>
      </c>
    </row>
    <row r="61" spans="11:14" x14ac:dyDescent="0.25">
      <c r="K61">
        <f t="shared" ca="1" si="6"/>
        <v>162244.86341680857</v>
      </c>
      <c r="L61">
        <f t="shared" ca="1" si="7"/>
        <v>65691.93166641453</v>
      </c>
      <c r="N61">
        <f t="shared" ca="1" si="8"/>
        <v>13750</v>
      </c>
    </row>
    <row r="62" spans="11:14" x14ac:dyDescent="0.25">
      <c r="K62">
        <f t="shared" ca="1" si="6"/>
        <v>149173.73942541162</v>
      </c>
      <c r="L62">
        <f t="shared" ca="1" si="7"/>
        <v>59024.530760960806</v>
      </c>
      <c r="N62">
        <f t="shared" ca="1" si="8"/>
        <v>13927.272727272728</v>
      </c>
    </row>
    <row r="63" spans="11:14" x14ac:dyDescent="0.25">
      <c r="K63">
        <f t="shared" ca="1" si="6"/>
        <v>145654.59065849808</v>
      </c>
      <c r="L63">
        <f t="shared" ca="1" si="7"/>
        <v>57229.461286415004</v>
      </c>
      <c r="N63">
        <f t="shared" ca="1" si="8"/>
        <v>13975</v>
      </c>
    </row>
    <row r="64" spans="11:14" x14ac:dyDescent="0.25">
      <c r="K64">
        <f t="shared" ca="1" si="6"/>
        <v>132955.51073061361</v>
      </c>
      <c r="L64">
        <f t="shared" ca="1" si="7"/>
        <v>50549.236160028348</v>
      </c>
      <c r="N64">
        <f t="shared" ca="1" si="8"/>
        <v>13650</v>
      </c>
    </row>
    <row r="65" spans="11:14" x14ac:dyDescent="0.25">
      <c r="K65">
        <f t="shared" ca="1" si="6"/>
        <v>129048.10152203245</v>
      </c>
      <c r="L65">
        <f t="shared" ca="1" si="7"/>
        <v>48493.782274986297</v>
      </c>
      <c r="N65">
        <f t="shared" ca="1" si="8"/>
        <v>13550</v>
      </c>
    </row>
    <row r="66" spans="11:14" x14ac:dyDescent="0.25">
      <c r="K66">
        <f t="shared" ca="1" si="6"/>
        <v>116799.8219628323</v>
      </c>
      <c r="L66">
        <f t="shared" ca="1" si="7"/>
        <v>42492.676184077376</v>
      </c>
      <c r="N66">
        <f t="shared" ca="1" si="8"/>
        <v>13265.90909090909</v>
      </c>
    </row>
    <row r="67" spans="11:14" x14ac:dyDescent="0.25">
      <c r="K67">
        <f t="shared" ca="1" si="6"/>
        <v>112880.37250388546</v>
      </c>
      <c r="L67">
        <f t="shared" ca="1" si="7"/>
        <v>40572.322234985841</v>
      </c>
      <c r="N67">
        <f t="shared" ca="1" si="8"/>
        <v>13175</v>
      </c>
    </row>
    <row r="68" spans="11:14" x14ac:dyDescent="0.25">
      <c r="K68">
        <f t="shared" ca="1" si="6"/>
        <v>103470.28363438848</v>
      </c>
      <c r="L68">
        <f t="shared" ca="1" si="7"/>
        <v>36748.037503557185</v>
      </c>
      <c r="N68">
        <f t="shared" ca="1" si="8"/>
        <v>12850</v>
      </c>
    </row>
    <row r="69" spans="11:14" x14ac:dyDescent="0.25">
      <c r="K69">
        <f t="shared" ca="1" si="6"/>
        <v>100475.45515594132</v>
      </c>
      <c r="L69">
        <f t="shared" ca="1" si="7"/>
        <v>35982.480837843519</v>
      </c>
      <c r="N69">
        <f t="shared" ca="1" si="8"/>
        <v>12900</v>
      </c>
    </row>
    <row r="70" spans="11:14" x14ac:dyDescent="0.25">
      <c r="K70">
        <f t="shared" ca="1" si="6"/>
        <v>99569.730103788519</v>
      </c>
      <c r="L70">
        <f t="shared" ca="1" si="7"/>
        <v>35804.023469531749</v>
      </c>
      <c r="N70">
        <f t="shared" ca="1" si="8"/>
        <v>12909.09090909091</v>
      </c>
    </row>
    <row r="71" spans="11:14" x14ac:dyDescent="0.25">
      <c r="K71">
        <f t="shared" ca="1" si="6"/>
        <v>95493.967369103048</v>
      </c>
      <c r="L71">
        <f t="shared" ca="1" si="7"/>
        <v>35000.96531212933</v>
      </c>
      <c r="N71">
        <f t="shared" ca="1" si="8"/>
        <v>12950</v>
      </c>
    </row>
    <row r="72" spans="11:14" x14ac:dyDescent="0.25">
      <c r="K72">
        <f t="shared" ca="1" si="6"/>
        <v>90862.508574836334</v>
      </c>
      <c r="L72">
        <f t="shared" ca="1" si="7"/>
        <v>34190.881046415088</v>
      </c>
      <c r="N72">
        <f t="shared" ca="1" si="8"/>
        <v>13025</v>
      </c>
    </row>
    <row r="73" spans="11:14" x14ac:dyDescent="0.25">
      <c r="K73">
        <f t="shared" ca="1" si="6"/>
        <v>81352.742771092977</v>
      </c>
      <c r="L73">
        <f t="shared" ca="1" si="7"/>
        <v>32826.674396276518</v>
      </c>
      <c r="N73">
        <f t="shared" ca="1" si="8"/>
        <v>13242.741935483871</v>
      </c>
    </row>
    <row r="74" spans="11:14" x14ac:dyDescent="0.25">
      <c r="K74">
        <f t="shared" ca="1" si="6"/>
        <v>74484.578579503926</v>
      </c>
      <c r="L74">
        <f t="shared" ca="1" si="7"/>
        <v>31841.414037843228</v>
      </c>
      <c r="N74">
        <f t="shared" ca="1" si="8"/>
        <v>13400</v>
      </c>
    </row>
    <row r="75" spans="11:14" x14ac:dyDescent="0.25">
      <c r="K75">
        <f t="shared" ca="1" si="6"/>
        <v>63661.083193926301</v>
      </c>
      <c r="L75">
        <f t="shared" ca="1" si="7"/>
        <v>30511.191744629203</v>
      </c>
      <c r="N75">
        <f t="shared" ca="1" si="8"/>
        <v>13756.25</v>
      </c>
    </row>
    <row r="76" spans="11:14" x14ac:dyDescent="0.25">
      <c r="K76">
        <f t="shared" ca="1" si="6"/>
        <v>56255.533719581195</v>
      </c>
      <c r="L76">
        <f t="shared" ca="1" si="7"/>
        <v>29601.039649271643</v>
      </c>
      <c r="N76">
        <f t="shared" ca="1" si="8"/>
        <v>14000</v>
      </c>
    </row>
    <row r="77" spans="11:14" x14ac:dyDescent="0.25">
      <c r="K77">
        <f t="shared" ca="1" si="6"/>
        <v>46593.075726623763</v>
      </c>
      <c r="L77">
        <f t="shared" ca="1" si="7"/>
        <v>28418.889697323608</v>
      </c>
      <c r="N77">
        <f t="shared" ca="1" si="8"/>
        <v>14000</v>
      </c>
    </row>
    <row r="78" spans="11:14" x14ac:dyDescent="0.25">
      <c r="K78">
        <f t="shared" ca="1" si="6"/>
        <v>37498.997615601424</v>
      </c>
      <c r="L78">
        <f t="shared" ca="1" si="7"/>
        <v>27306.277977843503</v>
      </c>
      <c r="N78">
        <f t="shared" ca="1" si="8"/>
        <v>14000</v>
      </c>
    </row>
    <row r="79" spans="11:14" x14ac:dyDescent="0.25">
      <c r="K79">
        <f t="shared" ca="1" si="6"/>
        <v>27792.090613571498</v>
      </c>
      <c r="L79">
        <f t="shared" ca="1" si="7"/>
        <v>26070.550335765172</v>
      </c>
      <c r="N79">
        <f t="shared" ca="1" si="8"/>
        <v>14025.757575757576</v>
      </c>
    </row>
    <row r="80" spans="11:14" x14ac:dyDescent="0.25">
      <c r="K80">
        <f t="shared" ca="1" si="6"/>
        <v>18656.178141074277</v>
      </c>
      <c r="L80">
        <f t="shared" ca="1" si="7"/>
        <v>24907.512554986097</v>
      </c>
      <c r="N80">
        <f t="shared" ca="1" si="8"/>
        <v>14050</v>
      </c>
    </row>
    <row r="81" spans="11:16" x14ac:dyDescent="0.25">
      <c r="K81">
        <f t="shared" ca="1" si="6"/>
        <v>8162.077936718093</v>
      </c>
      <c r="L81">
        <f t="shared" ca="1" si="7"/>
        <v>23524.930574986349</v>
      </c>
      <c r="N81">
        <f t="shared" ca="1" si="8"/>
        <v>14907.8125</v>
      </c>
    </row>
    <row r="82" spans="11:16" x14ac:dyDescent="0.25">
      <c r="K82">
        <f t="shared" ca="1" si="6"/>
        <v>0</v>
      </c>
      <c r="L82">
        <f t="shared" ca="1" si="7"/>
        <v>22449.589034986042</v>
      </c>
      <c r="N82">
        <f t="shared" ca="1" si="8"/>
        <v>15575</v>
      </c>
    </row>
    <row r="83" spans="11:16" x14ac:dyDescent="0.25">
      <c r="K83">
        <f ca="1">(P2-MIN(M$2:M$38,P$2:P$38))*$K$44</f>
        <v>55289.179203188476</v>
      </c>
      <c r="M83">
        <f ca="1">(O2-MIN(L$2:L$38,O$2:O$38))*$L$44</f>
        <v>0</v>
      </c>
      <c r="O83">
        <f ca="1">Q2</f>
        <v>17374.999921089639</v>
      </c>
      <c r="P83">
        <f ca="1">SQRT((K46-K83)^2+(L46-M83)^2+(N46-O83)^2)</f>
        <v>171921.74963964892</v>
      </c>
    </row>
    <row r="84" spans="11:16" x14ac:dyDescent="0.25">
      <c r="K84">
        <f t="shared" ref="K84:K119" ca="1" si="9">(P3-MIN(M$2:M$38,P$2:P$38))*$K$44</f>
        <v>55289.28235720552</v>
      </c>
      <c r="M84">
        <f t="shared" ref="M84:M119" ca="1" si="10">(O3-MIN(L$2:L$38,O$2:O$38))*$L$44</f>
        <v>4.5332128832120996E-2</v>
      </c>
      <c r="O84">
        <f t="shared" ref="O84:O119" ca="1" si="11">Q3</f>
        <v>17375</v>
      </c>
      <c r="P84">
        <f t="shared" ref="P84:P119" ca="1" si="12">SQRT((K47-K84)^2+(L47-M84)^2+(N47-O84)^2)</f>
        <v>171091.69139412793</v>
      </c>
    </row>
    <row r="85" spans="11:16" x14ac:dyDescent="0.25">
      <c r="K85">
        <f t="shared" ca="1" si="9"/>
        <v>58130.973151399907</v>
      </c>
      <c r="M85">
        <f t="shared" ca="1" si="10"/>
        <v>2078.4240711765642</v>
      </c>
      <c r="O85">
        <f t="shared" ca="1" si="11"/>
        <v>17270.833333333332</v>
      </c>
      <c r="P85">
        <f t="shared" ca="1" si="12"/>
        <v>166901.48162073252</v>
      </c>
    </row>
    <row r="86" spans="11:16" x14ac:dyDescent="0.25">
      <c r="K86">
        <f t="shared" ca="1" si="9"/>
        <v>61446.279077960018</v>
      </c>
      <c r="M86">
        <f t="shared" ca="1" si="10"/>
        <v>4503.1992667318755</v>
      </c>
      <c r="O86">
        <f t="shared" ca="1" si="11"/>
        <v>17149.305555555555</v>
      </c>
      <c r="P86">
        <f t="shared" ca="1" si="12"/>
        <v>161652.88188255913</v>
      </c>
    </row>
    <row r="87" spans="11:16" x14ac:dyDescent="0.25">
      <c r="K87">
        <f t="shared" ca="1" si="9"/>
        <v>65235.200136890213</v>
      </c>
      <c r="M87">
        <f t="shared" ca="1" si="10"/>
        <v>7274.3709187947643</v>
      </c>
      <c r="O87">
        <f t="shared" ca="1" si="11"/>
        <v>17010.416666666668</v>
      </c>
      <c r="P87">
        <f t="shared" ca="1" si="12"/>
        <v>154686.99967543437</v>
      </c>
    </row>
    <row r="88" spans="11:16" x14ac:dyDescent="0.25">
      <c r="K88">
        <f t="shared" ca="1" si="9"/>
        <v>68076.890931084592</v>
      </c>
      <c r="M88">
        <f t="shared" ca="1" si="10"/>
        <v>9352.7496578424962</v>
      </c>
      <c r="O88">
        <f t="shared" ca="1" si="11"/>
        <v>16906.25</v>
      </c>
      <c r="P88">
        <f t="shared" ca="1" si="12"/>
        <v>149043.35824750544</v>
      </c>
    </row>
    <row r="89" spans="11:16" x14ac:dyDescent="0.25">
      <c r="K89">
        <f t="shared" ca="1" si="9"/>
        <v>70918.581725278971</v>
      </c>
      <c r="M89">
        <f t="shared" ca="1" si="10"/>
        <v>11431.128396890228</v>
      </c>
      <c r="O89">
        <f t="shared" ca="1" si="11"/>
        <v>16802.083333333332</v>
      </c>
      <c r="P89">
        <f t="shared" ca="1" si="12"/>
        <v>143106.24858638525</v>
      </c>
    </row>
    <row r="90" spans="11:16" x14ac:dyDescent="0.25">
      <c r="K90">
        <f t="shared" ca="1" si="9"/>
        <v>72339.427122376161</v>
      </c>
      <c r="M90">
        <f t="shared" ca="1" si="10"/>
        <v>12470.317766414095</v>
      </c>
      <c r="O90">
        <f t="shared" ca="1" si="11"/>
        <v>16750</v>
      </c>
      <c r="P90">
        <f t="shared" ca="1" si="12"/>
        <v>140104.78557253949</v>
      </c>
    </row>
    <row r="91" spans="11:16" x14ac:dyDescent="0.25">
      <c r="K91">
        <f t="shared" ca="1" si="9"/>
        <v>73689.308480432053</v>
      </c>
      <c r="M91">
        <f t="shared" ca="1" si="10"/>
        <v>13458.367861998764</v>
      </c>
      <c r="O91">
        <f t="shared" ca="1" si="11"/>
        <v>16659.090909090908</v>
      </c>
      <c r="P91">
        <f t="shared" ca="1" si="12"/>
        <v>137191.36437089712</v>
      </c>
    </row>
    <row r="92" spans="11:16" x14ac:dyDescent="0.25">
      <c r="K92">
        <f t="shared" ca="1" si="9"/>
        <v>76839.03164922478</v>
      </c>
      <c r="M92">
        <f t="shared" ca="1" si="10"/>
        <v>15763.818085029281</v>
      </c>
      <c r="O92">
        <f t="shared" ca="1" si="11"/>
        <v>16446.969696969696</v>
      </c>
      <c r="P92">
        <f t="shared" ca="1" si="12"/>
        <v>130562.56848881448</v>
      </c>
    </row>
    <row r="93" spans="11:16" x14ac:dyDescent="0.25">
      <c r="K93">
        <f t="shared" ca="1" si="9"/>
        <v>80438.7152707028</v>
      </c>
      <c r="M93">
        <f t="shared" ca="1" si="10"/>
        <v>18398.618339920977</v>
      </c>
      <c r="O93">
        <f t="shared" ca="1" si="11"/>
        <v>16204.545454545454</v>
      </c>
      <c r="P93">
        <f t="shared" ca="1" si="12"/>
        <v>121732.65355388296</v>
      </c>
    </row>
    <row r="94" spans="11:16" x14ac:dyDescent="0.25">
      <c r="K94">
        <f t="shared" ca="1" si="9"/>
        <v>85388.280250236698</v>
      </c>
      <c r="M94">
        <f t="shared" ca="1" si="10"/>
        <v>22021.468690397342</v>
      </c>
      <c r="O94">
        <f t="shared" ca="1" si="11"/>
        <v>15871.212121212122</v>
      </c>
      <c r="P94">
        <f t="shared" ca="1" si="12"/>
        <v>111221.19369704988</v>
      </c>
    </row>
    <row r="95" spans="11:16" x14ac:dyDescent="0.25">
      <c r="K95">
        <f t="shared" ca="1" si="9"/>
        <v>87188.122060977883</v>
      </c>
      <c r="M95">
        <f t="shared" ca="1" si="10"/>
        <v>23338.868817843191</v>
      </c>
      <c r="O95">
        <f t="shared" ca="1" si="11"/>
        <v>15750</v>
      </c>
      <c r="P95">
        <f t="shared" ca="1" si="12"/>
        <v>106638.80747318646</v>
      </c>
    </row>
    <row r="96" spans="11:16" x14ac:dyDescent="0.25">
      <c r="K96">
        <f t="shared" ca="1" si="9"/>
        <v>89033.840737983788</v>
      </c>
      <c r="M96">
        <f t="shared" ca="1" si="10"/>
        <v>24685.375731435775</v>
      </c>
      <c r="O96">
        <f t="shared" ca="1" si="11"/>
        <v>15656.060606060606</v>
      </c>
      <c r="P96">
        <f t="shared" ca="1" si="12"/>
        <v>102003.2666476099</v>
      </c>
    </row>
    <row r="97" spans="11:16" x14ac:dyDescent="0.25">
      <c r="K97">
        <f t="shared" ca="1" si="9"/>
        <v>102415.30114627442</v>
      </c>
      <c r="M97">
        <f t="shared" ca="1" si="10"/>
        <v>34447.550854985959</v>
      </c>
      <c r="O97">
        <f t="shared" ca="1" si="11"/>
        <v>14975</v>
      </c>
      <c r="P97">
        <f t="shared" ca="1" si="12"/>
        <v>69701.102603317238</v>
      </c>
    </row>
    <row r="98" spans="11:16" x14ac:dyDescent="0.25">
      <c r="K98">
        <f t="shared" ca="1" si="9"/>
        <v>104265.0289495871</v>
      </c>
      <c r="M98">
        <f t="shared" ca="1" si="10"/>
        <v>35524.949146033432</v>
      </c>
      <c r="O98">
        <f t="shared" ca="1" si="11"/>
        <v>14925</v>
      </c>
      <c r="P98">
        <f t="shared" ca="1" si="12"/>
        <v>65368.866169082219</v>
      </c>
    </row>
    <row r="99" spans="11:16" x14ac:dyDescent="0.25">
      <c r="K99">
        <f t="shared" ca="1" si="9"/>
        <v>116288.25967112604</v>
      </c>
      <c r="M99">
        <f t="shared" ca="1" si="10"/>
        <v>42528.03803784318</v>
      </c>
      <c r="O99">
        <f t="shared" ca="1" si="11"/>
        <v>14600</v>
      </c>
      <c r="P99">
        <f t="shared" ca="1" si="12"/>
        <v>36797.304423243702</v>
      </c>
    </row>
    <row r="100" spans="11:16" x14ac:dyDescent="0.25">
      <c r="K100">
        <f t="shared" ca="1" si="9"/>
        <v>119427.14410574974</v>
      </c>
      <c r="M100">
        <f t="shared" ca="1" si="10"/>
        <v>44192.628151176134</v>
      </c>
      <c r="O100">
        <f t="shared" ca="1" si="11"/>
        <v>14605.30303030303</v>
      </c>
      <c r="P100">
        <f t="shared" ca="1" si="12"/>
        <v>29295.652455327603</v>
      </c>
    </row>
    <row r="101" spans="11:16" x14ac:dyDescent="0.25">
      <c r="K101">
        <f t="shared" ca="1" si="9"/>
        <v>131085.85772007567</v>
      </c>
      <c r="M101">
        <f t="shared" ca="1" si="10"/>
        <v>50375.391429271738</v>
      </c>
      <c r="O101">
        <f t="shared" ca="1" si="11"/>
        <v>14625</v>
      </c>
      <c r="P101">
        <f t="shared" ca="1" si="12"/>
        <v>2115.7621251514552</v>
      </c>
    </row>
    <row r="102" spans="11:16" x14ac:dyDescent="0.25">
      <c r="K102">
        <f t="shared" ca="1" si="9"/>
        <v>134309.84800665357</v>
      </c>
      <c r="M102">
        <f t="shared" ca="1" si="10"/>
        <v>52108.459594120657</v>
      </c>
      <c r="O102">
        <f t="shared" ca="1" si="11"/>
        <v>14715.90909090909</v>
      </c>
      <c r="P102">
        <f t="shared" ca="1" si="12"/>
        <v>6489.3152333779844</v>
      </c>
    </row>
    <row r="103" spans="11:16" x14ac:dyDescent="0.25">
      <c r="K103">
        <f t="shared" ca="1" si="9"/>
        <v>144384.8176522062</v>
      </c>
      <c r="M103">
        <f t="shared" ca="1" si="10"/>
        <v>57524.297609271271</v>
      </c>
      <c r="O103">
        <f t="shared" ca="1" si="11"/>
        <v>15000</v>
      </c>
      <c r="P103">
        <f t="shared" ca="1" si="12"/>
        <v>31462.496740311577</v>
      </c>
    </row>
    <row r="104" spans="11:16" x14ac:dyDescent="0.25">
      <c r="K104">
        <f t="shared" ca="1" si="9"/>
        <v>147491.45094872618</v>
      </c>
      <c r="M104">
        <f t="shared" ca="1" si="10"/>
        <v>59168.900193472851</v>
      </c>
      <c r="O104">
        <f t="shared" ca="1" si="11"/>
        <v>15000</v>
      </c>
      <c r="P104">
        <f t="shared" ca="1" si="12"/>
        <v>39333.066087974919</v>
      </c>
    </row>
    <row r="105" spans="11:16" x14ac:dyDescent="0.25">
      <c r="K105">
        <f t="shared" ca="1" si="9"/>
        <v>154093.0467038349</v>
      </c>
      <c r="M105">
        <f t="shared" ca="1" si="10"/>
        <v>62663.680684901774</v>
      </c>
      <c r="O105">
        <f t="shared" ca="1" si="11"/>
        <v>15000</v>
      </c>
      <c r="P105">
        <f t="shared" ca="1" si="12"/>
        <v>56911.397824057007</v>
      </c>
    </row>
    <row r="106" spans="11:16" x14ac:dyDescent="0.25">
      <c r="K106">
        <f t="shared" ca="1" si="9"/>
        <v>156811.35083829038</v>
      </c>
      <c r="M106">
        <f t="shared" ca="1" si="10"/>
        <v>64102.707946078721</v>
      </c>
      <c r="O106">
        <f t="shared" ca="1" si="11"/>
        <v>15000</v>
      </c>
      <c r="P106">
        <f t="shared" ca="1" si="12"/>
        <v>62999.129477725648</v>
      </c>
    </row>
    <row r="107" spans="11:16" x14ac:dyDescent="0.25">
      <c r="K107">
        <f t="shared" ca="1" si="9"/>
        <v>157588.0091624193</v>
      </c>
      <c r="M107">
        <f t="shared" ca="1" si="10"/>
        <v>64513.858592129116</v>
      </c>
      <c r="O107">
        <f t="shared" ca="1" si="11"/>
        <v>15000</v>
      </c>
      <c r="P107">
        <f t="shared" ca="1" si="12"/>
        <v>64766.868370474163</v>
      </c>
    </row>
    <row r="108" spans="11:16" x14ac:dyDescent="0.25">
      <c r="K108">
        <f t="shared" ca="1" si="9"/>
        <v>160986.51026838773</v>
      </c>
      <c r="M108">
        <f t="shared" ca="1" si="10"/>
        <v>66692.970112549374</v>
      </c>
      <c r="O108">
        <f t="shared" ca="1" si="11"/>
        <v>15000</v>
      </c>
      <c r="P108">
        <f t="shared" ca="1" si="12"/>
        <v>72786.391885327655</v>
      </c>
    </row>
    <row r="109" spans="11:16" x14ac:dyDescent="0.25">
      <c r="K109">
        <f t="shared" ca="1" si="9"/>
        <v>163629.78890636319</v>
      </c>
      <c r="M109">
        <f t="shared" ca="1" si="10"/>
        <v>68387.834628431548</v>
      </c>
      <c r="O109">
        <f t="shared" ca="1" si="11"/>
        <v>15000</v>
      </c>
      <c r="P109">
        <f t="shared" ca="1" si="12"/>
        <v>80426.421940414599</v>
      </c>
    </row>
    <row r="110" spans="11:16" x14ac:dyDescent="0.25">
      <c r="K110">
        <f t="shared" ca="1" si="9"/>
        <v>170426.79111829569</v>
      </c>
      <c r="M110">
        <f t="shared" ca="1" si="10"/>
        <v>72746.057669272079</v>
      </c>
      <c r="O110">
        <f t="shared" ca="1" si="11"/>
        <v>15000</v>
      </c>
      <c r="P110">
        <f t="shared" ca="1" si="12"/>
        <v>97625.976080966444</v>
      </c>
    </row>
    <row r="111" spans="11:16" x14ac:dyDescent="0.25">
      <c r="K111">
        <f t="shared" ca="1" si="9"/>
        <v>175624.64707802085</v>
      </c>
      <c r="M111">
        <f t="shared" ca="1" si="10"/>
        <v>76333.30250507532</v>
      </c>
      <c r="O111">
        <f t="shared" ca="1" si="11"/>
        <v>15010.15625</v>
      </c>
      <c r="P111">
        <f t="shared" ca="1" si="12"/>
        <v>110505.35823395502</v>
      </c>
    </row>
    <row r="112" spans="11:16" x14ac:dyDescent="0.25">
      <c r="K112">
        <f t="shared" ca="1" si="9"/>
        <v>183221.51348069907</v>
      </c>
      <c r="M112">
        <f t="shared" ca="1" si="10"/>
        <v>81576.198803557854</v>
      </c>
      <c r="O112">
        <f t="shared" ca="1" si="11"/>
        <v>15025</v>
      </c>
      <c r="P112">
        <f t="shared" ca="1" si="12"/>
        <v>130015.15743500518</v>
      </c>
    </row>
    <row r="113" spans="11:16" x14ac:dyDescent="0.25">
      <c r="K113">
        <f t="shared" ca="1" si="9"/>
        <v>188127.62060658014</v>
      </c>
      <c r="M113">
        <f t="shared" ca="1" si="10"/>
        <v>84945.294843081821</v>
      </c>
      <c r="O113">
        <f t="shared" ca="1" si="11"/>
        <v>15025</v>
      </c>
      <c r="P113">
        <f t="shared" ca="1" si="12"/>
        <v>143018.4761067247</v>
      </c>
    </row>
    <row r="114" spans="11:16" x14ac:dyDescent="0.25">
      <c r="K114">
        <f t="shared" ca="1" si="9"/>
        <v>194543.29915580855</v>
      </c>
      <c r="M114">
        <f t="shared" ca="1" si="10"/>
        <v>89351.035817843585</v>
      </c>
      <c r="O114">
        <f t="shared" ca="1" si="11"/>
        <v>15025</v>
      </c>
      <c r="P114">
        <f t="shared" ca="1" si="12"/>
        <v>160009.51743130185</v>
      </c>
    </row>
    <row r="115" spans="11:16" x14ac:dyDescent="0.25">
      <c r="K115">
        <f t="shared" ca="1" si="9"/>
        <v>200734.19125931457</v>
      </c>
      <c r="M115">
        <f t="shared" ca="1" si="10"/>
        <v>93621.676006242182</v>
      </c>
      <c r="O115">
        <f t="shared" ca="1" si="11"/>
        <v>15012.878787878788</v>
      </c>
      <c r="P115">
        <f t="shared" ca="1" si="12"/>
        <v>176194.45616421761</v>
      </c>
    </row>
    <row r="116" spans="11:16" x14ac:dyDescent="0.25">
      <c r="K116">
        <f t="shared" ca="1" si="9"/>
        <v>207312.0141192927</v>
      </c>
      <c r="M116">
        <f t="shared" ca="1" si="10"/>
        <v>98159.231206415119</v>
      </c>
      <c r="O116">
        <f t="shared" ca="1" si="11"/>
        <v>15000</v>
      </c>
      <c r="P116">
        <f t="shared" ca="1" si="12"/>
        <v>193455.7571990857</v>
      </c>
    </row>
    <row r="117" spans="11:16" x14ac:dyDescent="0.25">
      <c r="K117">
        <f t="shared" ca="1" si="9"/>
        <v>213415.4196998523</v>
      </c>
      <c r="M117">
        <f t="shared" ca="1" si="10"/>
        <v>102352.45890927194</v>
      </c>
      <c r="O117">
        <f t="shared" ca="1" si="11"/>
        <v>15000</v>
      </c>
      <c r="P117">
        <f t="shared" ca="1" si="12"/>
        <v>209594.3329109083</v>
      </c>
    </row>
    <row r="118" spans="11:16" x14ac:dyDescent="0.25">
      <c r="K118">
        <f t="shared" ca="1" si="9"/>
        <v>220281.7509779862</v>
      </c>
      <c r="M118">
        <f t="shared" ca="1" si="10"/>
        <v>107069.84007498571</v>
      </c>
      <c r="O118">
        <f t="shared" ca="1" si="11"/>
        <v>15000</v>
      </c>
      <c r="P118">
        <f t="shared" ca="1" si="12"/>
        <v>227979.20100972528</v>
      </c>
    </row>
    <row r="119" spans="11:16" x14ac:dyDescent="0.25">
      <c r="K119">
        <f t="shared" ca="1" si="9"/>
        <v>220281.9587846275</v>
      </c>
      <c r="M119">
        <f t="shared" ca="1" si="10"/>
        <v>107069.93171175793</v>
      </c>
      <c r="O119">
        <f t="shared" ca="1" si="11"/>
        <v>15000.000136248067</v>
      </c>
      <c r="P119">
        <f t="shared" ca="1" si="12"/>
        <v>235976.8513765067</v>
      </c>
    </row>
  </sheetData>
  <conditionalFormatting sqref="X43:X79">
    <cfRule type="top10" dxfId="0" priority="1" bottom="1" rank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2018-11-11T09:48:57Z</dcterms:created>
  <dcterms:modified xsi:type="dcterms:W3CDTF">2018-11-14T12:15:54Z</dcterms:modified>
</cp:coreProperties>
</file>