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79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размер_окон5">Лист1!$C$1:$G$1</definedName>
    <definedName name="размер_полосы5">Лист1!$A$2:$A$5</definedName>
  </definedNames>
  <calcPr calcId="125725"/>
</workbook>
</file>

<file path=xl/calcChain.xml><?xml version="1.0" encoding="utf-8"?>
<calcChain xmlns="http://schemas.openxmlformats.org/spreadsheetml/2006/main">
  <c r="H14" i="1"/>
  <c r="G6"/>
  <c r="F6"/>
  <c r="F4" s="1"/>
  <c r="E6"/>
  <c r="D6"/>
  <c r="D4" s="1"/>
  <c r="E14" s="1"/>
  <c r="F14" s="1"/>
  <c r="G14" s="1"/>
  <c r="C6"/>
  <c r="G4"/>
  <c r="E4"/>
  <c r="C4"/>
  <c r="G3"/>
  <c r="F3"/>
  <c r="E3"/>
  <c r="D3"/>
  <c r="C3"/>
  <c r="G2"/>
  <c r="E2"/>
  <c r="C2"/>
  <c r="D2" l="1"/>
  <c r="F2"/>
</calcChain>
</file>

<file path=xl/comments1.xml><?xml version="1.0" encoding="utf-8"?>
<comments xmlns="http://schemas.openxmlformats.org/spreadsheetml/2006/main">
  <authors>
    <author>Руслан</author>
  </authors>
  <commentLis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Руслан:</t>
        </r>
        <r>
          <rPr>
            <sz val="9"/>
            <color indexed="81"/>
            <rFont val="Tahoma"/>
            <family val="2"/>
            <charset val="204"/>
          </rPr>
          <t xml:space="preserve">
габариты окна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Руслан:</t>
        </r>
        <r>
          <rPr>
            <sz val="9"/>
            <color indexed="81"/>
            <rFont val="Tahoma"/>
            <family val="2"/>
            <charset val="204"/>
          </rPr>
          <t xml:space="preserve">
длина полосы</t>
        </r>
      </text>
    </comment>
  </commentList>
</comments>
</file>

<file path=xl/sharedStrings.xml><?xml version="1.0" encoding="utf-8"?>
<sst xmlns="http://schemas.openxmlformats.org/spreadsheetml/2006/main" count="11" uniqueCount="10">
  <si>
    <t>размеры полосы, м</t>
  </si>
  <si>
    <t>размеры окна</t>
  </si>
  <si>
    <t>800х600</t>
  </si>
  <si>
    <t>800х700</t>
  </si>
  <si>
    <t>1000х800</t>
  </si>
  <si>
    <t>1200х1000</t>
  </si>
  <si>
    <t>1500х1500</t>
  </si>
  <si>
    <t>Требуемое количество, ед-м</t>
  </si>
  <si>
    <t>Наружные доборные элементы (полосы мет. на окна)</t>
  </si>
  <si>
    <t>Полоса с усиленными краями на окна 15х60х15, ед-м, шт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</si>
</sst>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1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2" fillId="5" borderId="3" xfId="0" applyNumberFormat="1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/>
      <protection locked="0"/>
    </xf>
    <xf numFmtId="4" fontId="2" fillId="7" borderId="3" xfId="0" applyNumberFormat="1" applyFont="1" applyFill="1" applyBorder="1" applyAlignment="1" applyProtection="1">
      <alignment horizontal="center" vertical="center"/>
    </xf>
    <xf numFmtId="3" fontId="0" fillId="7" borderId="3" xfId="0" applyNumberFormat="1" applyFill="1" applyBorder="1" applyAlignment="1" applyProtection="1">
      <alignment horizontal="center" vertical="center"/>
    </xf>
    <xf numFmtId="4" fontId="0" fillId="7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89;&#1090;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расчёта вагона"/>
      <sheetName val="ввод данных"/>
      <sheetName val="Стоимостная таблица"/>
      <sheetName val="Лист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K12" sqref="K12"/>
    </sheetView>
  </sheetViews>
  <sheetFormatPr defaultRowHeight="15"/>
  <cols>
    <col min="5" max="5" width="10.7109375" customWidth="1"/>
  </cols>
  <sheetData>
    <row r="1" spans="1:8" ht="38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/>
    </row>
    <row r="2" spans="1:8">
      <c r="A2" s="1">
        <v>1.5</v>
      </c>
      <c r="B2" s="6"/>
      <c r="C2" s="7">
        <f>C6/1.5</f>
        <v>2.186666666666667</v>
      </c>
      <c r="D2" s="7">
        <f>D6/1.5</f>
        <v>2.3199999999999998</v>
      </c>
      <c r="E2" s="7">
        <f>E6/1.5</f>
        <v>2.72</v>
      </c>
      <c r="F2" s="7">
        <f>F6/1.5</f>
        <v>3.2533333333333334</v>
      </c>
      <c r="G2" s="7">
        <f>G6/1.5</f>
        <v>4.32</v>
      </c>
      <c r="H2" s="5"/>
    </row>
    <row r="3" spans="1:8">
      <c r="A3" s="1">
        <v>2.5</v>
      </c>
      <c r="B3" s="6"/>
      <c r="C3" s="6">
        <f>C6/2.5</f>
        <v>1.3120000000000001</v>
      </c>
      <c r="D3" s="6">
        <f>D6/2.5</f>
        <v>1.3919999999999999</v>
      </c>
      <c r="E3" s="6">
        <f>E6/2.5</f>
        <v>1.6320000000000001</v>
      </c>
      <c r="F3" s="6">
        <f>F6/2.5</f>
        <v>1.952</v>
      </c>
      <c r="G3" s="6">
        <f>G6/2.5</f>
        <v>2.5920000000000001</v>
      </c>
      <c r="H3" s="5"/>
    </row>
    <row r="4" spans="1:8">
      <c r="A4" s="1">
        <v>3</v>
      </c>
      <c r="B4" s="6"/>
      <c r="C4" s="6">
        <f>C6/3</f>
        <v>1.0933333333333335</v>
      </c>
      <c r="D4" s="6">
        <f>D6/3</f>
        <v>1.1599999999999999</v>
      </c>
      <c r="E4" s="6">
        <f>E6/3</f>
        <v>1.36</v>
      </c>
      <c r="F4" s="6">
        <f>F6/3</f>
        <v>1.6266666666666667</v>
      </c>
      <c r="G4" s="6">
        <f>G6/3</f>
        <v>2.16</v>
      </c>
      <c r="H4" s="5"/>
    </row>
    <row r="5" spans="1:8">
      <c r="A5" s="1">
        <v>0</v>
      </c>
      <c r="B5" s="6"/>
      <c r="C5" s="6">
        <v>0</v>
      </c>
      <c r="D5" s="6">
        <v>0</v>
      </c>
      <c r="E5" s="6">
        <v>0</v>
      </c>
      <c r="F5" s="6">
        <v>0</v>
      </c>
      <c r="G5" s="8">
        <v>0</v>
      </c>
      <c r="H5" s="9"/>
    </row>
    <row r="6" spans="1:8" ht="51">
      <c r="A6" s="10" t="s">
        <v>7</v>
      </c>
      <c r="B6" s="11"/>
      <c r="C6" s="11">
        <f>((0.8+0.12)*2+(0.6+0.12)*2)</f>
        <v>3.2800000000000002</v>
      </c>
      <c r="D6" s="11">
        <f>((0.8+0.12)*2+(0.7+0.12)*2)</f>
        <v>3.48</v>
      </c>
      <c r="E6" s="11">
        <f>((1+0.12)*2+(0.8+0.12)*2)</f>
        <v>4.08</v>
      </c>
      <c r="F6" s="11">
        <f>((1.2+0.12)*2+(1+0.12)*2)</f>
        <v>4.88</v>
      </c>
      <c r="G6" s="12">
        <f>((1.5+0.12)*2+(1.5+0.12)*2)</f>
        <v>6.48</v>
      </c>
      <c r="H6" s="13"/>
    </row>
    <row r="14" spans="1:8" ht="114.75">
      <c r="A14" s="14" t="s">
        <v>8</v>
      </c>
      <c r="B14" s="15" t="s">
        <v>9</v>
      </c>
      <c r="C14" s="16" t="s">
        <v>6</v>
      </c>
      <c r="D14" s="16">
        <v>2.5</v>
      </c>
      <c r="E14" s="17" t="e">
        <f>INDEX(C2:G5,MATCH(C14,размер_окон5,0),MATCH(D14,размер_полосы5,0))</f>
        <v>#REF!</v>
      </c>
      <c r="F14" s="17" t="e">
        <f>CEILING(E14,1)</f>
        <v>#REF!</v>
      </c>
      <c r="G14" s="18" t="e">
        <f>D14*F14*H14</f>
        <v>#REF!</v>
      </c>
      <c r="H14" s="19">
        <f>'[1]ввод данных'!A33</f>
        <v>0</v>
      </c>
    </row>
  </sheetData>
  <dataValidations count="2">
    <dataValidation type="list" allowBlank="1" showInputMessage="1" showErrorMessage="1" sqref="D14">
      <formula1>размер_полосы5</formula1>
    </dataValidation>
    <dataValidation type="list" allowBlank="1" showInputMessage="1" showErrorMessage="1" sqref="C14">
      <formula1>размер_окон5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размер_окон5</vt:lpstr>
      <vt:lpstr>размер_полосы5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Руслан</cp:lastModifiedBy>
  <dcterms:created xsi:type="dcterms:W3CDTF">2018-11-27T11:53:45Z</dcterms:created>
  <dcterms:modified xsi:type="dcterms:W3CDTF">2018-11-27T11:54:32Z</dcterms:modified>
</cp:coreProperties>
</file>