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948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1" i="175" l="1"/>
  <c r="C5" i="175" s="1" a="1"/>
  <c r="C5" i="175" s="1"/>
  <c r="C10" i="175" l="1"/>
  <c r="E10" i="175"/>
  <c r="G10" i="175"/>
  <c r="I10" i="175"/>
  <c r="K10" i="175"/>
  <c r="F10" i="175"/>
  <c r="H10" i="175"/>
  <c r="L10" i="175"/>
  <c r="D10" i="175"/>
  <c r="J10" i="175"/>
  <c r="C9" i="175"/>
  <c r="D9" i="175"/>
  <c r="F9" i="175"/>
  <c r="H9" i="175"/>
  <c r="J9" i="175"/>
  <c r="L9" i="175"/>
  <c r="E9" i="175"/>
  <c r="G9" i="175"/>
  <c r="I9" i="175"/>
  <c r="K9" i="175"/>
  <c r="C6" i="175" a="1"/>
  <c r="C6" i="175" s="1"/>
  <c r="D6" i="175" a="1"/>
  <c r="D6" i="175" s="1"/>
  <c r="F6" i="175" a="1"/>
  <c r="F6" i="175" s="1"/>
  <c r="J6" i="175" a="1"/>
  <c r="J6" i="175" s="1"/>
  <c r="L6" i="175" a="1"/>
  <c r="L6" i="175" s="1"/>
  <c r="E6" i="175" a="1"/>
  <c r="E6" i="175" s="1"/>
  <c r="G6" i="175" a="1"/>
  <c r="G6" i="175" s="1"/>
  <c r="H6" i="175" a="1"/>
  <c r="H6" i="175" s="1"/>
  <c r="I6" i="175" a="1"/>
  <c r="I6" i="175" s="1"/>
  <c r="K6" i="175" a="1"/>
  <c r="K6" i="175" s="1"/>
  <c r="D5" i="175" a="1"/>
  <c r="D5" i="175" s="1"/>
  <c r="E5" i="175" a="1"/>
  <c r="E5" i="175" s="1"/>
  <c r="F5" i="175" a="1"/>
  <c r="F5" i="175" s="1"/>
  <c r="G5" i="175" a="1"/>
  <c r="G5" i="175" s="1"/>
  <c r="H5" i="175" a="1"/>
  <c r="H5" i="175" s="1"/>
  <c r="I5" i="175" a="1"/>
  <c r="I5" i="175" s="1"/>
  <c r="J5" i="175" a="1"/>
  <c r="J5" i="175" s="1"/>
  <c r="K5" i="175" a="1"/>
  <c r="K5" i="175" s="1"/>
  <c r="L5" i="175" a="1"/>
  <c r="L5" i="175" s="1"/>
  <c r="K7" i="175" l="1"/>
  <c r="K8" i="175" s="1"/>
  <c r="H7" i="175"/>
  <c r="H8" i="175" s="1"/>
  <c r="E7" i="175"/>
  <c r="E8" i="175" s="1"/>
  <c r="J7" i="175"/>
  <c r="J8" i="175" s="1"/>
  <c r="D7" i="175"/>
  <c r="D8" i="175" s="1"/>
  <c r="I7" i="175"/>
  <c r="I8" i="175" s="1"/>
  <c r="G7" i="175"/>
  <c r="G8" i="175" s="1"/>
  <c r="L7" i="175"/>
  <c r="L8" i="175" s="1"/>
  <c r="F7" i="175"/>
  <c r="F8" i="175" s="1"/>
  <c r="C7" i="175"/>
  <c r="C8" i="175" s="1"/>
</calcChain>
</file>

<file path=xl/sharedStrings.xml><?xml version="1.0" encoding="utf-8"?>
<sst xmlns="http://schemas.openxmlformats.org/spreadsheetml/2006/main" count="53" uniqueCount="27">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</sst>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9" applyNumberFormat="0" applyAlignment="0" applyProtection="0"/>
    <xf numFmtId="0" fontId="11" fillId="6" borderId="10" applyNumberFormat="0" applyAlignment="0" applyProtection="0"/>
    <xf numFmtId="0" fontId="12" fillId="6" borderId="9" applyNumberFormat="0" applyAlignment="0" applyProtection="0"/>
    <xf numFmtId="0" fontId="13" fillId="0" borderId="11" applyNumberFormat="0" applyFill="0" applyAlignment="0" applyProtection="0"/>
    <xf numFmtId="0" fontId="14" fillId="7" borderId="12" applyNumberFormat="0" applyAlignment="0" applyProtection="0"/>
    <xf numFmtId="0" fontId="15" fillId="0" borderId="0" applyNumberFormat="0" applyFill="0" applyBorder="0" applyAlignment="0" applyProtection="0"/>
    <xf numFmtId="0" fontId="2" fillId="8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</cellStyleXfs>
  <cellXfs count="31">
    <xf numFmtId="0" fontId="0" fillId="0" borderId="0" xfId="0"/>
    <xf numFmtId="0" fontId="0" fillId="0" borderId="0" xfId="0"/>
    <xf numFmtId="0" fontId="19" fillId="0" borderId="0" xfId="0" applyFont="1"/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15" xfId="0" quotePrefix="1" applyNumberFormat="1" applyFont="1" applyBorder="1" applyAlignment="1">
      <alignment horizontal="center" vertical="center"/>
    </xf>
    <xf numFmtId="14" fontId="19" fillId="0" borderId="2" xfId="0" quotePrefix="1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22" fontId="19" fillId="33" borderId="2" xfId="0" applyNumberFormat="1" applyFont="1" applyFill="1" applyBorder="1" applyAlignment="1">
      <alignment horizontal="center" vertical="center"/>
    </xf>
    <xf numFmtId="21" fontId="19" fillId="33" borderId="2" xfId="0" applyNumberFormat="1" applyFont="1" applyFill="1" applyBorder="1" applyAlignment="1">
      <alignment horizontal="center" vertical="center"/>
    </xf>
    <xf numFmtId="21" fontId="19" fillId="33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0" fillId="0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19" fillId="34" borderId="17" xfId="0" applyFont="1" applyFill="1" applyBorder="1"/>
    <xf numFmtId="0" fontId="19" fillId="34" borderId="24" xfId="0" applyFont="1" applyFill="1" applyBorder="1"/>
    <xf numFmtId="0" fontId="19" fillId="34" borderId="23" xfId="0" applyFont="1" applyFill="1" applyBorder="1"/>
    <xf numFmtId="0" fontId="19" fillId="34" borderId="0" xfId="0" applyFont="1" applyFill="1" applyBorder="1"/>
    <xf numFmtId="0" fontId="19" fillId="34" borderId="25" xfId="0" applyFont="1" applyFill="1" applyBorder="1"/>
    <xf numFmtId="0" fontId="19" fillId="34" borderId="26" xfId="0" applyFont="1" applyFill="1" applyBorder="1"/>
    <xf numFmtId="0" fontId="19" fillId="34" borderId="20" xfId="0" applyFont="1" applyFill="1" applyBorder="1"/>
    <xf numFmtId="0" fontId="19" fillId="34" borderId="19" xfId="0" applyFont="1" applyFill="1" applyBorder="1"/>
    <xf numFmtId="0" fontId="19" fillId="34" borderId="28" xfId="0" applyFont="1" applyFill="1" applyBorder="1"/>
    <xf numFmtId="0" fontId="19" fillId="34" borderId="27" xfId="0" applyFont="1" applyFill="1" applyBorder="1"/>
    <xf numFmtId="0" fontId="19" fillId="34" borderId="22" xfId="0" applyFont="1" applyFill="1" applyBorder="1"/>
    <xf numFmtId="0" fontId="19" fillId="34" borderId="18" xfId="0" applyFont="1" applyFill="1" applyBorder="1"/>
    <xf numFmtId="0" fontId="20" fillId="33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0" fillId="0" borderId="0" xfId="0" quotePrefix="1" applyNumberFormat="1"/>
    <xf numFmtId="0" fontId="19" fillId="33" borderId="1" xfId="0" applyNumberFormat="1" applyFont="1" applyFill="1" applyBorder="1" applyAlignment="1">
      <alignment horizontal="center" vertical="center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font>
        <color theme="4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EC1B2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8"/>
  <sheetViews>
    <sheetView zoomScaleNormal="100" workbookViewId="0">
      <selection activeCell="D11" sqref="D11"/>
    </sheetView>
  </sheetViews>
  <sheetFormatPr defaultRowHeight="15" x14ac:dyDescent="0.25"/>
  <cols>
    <col min="1" max="1" width="14.28515625" style="1" bestFit="1" customWidth="1"/>
    <col min="2" max="2" width="16.42578125" bestFit="1" customWidth="1"/>
    <col min="3" max="3" width="15.28515625" bestFit="1" customWidth="1"/>
    <col min="4" max="4" width="11.140625" bestFit="1" customWidth="1"/>
    <col min="5" max="5" width="9.28515625" customWidth="1"/>
    <col min="6" max="6" width="15.28515625" bestFit="1" customWidth="1"/>
    <col min="7" max="8" width="14.28515625" bestFit="1" customWidth="1"/>
    <col min="9" max="10" width="15.28515625" bestFit="1" customWidth="1"/>
  </cols>
  <sheetData>
    <row r="1" spans="1:10" x14ac:dyDescent="0.25">
      <c r="B1" s="1" t="s">
        <v>20</v>
      </c>
      <c r="C1" s="1" t="s">
        <v>21</v>
      </c>
      <c r="D1" s="1" t="s">
        <v>22</v>
      </c>
    </row>
    <row r="2" spans="1:10" x14ac:dyDescent="0.25">
      <c r="A2" s="29" t="s">
        <v>7</v>
      </c>
      <c r="B2" s="1" t="s">
        <v>25</v>
      </c>
      <c r="C2" s="12">
        <v>41306.369062500002</v>
      </c>
      <c r="D2" s="1" t="s">
        <v>26</v>
      </c>
    </row>
    <row r="3" spans="1:10" x14ac:dyDescent="0.25">
      <c r="A3" s="29" t="s">
        <v>7</v>
      </c>
      <c r="B3" s="1" t="s">
        <v>23</v>
      </c>
      <c r="C3" s="12">
        <v>41306.665312500001</v>
      </c>
      <c r="D3" s="1" t="s">
        <v>26</v>
      </c>
    </row>
    <row r="4" spans="1:10" x14ac:dyDescent="0.25">
      <c r="A4" s="29" t="s">
        <v>7</v>
      </c>
      <c r="B4" s="1" t="s">
        <v>25</v>
      </c>
      <c r="C4" s="12">
        <v>41306.670335648145</v>
      </c>
      <c r="D4" s="1" t="s">
        <v>26</v>
      </c>
    </row>
    <row r="5" spans="1:10" x14ac:dyDescent="0.25">
      <c r="A5" s="29" t="s">
        <v>8</v>
      </c>
      <c r="B5" s="1" t="s">
        <v>23</v>
      </c>
      <c r="C5" s="12">
        <v>41307.001701388886</v>
      </c>
      <c r="D5" s="1" t="s">
        <v>26</v>
      </c>
    </row>
    <row r="6" spans="1:10" x14ac:dyDescent="0.25">
      <c r="A6" s="29" t="s">
        <v>10</v>
      </c>
      <c r="B6" s="1" t="s">
        <v>25</v>
      </c>
      <c r="C6" s="12">
        <v>41309.563449074078</v>
      </c>
      <c r="D6" s="1" t="s">
        <v>26</v>
      </c>
    </row>
    <row r="7" spans="1:10" x14ac:dyDescent="0.25">
      <c r="A7" s="29" t="s">
        <v>10</v>
      </c>
      <c r="B7" s="1" t="s">
        <v>23</v>
      </c>
      <c r="C7" s="12">
        <v>41309.710659722223</v>
      </c>
      <c r="D7" s="1" t="s">
        <v>26</v>
      </c>
    </row>
    <row r="8" spans="1:10" x14ac:dyDescent="0.25">
      <c r="A8" s="29" t="s">
        <v>11</v>
      </c>
      <c r="B8" s="1" t="s">
        <v>25</v>
      </c>
      <c r="C8" s="12">
        <v>41310.319398148145</v>
      </c>
      <c r="D8" s="1" t="s">
        <v>26</v>
      </c>
    </row>
    <row r="9" spans="1:10" x14ac:dyDescent="0.25">
      <c r="A9" s="29" t="s">
        <v>11</v>
      </c>
      <c r="B9" s="1" t="s">
        <v>23</v>
      </c>
      <c r="C9" s="12">
        <v>41310.710150462961</v>
      </c>
      <c r="D9" s="1" t="s">
        <v>26</v>
      </c>
    </row>
    <row r="10" spans="1:10" x14ac:dyDescent="0.25">
      <c r="A10" s="29"/>
      <c r="B10" s="1"/>
      <c r="C10" s="12"/>
      <c r="D10" s="1"/>
    </row>
    <row r="11" spans="1:10" x14ac:dyDescent="0.25">
      <c r="A11" s="29"/>
      <c r="B11" s="1"/>
      <c r="C11" s="12"/>
      <c r="D11" s="1"/>
    </row>
    <row r="12" spans="1:10" x14ac:dyDescent="0.25">
      <c r="A12" s="29"/>
      <c r="B12" s="1"/>
      <c r="C12" s="12"/>
      <c r="D12" s="1"/>
    </row>
    <row r="13" spans="1:10" x14ac:dyDescent="0.25">
      <c r="A13" s="29"/>
      <c r="B13" s="1"/>
      <c r="C13" s="12"/>
      <c r="D13" s="1"/>
    </row>
    <row r="14" spans="1:10" x14ac:dyDescent="0.25">
      <c r="A14" s="29"/>
      <c r="B14" s="1"/>
      <c r="C14" s="12"/>
      <c r="D14" s="1"/>
    </row>
    <row r="15" spans="1:10" x14ac:dyDescent="0.25">
      <c r="A15" s="29"/>
      <c r="B15" s="1"/>
      <c r="C15" s="12"/>
      <c r="D15" s="1"/>
    </row>
    <row r="16" spans="1:10" x14ac:dyDescent="0.25">
      <c r="A16" s="29"/>
      <c r="B16" s="1"/>
      <c r="C16" s="12"/>
      <c r="D16" s="1"/>
      <c r="F16" s="12"/>
      <c r="G16" s="12"/>
      <c r="H16" s="12"/>
      <c r="I16" s="12"/>
      <c r="J16" s="12"/>
    </row>
    <row r="17" spans="1:11" x14ac:dyDescent="0.25">
      <c r="A17" s="29"/>
      <c r="B17" s="1"/>
      <c r="C17" s="12"/>
      <c r="D17" s="1"/>
      <c r="F17" s="12"/>
      <c r="G17" s="1"/>
      <c r="H17" s="1"/>
      <c r="I17" s="1"/>
      <c r="J17" s="1"/>
      <c r="K17" s="1"/>
    </row>
    <row r="18" spans="1:11" x14ac:dyDescent="0.25">
      <c r="A18" s="29"/>
      <c r="B18" s="1"/>
      <c r="C18" s="12"/>
      <c r="D18" s="1"/>
      <c r="G18" s="1"/>
      <c r="H18" s="1"/>
      <c r="I18" s="1"/>
      <c r="J18" s="1"/>
      <c r="K18" s="1"/>
    </row>
    <row r="19" spans="1:11" x14ac:dyDescent="0.25">
      <c r="A19" s="29"/>
      <c r="B19" s="1"/>
      <c r="C19" s="12"/>
      <c r="D19" s="1"/>
      <c r="G19" s="1"/>
      <c r="H19" s="1"/>
      <c r="I19" s="1"/>
      <c r="J19" s="1"/>
      <c r="K19" s="1"/>
    </row>
    <row r="20" spans="1:11" x14ac:dyDescent="0.25">
      <c r="A20" s="29"/>
      <c r="B20" s="1"/>
      <c r="C20" s="12"/>
      <c r="D20" s="1"/>
      <c r="G20" s="1"/>
      <c r="H20" s="1"/>
      <c r="I20" s="1"/>
      <c r="J20" s="1"/>
      <c r="K20" s="1"/>
    </row>
    <row r="21" spans="1:11" x14ac:dyDescent="0.25">
      <c r="A21" s="29"/>
      <c r="B21" s="1"/>
      <c r="C21" s="12"/>
      <c r="D21" s="1"/>
      <c r="G21" s="1"/>
      <c r="H21" s="1"/>
      <c r="I21" s="1"/>
      <c r="J21" s="1"/>
      <c r="K21" s="1"/>
    </row>
    <row r="22" spans="1:11" x14ac:dyDescent="0.25">
      <c r="B22" s="1"/>
      <c r="C22" s="12"/>
      <c r="D22" s="1"/>
      <c r="G22" s="1"/>
      <c r="H22" s="1"/>
      <c r="I22" s="1"/>
      <c r="J22" s="1"/>
      <c r="K22" s="1"/>
    </row>
    <row r="23" spans="1:11" x14ac:dyDescent="0.25">
      <c r="B23" s="1"/>
      <c r="C23" s="12"/>
      <c r="D23" s="1"/>
      <c r="G23" s="1"/>
      <c r="H23" s="1"/>
      <c r="I23" s="1"/>
      <c r="J23" s="1"/>
      <c r="K23" s="1"/>
    </row>
    <row r="24" spans="1:11" x14ac:dyDescent="0.25">
      <c r="B24" s="1"/>
      <c r="C24" s="12"/>
      <c r="D24" s="1"/>
      <c r="G24" s="1"/>
      <c r="H24" s="1"/>
      <c r="I24" s="1"/>
      <c r="J24" s="1"/>
      <c r="K24" s="1"/>
    </row>
    <row r="25" spans="1:11" x14ac:dyDescent="0.25">
      <c r="B25" s="1"/>
      <c r="C25" s="12"/>
      <c r="D25" s="1"/>
      <c r="G25" s="1"/>
      <c r="H25" s="1"/>
      <c r="I25" s="1"/>
      <c r="J25" s="1"/>
      <c r="K25" s="1"/>
    </row>
    <row r="26" spans="1:11" x14ac:dyDescent="0.25">
      <c r="B26" s="1"/>
      <c r="C26" s="12"/>
      <c r="D26" s="1"/>
    </row>
    <row r="27" spans="1:11" x14ac:dyDescent="0.25">
      <c r="B27" s="1"/>
      <c r="C27" s="12"/>
      <c r="D27" s="1"/>
    </row>
    <row r="28" spans="1:11" x14ac:dyDescent="0.25">
      <c r="B28" s="1"/>
      <c r="C28" s="12"/>
      <c r="D28" s="1"/>
    </row>
    <row r="29" spans="1:11" x14ac:dyDescent="0.25">
      <c r="B29" s="1"/>
      <c r="C29" s="12"/>
      <c r="D29" s="1"/>
    </row>
    <row r="30" spans="1:11" x14ac:dyDescent="0.25">
      <c r="B30" s="1"/>
      <c r="C30" s="12"/>
      <c r="D30" s="1"/>
    </row>
    <row r="31" spans="1:11" x14ac:dyDescent="0.25">
      <c r="B31" s="1"/>
      <c r="C31" s="12"/>
      <c r="D31" s="1"/>
    </row>
    <row r="32" spans="1:11" x14ac:dyDescent="0.25">
      <c r="B32" s="1"/>
      <c r="C32" s="12"/>
      <c r="D32" s="1"/>
    </row>
    <row r="33" spans="2:4" x14ac:dyDescent="0.25">
      <c r="B33" s="1"/>
      <c r="C33" s="12"/>
      <c r="D33" s="1"/>
    </row>
    <row r="34" spans="2:4" x14ac:dyDescent="0.25">
      <c r="B34" s="1"/>
      <c r="C34" s="12"/>
      <c r="D34" s="1"/>
    </row>
    <row r="35" spans="2:4" x14ac:dyDescent="0.25">
      <c r="B35" s="1"/>
      <c r="C35" s="12"/>
      <c r="D35" s="1"/>
    </row>
    <row r="36" spans="2:4" x14ac:dyDescent="0.25">
      <c r="B36" s="1"/>
      <c r="C36" s="12"/>
      <c r="D36" s="1"/>
    </row>
    <row r="37" spans="2:4" x14ac:dyDescent="0.25">
      <c r="B37" s="1"/>
      <c r="C37" s="12"/>
      <c r="D37" s="1"/>
    </row>
    <row r="38" spans="2:4" x14ac:dyDescent="0.25">
      <c r="B38" s="1"/>
      <c r="C38" s="12"/>
      <c r="D38" s="1"/>
    </row>
    <row r="39" spans="2:4" x14ac:dyDescent="0.25">
      <c r="B39" s="1"/>
      <c r="C39" s="12"/>
      <c r="D39" s="1"/>
    </row>
    <row r="40" spans="2:4" x14ac:dyDescent="0.25">
      <c r="B40" s="1"/>
      <c r="C40" s="12"/>
      <c r="D40" s="1"/>
    </row>
    <row r="41" spans="2:4" x14ac:dyDescent="0.25">
      <c r="B41" s="1"/>
      <c r="C41" s="12"/>
      <c r="D41" s="1"/>
    </row>
    <row r="42" spans="2:4" x14ac:dyDescent="0.25">
      <c r="B42" s="1"/>
      <c r="C42" s="12"/>
      <c r="D42" s="1"/>
    </row>
    <row r="43" spans="2:4" x14ac:dyDescent="0.25">
      <c r="B43" s="1"/>
      <c r="C43" s="12"/>
      <c r="D43" s="1"/>
    </row>
    <row r="44" spans="2:4" x14ac:dyDescent="0.25">
      <c r="B44" s="1"/>
      <c r="C44" s="12"/>
      <c r="D44" s="1"/>
    </row>
    <row r="45" spans="2:4" x14ac:dyDescent="0.25">
      <c r="B45" s="1"/>
      <c r="C45" s="12"/>
      <c r="D45" s="1"/>
    </row>
    <row r="46" spans="2:4" x14ac:dyDescent="0.25">
      <c r="B46" s="1"/>
      <c r="C46" s="12"/>
      <c r="D46" s="1"/>
    </row>
    <row r="47" spans="2:4" x14ac:dyDescent="0.25">
      <c r="B47" s="1"/>
      <c r="C47" s="12"/>
      <c r="D47" s="1"/>
    </row>
    <row r="48" spans="2:4" x14ac:dyDescent="0.25">
      <c r="B48" s="1"/>
      <c r="C48" s="12"/>
      <c r="D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3"/>
  <sheetViews>
    <sheetView tabSelected="1" zoomScaleNormal="100" workbookViewId="0">
      <pane xSplit="2" topLeftCell="C1" activePane="topRight" state="frozen"/>
      <selection pane="topRight" activeCell="C6" sqref="C6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3" width="14.28515625" style="1" bestFit="1" customWidth="1"/>
    <col min="4" max="12" width="12.85546875" style="1" customWidth="1"/>
    <col min="13" max="16384" width="9.140625" style="1"/>
  </cols>
  <sheetData>
    <row r="1" spans="1:12" ht="12" customHeight="1" x14ac:dyDescent="0.25">
      <c r="A1" s="27" t="str">
        <f ca="1">MID(CELL("filename",A1),SEARCH("]",CELL("filename"))+1,255)</f>
        <v>Иванов</v>
      </c>
      <c r="B1" s="28"/>
    </row>
    <row r="2" spans="1:12" ht="12" customHeight="1" thickBot="1" x14ac:dyDescent="0.3">
      <c r="A2" s="13"/>
      <c r="B2" s="14"/>
    </row>
    <row r="3" spans="1:12" s="2" customFormat="1" ht="12" customHeight="1" x14ac:dyDescent="0.2">
      <c r="A3" s="15"/>
      <c r="B3" s="16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17"/>
      <c r="B4" s="18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thickBot="1" x14ac:dyDescent="0.25">
      <c r="A5" s="19" t="s">
        <v>25</v>
      </c>
      <c r="B5" s="20"/>
      <c r="C5" s="9">
        <f t="array" aca="1" ref="C5" ca="1">MIN(IF(Выходы!$D$2:$D$9=$A$1,IF(Выходы!$B$2:$B$9="Вход",IF(Выходы!$A$2:$A$9=C$3,Выходы!$C$2:$C$9))))</f>
        <v>41306.369062500002</v>
      </c>
      <c r="D5" s="9">
        <f t="array" aca="1" ref="D5" ca="1">MIN(IF(Выходы!$D$2:$D$9=$A$1,IF(Выходы!$B$2:$B$9="Вход",IF(Выходы!$A$2:$A$9=D$3,Выходы!$C$2:$C$9))))</f>
        <v>0</v>
      </c>
      <c r="E5" s="9">
        <f t="array" aca="1" ref="E5" ca="1">MIN(IF(Выходы!$D$2:$D$9=$A$1,IF(Выходы!$B$2:$B$9="Вход",IF(Выходы!$A$2:$A$9=E$3,Выходы!$C$2:$C$9))))</f>
        <v>0</v>
      </c>
      <c r="F5" s="9">
        <f t="array" aca="1" ref="F5" ca="1">MIN(IF(Выходы!$D$2:$D$9=$A$1,IF(Выходы!$B$2:$B$9="Вход",IF(Выходы!$A$2:$A$9=F$3,Выходы!$C$2:$C$9))))</f>
        <v>41309.563449074078</v>
      </c>
      <c r="G5" s="9">
        <f t="array" aca="1" ref="G5" ca="1">MIN(IF(Выходы!$D$2:$D$9=$A$1,IF(Выходы!$B$2:$B$9="Вход",IF(Выходы!$A$2:$A$9=G$3,Выходы!$C$2:$C$9))))</f>
        <v>41310.319398148145</v>
      </c>
      <c r="H5" s="9">
        <f t="array" aca="1" ref="H5" ca="1">MIN(IF(Выходы!$D$2:$D$9=$A$1,IF(Выходы!$B$2:$B$9="Вход",IF(Выходы!$A$2:$A$9=H$3,Выходы!$C$2:$C$9))))</f>
        <v>0</v>
      </c>
      <c r="I5" s="9">
        <f t="array" aca="1" ref="I5" ca="1">MIN(IF(Выходы!$D$2:$D$9=$A$1,IF(Выходы!$B$2:$B$9="Вход",IF(Выходы!$A$2:$A$9=I$3,Выходы!$C$2:$C$9))))</f>
        <v>0</v>
      </c>
      <c r="J5" s="9">
        <f t="array" aca="1" ref="J5" ca="1">MIN(IF(Выходы!$D$2:$D$9=$A$1,IF(Выходы!$B$2:$B$9="Вход",IF(Выходы!$A$2:$A$9=J$3,Выходы!$C$2:$C$9))))</f>
        <v>0</v>
      </c>
      <c r="K5" s="9">
        <f t="array" aca="1" ref="K5" ca="1">MIN(IF(Выходы!$D$2:$D$9=$A$1,IF(Выходы!$B$2:$B$9="Вход",IF(Выходы!$A$2:$A$9=K$3,Выходы!$C$2:$C$9))))</f>
        <v>0</v>
      </c>
      <c r="L5" s="9">
        <f t="array" aca="1" ref="L5" ca="1">MIN(IF(Выходы!$D$2:$D$9=$A$1,IF(Выходы!$B$2:$B$9="Вход",IF(Выходы!$A$2:$A$9=L$3,Выходы!$C$2:$C$9))))</f>
        <v>0</v>
      </c>
    </row>
    <row r="6" spans="1:12" s="2" customFormat="1" ht="12" customHeight="1" thickBot="1" x14ac:dyDescent="0.25">
      <c r="A6" s="21" t="s">
        <v>23</v>
      </c>
      <c r="B6" s="22"/>
      <c r="C6" s="9">
        <f t="array" aca="1" ref="C6" ca="1">MAX(IF(Выходы!$D$2:$D$9=$A$1,IF(Выходы!$B$2:$B$9="Выход",IF(Выходы!$A$2:$A$9=C$3,Выходы!$C$2:$C$9))))</f>
        <v>41306.665312500001</v>
      </c>
      <c r="D6" s="9">
        <f t="array" aca="1" ref="D6" ca="1">MAX(IF(Выходы!$D$2:$D$9=$A$1,IF(Выходы!$B$2:$B$9="Выход",IF(Выходы!$A$2:$A$9=D$3,Выходы!$C$2:$C$9))))</f>
        <v>41307.001701388886</v>
      </c>
      <c r="E6" s="9">
        <f t="array" aca="1" ref="E6" ca="1">MAX(IF(Выходы!$D$2:$D$9=$A$1,IF(Выходы!$B$2:$B$9="Выход",IF(Выходы!$A$2:$A$9=E$3,Выходы!$C$2:$C$9))))</f>
        <v>0</v>
      </c>
      <c r="F6" s="9">
        <f t="array" aca="1" ref="F6" ca="1">MAX(IF(Выходы!$D$2:$D$9=$A$1,IF(Выходы!$B$2:$B$9="Выход",IF(Выходы!$A$2:$A$9=F$3,Выходы!$C$2:$C$9))))</f>
        <v>41309.710659722223</v>
      </c>
      <c r="G6" s="9">
        <f t="array" aca="1" ref="G6" ca="1">MAX(IF(Выходы!$D$2:$D$9=$A$1,IF(Выходы!$B$2:$B$9="Выход",IF(Выходы!$A$2:$A$9=G$3,Выходы!$C$2:$C$9))))</f>
        <v>41310.710150462961</v>
      </c>
      <c r="H6" s="9">
        <f t="array" aca="1" ref="H6" ca="1">MAX(IF(Выходы!$D$2:$D$9=$A$1,IF(Выходы!$B$2:$B$9="Выход",IF(Выходы!$A$2:$A$9=H$3,Выходы!$C$2:$C$9))))</f>
        <v>0</v>
      </c>
      <c r="I6" s="9">
        <f t="array" aca="1" ref="I6" ca="1">MAX(IF(Выходы!$D$2:$D$9=$A$1,IF(Выходы!$B$2:$B$9="Выход",IF(Выходы!$A$2:$A$9=I$3,Выходы!$C$2:$C$9))))</f>
        <v>0</v>
      </c>
      <c r="J6" s="9">
        <f t="array" aca="1" ref="J6" ca="1">MAX(IF(Выходы!$D$2:$D$9=$A$1,IF(Выходы!$B$2:$B$9="Выход",IF(Выходы!$A$2:$A$9=J$3,Выходы!$C$2:$C$9))))</f>
        <v>0</v>
      </c>
      <c r="K6" s="9">
        <f t="array" aca="1" ref="K6" ca="1">MAX(IF(Выходы!$D$2:$D$9=$A$1,IF(Выходы!$B$2:$B$9="Выход",IF(Выходы!$A$2:$A$9=K$3,Выходы!$C$2:$C$9))))</f>
        <v>0</v>
      </c>
      <c r="L6" s="9">
        <f t="array" aca="1" ref="L6" ca="1">MAX(IF(Выходы!$D$2:$D$9=$A$1,IF(Выходы!$B$2:$B$9="Выход",IF(Выходы!$A$2:$A$9=L$3,Выходы!$C$2:$C$9))))</f>
        <v>0</v>
      </c>
    </row>
    <row r="7" spans="1:12" s="2" customFormat="1" ht="12" customHeight="1" thickBot="1" x14ac:dyDescent="0.25">
      <c r="A7" s="23" t="s">
        <v>24</v>
      </c>
      <c r="B7" s="24"/>
      <c r="C7" s="10">
        <f t="shared" ref="C7:L7" ca="1" si="0">C6-C5</f>
        <v>0.29624999999941792</v>
      </c>
      <c r="D7" s="10">
        <f t="shared" ca="1" si="0"/>
        <v>41307.001701388886</v>
      </c>
      <c r="E7" s="10">
        <f t="shared" ca="1" si="0"/>
        <v>0</v>
      </c>
      <c r="F7" s="10">
        <f t="shared" ca="1" si="0"/>
        <v>0.14721064814511919</v>
      </c>
      <c r="G7" s="10">
        <f t="shared" ca="1" si="0"/>
        <v>0.39075231481547235</v>
      </c>
      <c r="H7" s="10">
        <f t="shared" ca="1" si="0"/>
        <v>0</v>
      </c>
      <c r="I7" s="10">
        <f t="shared" ca="1" si="0"/>
        <v>0</v>
      </c>
      <c r="J7" s="10">
        <f t="shared" ca="1" si="0"/>
        <v>0</v>
      </c>
      <c r="K7" s="10">
        <f t="shared" ca="1" si="0"/>
        <v>0</v>
      </c>
      <c r="L7" s="10">
        <f t="shared" ca="1" si="0"/>
        <v>0</v>
      </c>
    </row>
    <row r="8" spans="1:12" s="2" customFormat="1" ht="12" customHeight="1" x14ac:dyDescent="0.2">
      <c r="A8" s="25" t="s">
        <v>18</v>
      </c>
      <c r="B8" s="26"/>
      <c r="C8" s="10">
        <f t="shared" ref="C8:L8" ca="1" si="1">C7-C9</f>
        <v>41306.670335648145</v>
      </c>
      <c r="D8" s="10">
        <f t="shared" ca="1" si="1"/>
        <v>0</v>
      </c>
      <c r="E8" s="10">
        <f t="shared" ca="1" si="1"/>
        <v>0</v>
      </c>
      <c r="F8" s="10">
        <f t="shared" ca="1" si="1"/>
        <v>0</v>
      </c>
      <c r="G8" s="10">
        <f t="shared" ca="1" si="1"/>
        <v>0</v>
      </c>
      <c r="H8" s="10">
        <f t="shared" ca="1" si="1"/>
        <v>0</v>
      </c>
      <c r="I8" s="10">
        <f t="shared" ca="1" si="1"/>
        <v>0</v>
      </c>
      <c r="J8" s="10">
        <f t="shared" ca="1" si="1"/>
        <v>0</v>
      </c>
      <c r="K8" s="10">
        <f t="shared" ca="1" si="1"/>
        <v>0</v>
      </c>
      <c r="L8" s="10">
        <f t="shared" ca="1" si="1"/>
        <v>0</v>
      </c>
    </row>
    <row r="9" spans="1:12" s="2" customFormat="1" ht="12" customHeight="1" thickBot="1" x14ac:dyDescent="0.25">
      <c r="A9" s="25" t="s">
        <v>17</v>
      </c>
      <c r="B9" s="26"/>
      <c r="C9" s="11">
        <f ca="1">SUMIFS(Выходы!$C$2:$C$9,Выходы!$A$2:$A$9,Иванов!C$3,Выходы!$B$2:$B$9,"Выход",Выходы!$D$2:$D$9,Иванов!$A$1)-SUMIFS(Выходы!$C$2:$C$9,Выходы!$A$2:$A$9,Иванов!C$3,Выходы!$B$2:$B$9,"Вход",Выходы!$D$2:$D$9,Иванов!$A$1)</f>
        <v>-41306.374085648145</v>
      </c>
      <c r="D9" s="11">
        <f ca="1">SUMIFS(Выходы!$C$2:$C$9,Выходы!$A$2:$A$9,Иванов!D$3,Выходы!$B$2:$B$9,"Выход",Выходы!$D$2:$D$9,Иванов!$A$1)-SUMIFS(Выходы!$C$2:$C$9,Выходы!$A$2:$A$9,Иванов!D$3,Выходы!$B$2:$B$9,"Вход",Выходы!$D$2:$D$9,Иванов!$A$1)</f>
        <v>41307.001701388886</v>
      </c>
      <c r="E9" s="11">
        <f ca="1">SUMIFS(Выходы!$C$2:$C$9,Выходы!$A$2:$A$9,Иванов!E$3,Выходы!$B$2:$B$9,"Выход",Выходы!$D$2:$D$9,Иванов!$A$1)-SUMIFS(Выходы!$C$2:$C$9,Выходы!$A$2:$A$9,Иванов!E$3,Выходы!$B$2:$B$9,"Вход",Выходы!$D$2:$D$9,Иванов!$A$1)</f>
        <v>0</v>
      </c>
      <c r="F9" s="11">
        <f ca="1">SUMIFS(Выходы!$C$2:$C$9,Выходы!$A$2:$A$9,Иванов!F$3,Выходы!$B$2:$B$9,"Выход",Выходы!$D$2:$D$9,Иванов!$A$1)-SUMIFS(Выходы!$C$2:$C$9,Выходы!$A$2:$A$9,Иванов!F$3,Выходы!$B$2:$B$9,"Вход",Выходы!$D$2:$D$9,Иванов!$A$1)</f>
        <v>0.14721064814511919</v>
      </c>
      <c r="G9" s="11">
        <f ca="1">SUMIFS(Выходы!$C$2:$C$9,Выходы!$A$2:$A$9,Иванов!G$3,Выходы!$B$2:$B$9,"Выход",Выходы!$D$2:$D$9,Иванов!$A$1)-SUMIFS(Выходы!$C$2:$C$9,Выходы!$A$2:$A$9,Иванов!G$3,Выходы!$B$2:$B$9,"Вход",Выходы!$D$2:$D$9,Иванов!$A$1)</f>
        <v>0.39075231481547235</v>
      </c>
      <c r="H9" s="11">
        <f ca="1">SUMIFS(Выходы!$C$2:$C$9,Выходы!$A$2:$A$9,Иванов!H$3,Выходы!$B$2:$B$9,"Выход",Выходы!$D$2:$D$9,Иванов!$A$1)-SUMIFS(Выходы!$C$2:$C$9,Выходы!$A$2:$A$9,Иванов!H$3,Выходы!$B$2:$B$9,"Вход",Выходы!$D$2:$D$9,Иванов!$A$1)</f>
        <v>0</v>
      </c>
      <c r="I9" s="11">
        <f ca="1">SUMIFS(Выходы!$C$2:$C$9,Выходы!$A$2:$A$9,Иванов!I$3,Выходы!$B$2:$B$9,"Выход",Выходы!$D$2:$D$9,Иванов!$A$1)-SUMIFS(Выходы!$C$2:$C$9,Выходы!$A$2:$A$9,Иванов!I$3,Выходы!$B$2:$B$9,"Вход",Выходы!$D$2:$D$9,Иванов!$A$1)</f>
        <v>0</v>
      </c>
      <c r="J9" s="11">
        <f ca="1">SUMIFS(Выходы!$C$2:$C$9,Выходы!$A$2:$A$9,Иванов!J$3,Выходы!$B$2:$B$9,"Выход",Выходы!$D$2:$D$9,Иванов!$A$1)-SUMIFS(Выходы!$C$2:$C$9,Выходы!$A$2:$A$9,Иванов!J$3,Выходы!$B$2:$B$9,"Вход",Выходы!$D$2:$D$9,Иванов!$A$1)</f>
        <v>0</v>
      </c>
      <c r="K9" s="11">
        <f ca="1">SUMIFS(Выходы!$C$2:$C$9,Выходы!$A$2:$A$9,Иванов!K$3,Выходы!$B$2:$B$9,"Выход",Выходы!$D$2:$D$9,Иванов!$A$1)-SUMIFS(Выходы!$C$2:$C$9,Выходы!$A$2:$A$9,Иванов!K$3,Выходы!$B$2:$B$9,"Вход",Выходы!$D$2:$D$9,Иванов!$A$1)</f>
        <v>0</v>
      </c>
      <c r="L9" s="11">
        <f ca="1">SUMIFS(Выходы!$C$2:$C$9,Выходы!$A$2:$A$9,Иванов!L$3,Выходы!$B$2:$B$9,"Выход",Выходы!$D$2:$D$9,Иванов!$A$1)-SUMIFS(Выходы!$C$2:$C$9,Выходы!$A$2:$A$9,Иванов!L$3,Выходы!$B$2:$B$9,"Вход",Выходы!$D$2:$D$9,Иванов!$A$1)</f>
        <v>0</v>
      </c>
    </row>
    <row r="10" spans="1:12" s="2" customFormat="1" ht="12" customHeight="1" thickBot="1" x14ac:dyDescent="0.25">
      <c r="A10" s="21" t="s">
        <v>19</v>
      </c>
      <c r="B10" s="22"/>
      <c r="C10" s="30">
        <f ca="1">MAX(COUNTIFS(Выходы!$A$2:$A$9,Иванов!C$3,Выходы!$D$2:$D$9,Иванов!$A$1,Выходы!$B$2:$B$9,"Выход")-1,0)</f>
        <v>0</v>
      </c>
      <c r="D10" s="30">
        <f ca="1">MAX(COUNTIFS(Выходы!$A$2:$A$9,Иванов!D$3,Выходы!$D$2:$D$9,Иванов!$A$1,Выходы!$B$2:$B$9,"Выход")-1,0)</f>
        <v>0</v>
      </c>
      <c r="E10" s="30">
        <f ca="1">MAX(COUNTIFS(Выходы!$A$2:$A$9,Иванов!E$3,Выходы!$D$2:$D$9,Иванов!$A$1,Выходы!$B$2:$B$9,"Выход")-1,0)</f>
        <v>0</v>
      </c>
      <c r="F10" s="30">
        <f ca="1">MAX(COUNTIFS(Выходы!$A$2:$A$9,Иванов!F$3,Выходы!$D$2:$D$9,Иванов!$A$1,Выходы!$B$2:$B$9,"Выход")-1,0)</f>
        <v>0</v>
      </c>
      <c r="G10" s="30">
        <f ca="1">MAX(COUNTIFS(Выходы!$A$2:$A$9,Иванов!G$3,Выходы!$D$2:$D$9,Иванов!$A$1,Выходы!$B$2:$B$9,"Выход")-1,0)</f>
        <v>0</v>
      </c>
      <c r="H10" s="30">
        <f ca="1">MAX(COUNTIFS(Выходы!$A$2:$A$9,Иванов!H$3,Выходы!$D$2:$D$9,Иванов!$A$1,Выходы!$B$2:$B$9,"Выход")-1,0)</f>
        <v>0</v>
      </c>
      <c r="I10" s="30">
        <f ca="1">MAX(COUNTIFS(Выходы!$A$2:$A$9,Иванов!I$3,Выходы!$D$2:$D$9,Иванов!$A$1,Выходы!$B$2:$B$9,"Выход")-1,0)</f>
        <v>0</v>
      </c>
      <c r="J10" s="30">
        <f ca="1">MAX(COUNTIFS(Выходы!$A$2:$A$9,Иванов!J$3,Выходы!$D$2:$D$9,Иванов!$A$1,Выходы!$B$2:$B$9,"Выход")-1,0)</f>
        <v>0</v>
      </c>
      <c r="K10" s="30">
        <f ca="1">MAX(COUNTIFS(Выходы!$A$2:$A$9,Иванов!K$3,Выходы!$D$2:$D$9,Иванов!$A$1,Выходы!$B$2:$B$9,"Выход")-1,0)</f>
        <v>0</v>
      </c>
      <c r="L10" s="30">
        <f ca="1">MAX(COUNTIFS(Выходы!$A$2:$A$9,Иванов!L$3,Выходы!$D$2:$D$9,Иванов!$A$1,Выходы!$B$2:$B$9,"Выход")-1,0)</f>
        <v>0</v>
      </c>
    </row>
    <row r="12" spans="1:12" x14ac:dyDescent="0.25">
      <c r="C12"/>
      <c r="D12"/>
      <c r="E12"/>
      <c r="F12"/>
    </row>
    <row r="13" spans="1:12" x14ac:dyDescent="0.25">
      <c r="C13"/>
      <c r="D13"/>
      <c r="E13"/>
      <c r="F13"/>
    </row>
  </sheetData>
  <conditionalFormatting sqref="C10:L10">
    <cfRule type="cellIs" dxfId="1" priority="53" operator="greaterThan">
      <formula>5</formula>
    </cfRule>
  </conditionalFormatting>
  <conditionalFormatting sqref="C5:L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Anthony</cp:lastModifiedBy>
  <dcterms:created xsi:type="dcterms:W3CDTF">2012-10-02T06:48:20Z</dcterms:created>
  <dcterms:modified xsi:type="dcterms:W3CDTF">2013-03-24T04:33:16Z</dcterms:modified>
</cp:coreProperties>
</file>