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tabRatio="732" activeTab="4"/>
  </bookViews>
  <sheets>
    <sheet name="Статистика" sheetId="13" r:id="rId1"/>
    <sheet name="Вагоны депо" sheetId="18" state="hidden" r:id="rId2"/>
    <sheet name="Парность" sheetId="20" state="hidden" r:id="rId3"/>
    <sheet name="Перегоны" sheetId="19" state="hidden" r:id="rId4"/>
    <sheet name="Отчёт" sheetId="17" r:id="rId5"/>
  </sheets>
  <definedNames>
    <definedName name="_xlnm._FilterDatabase" localSheetId="0" hidden="1">Статистика!$A$1:$Y$122</definedName>
    <definedName name="Excel_BuiltIn__FilterDatabase" localSheetId="0">Статистика!$B$1:$Y$1</definedName>
    <definedName name="SHARED_FORMULA_15_104_15_104_6">#REF!-((#REF!*1000)/3600)*0.6</definedName>
    <definedName name="SHARED_FORMULA_15_174_15_174_6">#REF!-((#REF!*1000)/3600)*0.6</definedName>
    <definedName name="SHARED_FORMULA_15_281_15_281_6">#REF!-((#REF!*1000)/3600)*0.6</definedName>
    <definedName name="SHARED_FORMULA_15_330_15_330_6">#REF!-((#REF!*1000)/3600)*0.6</definedName>
    <definedName name="SHARED_FORMULA_15_349_15_349_6">#REF!-((#REF!*1000)/3600)*0.6</definedName>
    <definedName name="SHARED_FORMULA_15_366_15_366_6">#REF!-((#REF!*1000)/3600)*0.6</definedName>
    <definedName name="SHARED_FORMULA_15_380_15_380_6">#REF!-((#REF!*1000)/3600)*0.6</definedName>
    <definedName name="SHARED_FORMULA_15_460_15_460_6">#REF!-((#REF!*1000)/3600)*0.6</definedName>
    <definedName name="SHARED_FORMULA_15_516_15_516_6">#REF!-((#REF!*1000)/3600)*0.6</definedName>
    <definedName name="SHARED_FORMULA_15_526_15_526_6">#REF!-((#REF!*1000)/3600)*0.6</definedName>
    <definedName name="SHARED_FORMULA_15_625_15_625_12">#REF!-((#REF!*1000)/3600)*0.6</definedName>
    <definedName name="SHARED_FORMULA_15_689_15_689_12">#REF!-((#REF!*1000)/3600)*0.6</definedName>
    <definedName name="SHARED_FORMULA_15_753_15_753_12">#REF!-((#REF!*1000)/3600)*0.6</definedName>
    <definedName name="SHARED_FORMULA_15_817_15_817_12">#REF!-((#REF!*1000)/3600)*0.6</definedName>
    <definedName name="_xlnm.Print_Titles" localSheetId="0">Статистика!$1:$1</definedName>
    <definedName name="РЦ">OFFSET(Статистика!#REF!,,,COUNTA(Статистика!$Q$2:$Q$50))</definedName>
  </definedNames>
  <calcPr calcId="152511"/>
</workbook>
</file>

<file path=xl/calcChain.xml><?xml version="1.0" encoding="utf-8"?>
<calcChain xmlns="http://schemas.openxmlformats.org/spreadsheetml/2006/main">
  <c r="H4" i="17" l="1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3" i="17"/>
  <c r="F2" i="17" l="1"/>
  <c r="E2" i="17"/>
  <c r="D2" i="17"/>
  <c r="C2" i="17"/>
</calcChain>
</file>

<file path=xl/sharedStrings.xml><?xml version="1.0" encoding="utf-8"?>
<sst xmlns="http://schemas.openxmlformats.org/spreadsheetml/2006/main" count="547" uniqueCount="116">
  <si>
    <t>Депо</t>
  </si>
  <si>
    <t>Год</t>
  </si>
  <si>
    <t>Месяц</t>
  </si>
  <si>
    <t>Путь</t>
  </si>
  <si>
    <t>Скорость</t>
  </si>
  <si>
    <t>Рельсовая цепь</t>
  </si>
  <si>
    <t>ТЧ-15 Печатники</t>
  </si>
  <si>
    <t>ОЧ</t>
  </si>
  <si>
    <t>Число</t>
  </si>
  <si>
    <t>Перегон (станция)</t>
  </si>
  <si>
    <t>Принятый сигнал АЛС</t>
  </si>
  <si>
    <t>Парность поездов по графику на данный момент времени</t>
  </si>
  <si>
    <t>Предыдущий сигнал АЛС</t>
  </si>
  <si>
    <t>Время (часы)</t>
  </si>
  <si>
    <t>Время (минуты)</t>
  </si>
  <si>
    <t>Последующий сигнал АЛС</t>
  </si>
  <si>
    <t>Тип вагона</t>
  </si>
  <si>
    <t>Тип АРС</t>
  </si>
  <si>
    <t>Положение КВ (КМ)</t>
  </si>
  <si>
    <t>Длительность сбоя восприятия АЛС ("ОЧ" или "40") в сек.</t>
  </si>
  <si>
    <t>Тормоз АРС из-за сбоя (да/нет)</t>
  </si>
  <si>
    <t>График рабочего дня или выходного (раб/вых)</t>
  </si>
  <si>
    <t>раб</t>
  </si>
  <si>
    <t>да</t>
  </si>
  <si>
    <t>№ вагона</t>
  </si>
  <si>
    <t>Квартал</t>
  </si>
  <si>
    <t>Расстояние от станции отправления, м</t>
  </si>
  <si>
    <t>Расстояние от ст. отпр. с учётом задержки, м</t>
  </si>
  <si>
    <t>Маршрут</t>
  </si>
  <si>
    <t>Отчет за</t>
  </si>
  <si>
    <t>квартал</t>
  </si>
  <si>
    <t>линия:</t>
  </si>
  <si>
    <t>РЦ</t>
  </si>
  <si>
    <t>№ п/п</t>
  </si>
  <si>
    <t>Будние дни</t>
  </si>
  <si>
    <t>с</t>
  </si>
  <si>
    <t>до</t>
  </si>
  <si>
    <t>парность</t>
  </si>
  <si>
    <t>Выходные и праздничные дни</t>
  </si>
  <si>
    <t>Депо:</t>
  </si>
  <si>
    <t>ТЧ-1 Северное</t>
  </si>
  <si>
    <t>ТЧ-2 Сокол</t>
  </si>
  <si>
    <t>ТЧ-3 Измайлово</t>
  </si>
  <si>
    <t>ТЧ-4 Красная Пресня</t>
  </si>
  <si>
    <t>ТЧ-5 Калужское</t>
  </si>
  <si>
    <t>ТЧ-6 Планерное</t>
  </si>
  <si>
    <t>ТЧ-7 Замоскворецкое</t>
  </si>
  <si>
    <t>ТЧ-8 Варшавское</t>
  </si>
  <si>
    <t>ТЧ-9 Фили</t>
  </si>
  <si>
    <t>ТЧ-10 Свиблово</t>
  </si>
  <si>
    <t>ТЧ-11 Выхино</t>
  </si>
  <si>
    <t>ТЧ-12 Новогиреево</t>
  </si>
  <si>
    <t>ТЧ-13 Черкизово</t>
  </si>
  <si>
    <t>ТЧ-14 Владыкино</t>
  </si>
  <si>
    <t>ТЧ-16 Митино</t>
  </si>
  <si>
    <t>ТЧ-17 Братеево</t>
  </si>
  <si>
    <t>ТЧ-18 Солнцево</t>
  </si>
  <si>
    <t>ТЧ-19 Лихоборы</t>
  </si>
  <si>
    <t>ТЧ-20 Руднево</t>
  </si>
  <si>
    <t>Расстояние от указателя остановки на станции</t>
  </si>
  <si>
    <t>Кодировка АРС</t>
  </si>
  <si>
    <t>Всего:</t>
  </si>
  <si>
    <t>дата последнего случая</t>
  </si>
  <si>
    <t>503а</t>
  </si>
  <si>
    <t>501а</t>
  </si>
  <si>
    <t>499а</t>
  </si>
  <si>
    <t>497а</t>
  </si>
  <si>
    <t>489с</t>
  </si>
  <si>
    <t>487с</t>
  </si>
  <si>
    <t>459б</t>
  </si>
  <si>
    <t>349а</t>
  </si>
  <si>
    <t>349б</t>
  </si>
  <si>
    <t>157а</t>
  </si>
  <si>
    <t>Планерная - Сходненская</t>
  </si>
  <si>
    <t>Сходненская - Тушинская</t>
  </si>
  <si>
    <t>Тушинская - Спартак</t>
  </si>
  <si>
    <t>Беговая - Улица 1905 года</t>
  </si>
  <si>
    <t>Баррикадная - Пушкинская</t>
  </si>
  <si>
    <t>Китай-город - Таганская</t>
  </si>
  <si>
    <t>Рязанский проспект - Выхино</t>
  </si>
  <si>
    <t>Выхино - Лермонтовский проспект</t>
  </si>
  <si>
    <t>Лермонтовский проспект - Жулебино</t>
  </si>
  <si>
    <t>Оборотный тупик - Планерная</t>
  </si>
  <si>
    <t>490а</t>
  </si>
  <si>
    <t>488а</t>
  </si>
  <si>
    <t>374а</t>
  </si>
  <si>
    <t>152б</t>
  </si>
  <si>
    <t>102б</t>
  </si>
  <si>
    <t>42а</t>
  </si>
  <si>
    <t>38б</t>
  </si>
  <si>
    <t>38а</t>
  </si>
  <si>
    <t>36с</t>
  </si>
  <si>
    <t>Жулебино - Лермонтовский проспект</t>
  </si>
  <si>
    <t>Лермонтовский проспект - Выхино</t>
  </si>
  <si>
    <t>Выхино - Рязанский проспект</t>
  </si>
  <si>
    <t>Текстильщики - Волгоградский проспект</t>
  </si>
  <si>
    <t>Таганская - Китай-город</t>
  </si>
  <si>
    <t>Пушкинская - Баррикадная</t>
  </si>
  <si>
    <t>Полежаевская - Октябрьское поле</t>
  </si>
  <si>
    <t>Щукинская - Спартак</t>
  </si>
  <si>
    <t>Сходненская - Планерная</t>
  </si>
  <si>
    <t>1/5 ТКЛ</t>
  </si>
  <si>
    <t>81-765</t>
  </si>
  <si>
    <t>Скиф-М</t>
  </si>
  <si>
    <t>81-760</t>
  </si>
  <si>
    <t>Витязь-М</t>
  </si>
  <si>
    <t>Да</t>
  </si>
  <si>
    <t>СКИФ-М</t>
  </si>
  <si>
    <t>Т+</t>
  </si>
  <si>
    <t>Т</t>
  </si>
  <si>
    <t>Х</t>
  </si>
  <si>
    <t>81-760.А</t>
  </si>
  <si>
    <t>Раб</t>
  </si>
  <si>
    <t>Вых</t>
  </si>
  <si>
    <t>Тушинская - Сходненская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</si>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</sst>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#,##0.0"/>
    <numFmt numFmtId="166" formatCode="0000"/>
    <numFmt numFmtId="167" formatCode="00"/>
  </numFmts>
  <fonts count="25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0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vertical="center"/>
    </xf>
    <xf numFmtId="167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Fill="1" applyBorder="1" applyAlignment="1" applyProtection="1">
      <alignment horizontal="right" vertical="center" textRotation="90" wrapText="1"/>
      <protection hidden="1"/>
    </xf>
    <xf numFmtId="1" fontId="17" fillId="0" borderId="0" xfId="0" applyNumberFormat="1" applyFont="1" applyBorder="1" applyAlignment="1">
      <alignment horizontal="center" vertical="center" textRotation="90" wrapText="1"/>
    </xf>
    <xf numFmtId="0" fontId="17" fillId="0" borderId="0" xfId="0" applyNumberFormat="1" applyFont="1" applyFill="1" applyBorder="1" applyAlignment="1" applyProtection="1">
      <alignment horizontal="right" vertical="center" textRotation="90" wrapText="1"/>
      <protection hidden="1"/>
    </xf>
    <xf numFmtId="0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10" xfId="0" applyBorder="1"/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22" fillId="0" borderId="0" xfId="0" applyFont="1" applyProtection="1">
      <protection hidden="1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64" fontId="0" fillId="0" borderId="10" xfId="0" applyNumberForma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0" fillId="0" borderId="0" xfId="0" applyNumberFormat="1"/>
    <xf numFmtId="0" fontId="23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4" fontId="0" fillId="0" borderId="0" xfId="0" applyNumberFormat="1"/>
    <xf numFmtId="0" fontId="0" fillId="0" borderId="11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4"/>
    <pageSetUpPr fitToPage="1"/>
  </sheetPr>
  <dimension ref="A1:AS60"/>
  <sheetViews>
    <sheetView topLeftCell="B1" workbookViewId="0">
      <pane ySplit="1" topLeftCell="A2" activePane="bottomLeft" state="frozen"/>
      <selection pane="bottomLeft" activeCell="Q1" sqref="Q1"/>
    </sheetView>
  </sheetViews>
  <sheetFormatPr defaultColWidth="0" defaultRowHeight="15" x14ac:dyDescent="0.25"/>
  <cols>
    <col min="1" max="1" width="15.42578125" style="15" hidden="1" customWidth="1"/>
    <col min="2" max="2" width="5.140625" style="10" customWidth="1"/>
    <col min="3" max="3" width="3.28515625" style="10" customWidth="1"/>
    <col min="4" max="5" width="3.42578125" style="11" customWidth="1"/>
    <col min="6" max="6" width="5.42578125" style="23" hidden="1" customWidth="1"/>
    <col min="7" max="7" width="6.85546875" style="19" hidden="1" customWidth="1"/>
    <col min="8" max="8" width="10.5703125" style="17" hidden="1" customWidth="1"/>
    <col min="9" max="9" width="9.28515625" style="13" hidden="1" customWidth="1"/>
    <col min="10" max="11" width="3.28515625" style="11" hidden="1" customWidth="1"/>
    <col min="12" max="12" width="41.5703125" style="15" hidden="1" customWidth="1"/>
    <col min="13" max="13" width="3.140625" style="16" hidden="1" customWidth="1"/>
    <col min="14" max="14" width="5.28515625" style="16" hidden="1" customWidth="1"/>
    <col min="15" max="15" width="3.7109375" style="16" hidden="1" customWidth="1"/>
    <col min="16" max="16" width="5.28515625" style="23" hidden="1" customWidth="1"/>
    <col min="17" max="17" width="9.5703125" style="12" customWidth="1"/>
    <col min="18" max="18" width="5.140625" style="15" hidden="1" customWidth="1"/>
    <col min="19" max="19" width="5.28515625" style="16" hidden="1" customWidth="1"/>
    <col min="20" max="22" width="6.28515625" style="12" hidden="1" customWidth="1"/>
    <col min="23" max="24" width="5.5703125" style="12" hidden="1" customWidth="1"/>
    <col min="25" max="25" width="6.140625" style="12" hidden="1" customWidth="1"/>
  </cols>
  <sheetData>
    <row r="1" spans="1:45" s="1" customFormat="1" ht="150" customHeight="1" x14ac:dyDescent="0.25">
      <c r="A1" s="8" t="s">
        <v>0</v>
      </c>
      <c r="B1" s="3" t="s">
        <v>1</v>
      </c>
      <c r="C1" s="21" t="s">
        <v>25</v>
      </c>
      <c r="D1" s="4" t="s">
        <v>2</v>
      </c>
      <c r="E1" s="4" t="s">
        <v>8</v>
      </c>
      <c r="F1" s="24" t="s">
        <v>28</v>
      </c>
      <c r="G1" s="18" t="s">
        <v>24</v>
      </c>
      <c r="H1" s="9" t="s">
        <v>16</v>
      </c>
      <c r="I1" s="9" t="s">
        <v>17</v>
      </c>
      <c r="J1" s="4" t="s">
        <v>13</v>
      </c>
      <c r="K1" s="14" t="s">
        <v>14</v>
      </c>
      <c r="L1" s="5" t="s">
        <v>9</v>
      </c>
      <c r="M1" s="7" t="s">
        <v>3</v>
      </c>
      <c r="N1" s="20" t="s">
        <v>26</v>
      </c>
      <c r="O1" s="7" t="s">
        <v>4</v>
      </c>
      <c r="P1" s="22" t="s">
        <v>27</v>
      </c>
      <c r="Q1" s="6" t="s">
        <v>5</v>
      </c>
      <c r="R1" s="6" t="s">
        <v>21</v>
      </c>
      <c r="S1" s="20" t="s">
        <v>11</v>
      </c>
      <c r="T1" s="7" t="s">
        <v>12</v>
      </c>
      <c r="U1" s="7" t="s">
        <v>10</v>
      </c>
      <c r="V1" s="7" t="s">
        <v>15</v>
      </c>
      <c r="W1" s="7" t="s">
        <v>19</v>
      </c>
      <c r="X1" s="7" t="s">
        <v>20</v>
      </c>
      <c r="Y1" s="7" t="s">
        <v>18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25">
      <c r="A2" s="15" t="s">
        <v>50</v>
      </c>
      <c r="B2" s="10">
        <v>2018</v>
      </c>
      <c r="C2" s="10">
        <v>1</v>
      </c>
      <c r="D2" s="11">
        <v>1</v>
      </c>
      <c r="E2" s="11">
        <v>8</v>
      </c>
      <c r="F2" s="23">
        <v>34</v>
      </c>
      <c r="G2" s="19">
        <v>37327</v>
      </c>
      <c r="H2" s="17" t="s">
        <v>104</v>
      </c>
      <c r="I2" s="13" t="s">
        <v>105</v>
      </c>
      <c r="J2" s="11">
        <v>16</v>
      </c>
      <c r="K2" s="11">
        <v>13</v>
      </c>
      <c r="L2" s="15" t="s">
        <v>100</v>
      </c>
      <c r="M2" s="16">
        <v>2</v>
      </c>
      <c r="N2" s="16">
        <v>662.4</v>
      </c>
      <c r="O2" s="16">
        <v>64</v>
      </c>
      <c r="P2" s="23">
        <v>653</v>
      </c>
      <c r="Q2" s="12" t="s">
        <v>83</v>
      </c>
      <c r="R2" s="15" t="s">
        <v>22</v>
      </c>
      <c r="S2" s="16">
        <v>35</v>
      </c>
      <c r="T2" s="12">
        <v>80</v>
      </c>
      <c r="U2" s="12" t="s">
        <v>7</v>
      </c>
      <c r="V2" s="12">
        <v>80</v>
      </c>
      <c r="W2" s="12">
        <v>1</v>
      </c>
      <c r="X2" s="12" t="s">
        <v>106</v>
      </c>
      <c r="Y2" s="12">
        <v>0</v>
      </c>
    </row>
    <row r="3" spans="1:45" x14ac:dyDescent="0.25">
      <c r="A3" s="15" t="s">
        <v>50</v>
      </c>
      <c r="B3" s="10">
        <v>2018</v>
      </c>
      <c r="C3" s="10">
        <v>1</v>
      </c>
      <c r="D3" s="11">
        <v>1</v>
      </c>
      <c r="E3" s="11">
        <v>11</v>
      </c>
      <c r="F3" s="23">
        <v>35</v>
      </c>
      <c r="G3" s="19">
        <v>65196</v>
      </c>
      <c r="H3" s="17" t="s">
        <v>102</v>
      </c>
      <c r="I3" s="13" t="s">
        <v>107</v>
      </c>
      <c r="J3" s="11">
        <v>19</v>
      </c>
      <c r="K3" s="11">
        <v>34</v>
      </c>
      <c r="L3" s="15" t="s">
        <v>76</v>
      </c>
      <c r="M3" s="16">
        <v>1</v>
      </c>
      <c r="N3" s="16">
        <v>432.1</v>
      </c>
      <c r="P3" s="23">
        <v>424</v>
      </c>
      <c r="Q3" s="12" t="s">
        <v>71</v>
      </c>
      <c r="R3" s="15" t="s">
        <v>22</v>
      </c>
      <c r="S3" s="16">
        <v>36</v>
      </c>
      <c r="T3" s="12">
        <v>75</v>
      </c>
      <c r="U3" s="12" t="s">
        <v>7</v>
      </c>
      <c r="V3" s="12">
        <v>75</v>
      </c>
      <c r="W3" s="12">
        <v>135</v>
      </c>
      <c r="X3" s="12" t="s">
        <v>106</v>
      </c>
      <c r="Y3" s="12" t="s">
        <v>108</v>
      </c>
    </row>
    <row r="4" spans="1:45" x14ac:dyDescent="0.25">
      <c r="A4" s="15" t="s">
        <v>50</v>
      </c>
      <c r="B4" s="10">
        <v>2018</v>
      </c>
      <c r="C4" s="10">
        <v>1</v>
      </c>
      <c r="D4" s="11">
        <v>1</v>
      </c>
      <c r="E4" s="11">
        <v>15</v>
      </c>
      <c r="F4" s="23">
        <v>13</v>
      </c>
      <c r="G4" s="19">
        <v>65208</v>
      </c>
      <c r="H4" s="17" t="s">
        <v>102</v>
      </c>
      <c r="I4" s="13" t="s">
        <v>107</v>
      </c>
      <c r="J4" s="11">
        <v>22</v>
      </c>
      <c r="K4" s="11">
        <v>29</v>
      </c>
      <c r="L4" s="15" t="s">
        <v>81</v>
      </c>
      <c r="M4" s="16">
        <v>1</v>
      </c>
      <c r="N4" s="16">
        <v>466.8</v>
      </c>
      <c r="O4" s="16">
        <v>52</v>
      </c>
      <c r="Q4" s="12">
        <v>6119</v>
      </c>
      <c r="R4" s="15" t="s">
        <v>22</v>
      </c>
      <c r="S4" s="16">
        <v>18</v>
      </c>
      <c r="T4" s="12">
        <v>60</v>
      </c>
      <c r="U4" s="12" t="s">
        <v>7</v>
      </c>
      <c r="V4" s="12">
        <v>60</v>
      </c>
      <c r="W4" s="12">
        <v>1</v>
      </c>
      <c r="X4" s="12" t="s">
        <v>106</v>
      </c>
      <c r="Y4" s="12" t="s">
        <v>109</v>
      </c>
    </row>
    <row r="5" spans="1:45" x14ac:dyDescent="0.25">
      <c r="A5" s="15" t="s">
        <v>50</v>
      </c>
      <c r="B5" s="10">
        <v>2018</v>
      </c>
      <c r="C5" s="10">
        <v>1</v>
      </c>
      <c r="D5" s="11">
        <v>1</v>
      </c>
      <c r="E5" s="11">
        <v>16</v>
      </c>
      <c r="F5" s="23">
        <v>6</v>
      </c>
      <c r="G5" s="19">
        <v>65034</v>
      </c>
      <c r="H5" s="17" t="s">
        <v>102</v>
      </c>
      <c r="I5" s="13" t="s">
        <v>107</v>
      </c>
      <c r="J5" s="11">
        <v>19</v>
      </c>
      <c r="K5" s="11">
        <v>11</v>
      </c>
      <c r="L5" s="15" t="s">
        <v>76</v>
      </c>
      <c r="M5" s="16">
        <v>1</v>
      </c>
      <c r="N5" s="16">
        <v>430.7</v>
      </c>
      <c r="O5" s="16">
        <v>44</v>
      </c>
      <c r="Q5" s="12" t="s">
        <v>70</v>
      </c>
      <c r="R5" s="15" t="s">
        <v>22</v>
      </c>
      <c r="S5" s="16">
        <v>36</v>
      </c>
      <c r="T5" s="12">
        <v>75</v>
      </c>
      <c r="U5" s="12" t="s">
        <v>7</v>
      </c>
      <c r="V5" s="12">
        <v>75</v>
      </c>
      <c r="W5" s="12">
        <v>12</v>
      </c>
      <c r="X5" s="12" t="s">
        <v>106</v>
      </c>
      <c r="Y5" s="12" t="s">
        <v>109</v>
      </c>
    </row>
    <row r="6" spans="1:45" x14ac:dyDescent="0.25">
      <c r="A6" s="15" t="s">
        <v>50</v>
      </c>
      <c r="B6" s="10">
        <v>2018</v>
      </c>
      <c r="C6" s="10">
        <v>1</v>
      </c>
      <c r="D6" s="11">
        <v>1</v>
      </c>
      <c r="E6" s="11">
        <v>18</v>
      </c>
      <c r="F6" s="23">
        <v>28</v>
      </c>
      <c r="G6" s="19">
        <v>65035</v>
      </c>
      <c r="H6" s="17" t="s">
        <v>102</v>
      </c>
      <c r="I6" s="13" t="s">
        <v>107</v>
      </c>
      <c r="J6" s="11">
        <v>8</v>
      </c>
      <c r="K6" s="11">
        <v>8</v>
      </c>
      <c r="L6" s="15" t="s">
        <v>97</v>
      </c>
      <c r="M6" s="16">
        <v>2</v>
      </c>
      <c r="N6" s="16">
        <v>1594.9</v>
      </c>
      <c r="O6" s="16">
        <v>0</v>
      </c>
      <c r="P6" s="23">
        <v>1595</v>
      </c>
      <c r="Q6" s="12">
        <v>304</v>
      </c>
      <c r="R6" s="15" t="s">
        <v>22</v>
      </c>
      <c r="S6" s="16">
        <v>37</v>
      </c>
      <c r="T6" s="12">
        <v>75</v>
      </c>
      <c r="U6" s="12" t="s">
        <v>7</v>
      </c>
      <c r="V6" s="12">
        <v>75</v>
      </c>
      <c r="W6" s="12">
        <v>15</v>
      </c>
      <c r="X6" s="12" t="s">
        <v>106</v>
      </c>
      <c r="Y6" s="12" t="s">
        <v>109</v>
      </c>
    </row>
    <row r="7" spans="1:45" x14ac:dyDescent="0.25">
      <c r="A7" s="15" t="s">
        <v>50</v>
      </c>
      <c r="B7" s="10">
        <v>2018</v>
      </c>
      <c r="C7" s="10">
        <v>1</v>
      </c>
      <c r="D7" s="11">
        <v>1</v>
      </c>
      <c r="E7" s="11">
        <v>18</v>
      </c>
      <c r="F7" s="23">
        <v>9</v>
      </c>
      <c r="G7" s="19">
        <v>65041</v>
      </c>
      <c r="H7" s="17" t="s">
        <v>102</v>
      </c>
      <c r="I7" s="13" t="s">
        <v>107</v>
      </c>
      <c r="J7" s="11">
        <v>18</v>
      </c>
      <c r="K7" s="11">
        <v>21</v>
      </c>
      <c r="L7" s="15" t="s">
        <v>94</v>
      </c>
      <c r="M7" s="16">
        <v>2</v>
      </c>
      <c r="N7" s="16">
        <v>20.7</v>
      </c>
      <c r="O7" s="16">
        <v>0</v>
      </c>
      <c r="P7" s="23">
        <v>21</v>
      </c>
      <c r="Q7" s="12" t="s">
        <v>91</v>
      </c>
      <c r="R7" s="15" t="s">
        <v>22</v>
      </c>
      <c r="S7" s="16">
        <v>37</v>
      </c>
      <c r="T7" s="12">
        <v>40</v>
      </c>
      <c r="U7" s="12" t="s">
        <v>7</v>
      </c>
      <c r="V7" s="12">
        <v>0</v>
      </c>
      <c r="W7" s="12">
        <v>1</v>
      </c>
      <c r="X7" s="12" t="s">
        <v>106</v>
      </c>
      <c r="Y7" s="12">
        <v>0</v>
      </c>
    </row>
    <row r="8" spans="1:45" x14ac:dyDescent="0.25">
      <c r="A8" s="15" t="s">
        <v>50</v>
      </c>
      <c r="B8" s="10">
        <v>2018</v>
      </c>
      <c r="C8" s="10">
        <v>1</v>
      </c>
      <c r="D8" s="11">
        <v>1</v>
      </c>
      <c r="E8" s="11">
        <v>18</v>
      </c>
      <c r="F8" s="23">
        <v>20</v>
      </c>
      <c r="G8" s="19">
        <v>37309</v>
      </c>
      <c r="H8" s="17" t="s">
        <v>104</v>
      </c>
      <c r="I8" s="13" t="s">
        <v>105</v>
      </c>
      <c r="J8" s="11">
        <v>10</v>
      </c>
      <c r="K8" s="11">
        <v>19</v>
      </c>
      <c r="L8" s="15" t="s">
        <v>79</v>
      </c>
      <c r="M8" s="16">
        <v>1</v>
      </c>
      <c r="N8" s="16">
        <v>0.3</v>
      </c>
      <c r="O8" s="16">
        <v>0</v>
      </c>
      <c r="P8" s="23">
        <v>0</v>
      </c>
      <c r="Q8" s="12">
        <v>61</v>
      </c>
      <c r="R8" s="15" t="s">
        <v>22</v>
      </c>
      <c r="S8" s="16">
        <v>27</v>
      </c>
      <c r="T8" s="12">
        <v>60</v>
      </c>
      <c r="U8" s="12" t="s">
        <v>7</v>
      </c>
      <c r="V8" s="12">
        <v>60</v>
      </c>
      <c r="W8" s="12">
        <v>60</v>
      </c>
      <c r="X8" s="12" t="s">
        <v>106</v>
      </c>
      <c r="Y8" s="12" t="s">
        <v>110</v>
      </c>
    </row>
    <row r="9" spans="1:45" x14ac:dyDescent="0.25">
      <c r="A9" s="15" t="s">
        <v>50</v>
      </c>
      <c r="B9" s="10">
        <v>2018</v>
      </c>
      <c r="C9" s="10">
        <v>1</v>
      </c>
      <c r="D9" s="11">
        <v>1</v>
      </c>
      <c r="E9" s="11">
        <v>24</v>
      </c>
      <c r="F9" s="23">
        <v>28</v>
      </c>
      <c r="G9" s="19">
        <v>65201</v>
      </c>
      <c r="H9" s="17" t="s">
        <v>102</v>
      </c>
      <c r="I9" s="13" t="s">
        <v>107</v>
      </c>
      <c r="J9" s="11">
        <v>18</v>
      </c>
      <c r="K9" s="11">
        <v>23</v>
      </c>
      <c r="L9" s="15" t="s">
        <v>92</v>
      </c>
      <c r="M9" s="16">
        <v>2</v>
      </c>
      <c r="N9" s="16">
        <v>1441.1</v>
      </c>
      <c r="O9" s="16">
        <v>74</v>
      </c>
      <c r="Q9" s="12">
        <v>6162</v>
      </c>
      <c r="R9" s="15" t="s">
        <v>22</v>
      </c>
      <c r="S9" s="16">
        <v>37</v>
      </c>
      <c r="T9" s="12">
        <v>80</v>
      </c>
      <c r="U9" s="12" t="s">
        <v>7</v>
      </c>
      <c r="V9" s="12">
        <v>80</v>
      </c>
      <c r="W9" s="12">
        <v>1</v>
      </c>
      <c r="X9" s="12" t="s">
        <v>106</v>
      </c>
      <c r="Y9" s="12" t="s">
        <v>110</v>
      </c>
    </row>
    <row r="10" spans="1:45" x14ac:dyDescent="0.25">
      <c r="A10" s="15" t="s">
        <v>50</v>
      </c>
      <c r="B10" s="10">
        <v>2018</v>
      </c>
      <c r="C10" s="10">
        <v>1</v>
      </c>
      <c r="D10" s="11">
        <v>2</v>
      </c>
      <c r="E10" s="11">
        <v>8</v>
      </c>
      <c r="F10" s="23">
        <v>1</v>
      </c>
      <c r="G10" s="19">
        <v>65202</v>
      </c>
      <c r="H10" s="17" t="s">
        <v>102</v>
      </c>
      <c r="I10" s="13" t="s">
        <v>107</v>
      </c>
      <c r="J10" s="11">
        <v>20</v>
      </c>
      <c r="K10" s="11">
        <v>3</v>
      </c>
      <c r="L10" s="15" t="s">
        <v>77</v>
      </c>
      <c r="M10" s="16">
        <v>1</v>
      </c>
      <c r="N10" s="16">
        <v>1527.1</v>
      </c>
      <c r="O10" s="16">
        <v>2</v>
      </c>
      <c r="P10" s="23">
        <v>1527</v>
      </c>
      <c r="Q10" s="12">
        <v>299</v>
      </c>
      <c r="R10" s="15" t="s">
        <v>22</v>
      </c>
      <c r="S10" s="16">
        <v>31</v>
      </c>
      <c r="T10" s="12">
        <v>75</v>
      </c>
      <c r="U10" s="12" t="s">
        <v>7</v>
      </c>
      <c r="V10" s="12">
        <v>60</v>
      </c>
      <c r="W10" s="12">
        <v>1</v>
      </c>
      <c r="X10" s="12" t="s">
        <v>106</v>
      </c>
      <c r="Y10" s="12">
        <v>0</v>
      </c>
    </row>
    <row r="11" spans="1:45" x14ac:dyDescent="0.25">
      <c r="A11" s="15" t="s">
        <v>50</v>
      </c>
      <c r="B11" s="10">
        <v>2018</v>
      </c>
      <c r="C11" s="10">
        <v>1</v>
      </c>
      <c r="D11" s="11">
        <v>2</v>
      </c>
      <c r="E11" s="11">
        <v>8</v>
      </c>
      <c r="F11" s="23">
        <v>31</v>
      </c>
      <c r="G11" s="19">
        <v>65207</v>
      </c>
      <c r="H11" s="17" t="s">
        <v>102</v>
      </c>
      <c r="I11" s="13" t="s">
        <v>107</v>
      </c>
      <c r="J11" s="11">
        <v>19</v>
      </c>
      <c r="K11" s="11">
        <v>39</v>
      </c>
      <c r="L11" s="15" t="s">
        <v>92</v>
      </c>
      <c r="M11" s="16">
        <v>2</v>
      </c>
      <c r="N11" s="16">
        <v>1451.1</v>
      </c>
      <c r="O11" s="16">
        <v>60</v>
      </c>
      <c r="P11" s="23">
        <v>1441</v>
      </c>
      <c r="Q11" s="12">
        <v>6162</v>
      </c>
      <c r="R11" s="15" t="s">
        <v>22</v>
      </c>
      <c r="S11" s="16">
        <v>36</v>
      </c>
      <c r="T11" s="12">
        <v>60</v>
      </c>
      <c r="U11" s="12" t="s">
        <v>7</v>
      </c>
      <c r="V11" s="12">
        <v>60</v>
      </c>
      <c r="W11" s="12">
        <v>1</v>
      </c>
      <c r="X11" s="12" t="s">
        <v>106</v>
      </c>
      <c r="Y11" s="12">
        <v>0</v>
      </c>
    </row>
    <row r="12" spans="1:45" x14ac:dyDescent="0.25">
      <c r="A12" s="15" t="s">
        <v>50</v>
      </c>
      <c r="B12" s="10">
        <v>2018</v>
      </c>
      <c r="C12" s="10">
        <v>1</v>
      </c>
      <c r="D12" s="11">
        <v>2</v>
      </c>
      <c r="E12" s="11">
        <v>9</v>
      </c>
      <c r="F12" s="23">
        <v>16</v>
      </c>
      <c r="G12" s="19">
        <v>37281</v>
      </c>
      <c r="H12" s="17" t="s">
        <v>111</v>
      </c>
      <c r="I12" s="13" t="s">
        <v>105</v>
      </c>
      <c r="J12" s="11">
        <v>9</v>
      </c>
      <c r="K12" s="11">
        <v>14</v>
      </c>
      <c r="L12" s="15" t="s">
        <v>75</v>
      </c>
      <c r="M12" s="16">
        <v>1</v>
      </c>
      <c r="N12" s="16">
        <v>321.10000000000002</v>
      </c>
      <c r="O12" s="16">
        <v>72</v>
      </c>
      <c r="Q12" s="12" t="s">
        <v>69</v>
      </c>
      <c r="R12" s="15" t="s">
        <v>22</v>
      </c>
      <c r="S12" s="16">
        <v>37</v>
      </c>
      <c r="T12" s="12">
        <v>80</v>
      </c>
      <c r="U12" s="12" t="s">
        <v>7</v>
      </c>
      <c r="V12" s="12">
        <v>80</v>
      </c>
      <c r="W12" s="12">
        <v>1</v>
      </c>
      <c r="X12" s="12" t="s">
        <v>106</v>
      </c>
      <c r="Y12" s="12">
        <v>0</v>
      </c>
    </row>
    <row r="13" spans="1:45" x14ac:dyDescent="0.25">
      <c r="A13" s="15" t="s">
        <v>50</v>
      </c>
      <c r="B13" s="10">
        <v>2018</v>
      </c>
      <c r="C13" s="10">
        <v>1</v>
      </c>
      <c r="D13" s="11">
        <v>2</v>
      </c>
      <c r="E13" s="11">
        <v>9</v>
      </c>
      <c r="F13" s="23">
        <v>16</v>
      </c>
      <c r="G13" s="19">
        <v>37281</v>
      </c>
      <c r="H13" s="17" t="s">
        <v>111</v>
      </c>
      <c r="I13" s="13" t="s">
        <v>105</v>
      </c>
      <c r="J13" s="11">
        <v>18</v>
      </c>
      <c r="K13" s="11">
        <v>29</v>
      </c>
      <c r="L13" s="15" t="s">
        <v>80</v>
      </c>
      <c r="M13" s="16">
        <v>1</v>
      </c>
      <c r="N13" s="16">
        <v>1888</v>
      </c>
      <c r="O13" s="16">
        <v>50</v>
      </c>
      <c r="P13" s="23">
        <v>1881</v>
      </c>
      <c r="Q13" s="12">
        <v>6059</v>
      </c>
      <c r="R13" s="15" t="s">
        <v>22</v>
      </c>
      <c r="S13" s="16">
        <v>37</v>
      </c>
      <c r="T13" s="12">
        <v>75</v>
      </c>
      <c r="U13" s="12" t="s">
        <v>7</v>
      </c>
      <c r="V13" s="12">
        <v>75</v>
      </c>
      <c r="W13" s="12">
        <v>1</v>
      </c>
      <c r="X13" s="12" t="s">
        <v>106</v>
      </c>
      <c r="Y13" s="12">
        <v>0</v>
      </c>
    </row>
    <row r="14" spans="1:45" x14ac:dyDescent="0.25">
      <c r="A14" s="15" t="s">
        <v>50</v>
      </c>
      <c r="B14" s="10">
        <v>2018</v>
      </c>
      <c r="C14" s="10">
        <v>1</v>
      </c>
      <c r="D14" s="11">
        <v>2</v>
      </c>
      <c r="E14" s="11">
        <v>9</v>
      </c>
      <c r="F14" s="23">
        <v>33</v>
      </c>
      <c r="G14" s="19">
        <v>65009</v>
      </c>
      <c r="H14" s="17" t="s">
        <v>102</v>
      </c>
      <c r="I14" s="13" t="s">
        <v>107</v>
      </c>
      <c r="J14" s="11">
        <v>21</v>
      </c>
      <c r="K14" s="11">
        <v>5</v>
      </c>
      <c r="L14" s="15" t="s">
        <v>96</v>
      </c>
      <c r="M14" s="16">
        <v>2</v>
      </c>
      <c r="N14" s="16">
        <v>332</v>
      </c>
      <c r="O14" s="16">
        <v>2</v>
      </c>
      <c r="P14" s="23">
        <v>332</v>
      </c>
      <c r="Q14" s="12" t="s">
        <v>86</v>
      </c>
      <c r="R14" s="15" t="s">
        <v>22</v>
      </c>
      <c r="S14" s="16">
        <v>28</v>
      </c>
      <c r="T14" s="12">
        <v>75</v>
      </c>
      <c r="U14" s="12" t="s">
        <v>7</v>
      </c>
      <c r="V14" s="12">
        <v>80</v>
      </c>
      <c r="W14" s="12">
        <v>1</v>
      </c>
      <c r="X14" s="12" t="s">
        <v>106</v>
      </c>
      <c r="Y14" s="12" t="s">
        <v>109</v>
      </c>
    </row>
    <row r="15" spans="1:45" x14ac:dyDescent="0.25">
      <c r="A15" s="15" t="s">
        <v>50</v>
      </c>
      <c r="B15" s="10">
        <v>2018</v>
      </c>
      <c r="C15" s="10">
        <v>1</v>
      </c>
      <c r="D15" s="11">
        <v>2</v>
      </c>
      <c r="E15" s="11">
        <v>13</v>
      </c>
      <c r="F15" s="23">
        <v>14</v>
      </c>
      <c r="G15" s="19">
        <v>65049</v>
      </c>
      <c r="H15" s="17" t="s">
        <v>102</v>
      </c>
      <c r="I15" s="13" t="s">
        <v>107</v>
      </c>
      <c r="J15" s="11">
        <v>20</v>
      </c>
      <c r="K15" s="11">
        <v>44</v>
      </c>
      <c r="L15" s="15" t="s">
        <v>93</v>
      </c>
      <c r="M15" s="16">
        <v>2</v>
      </c>
      <c r="N15" s="16">
        <v>769</v>
      </c>
      <c r="O15" s="16">
        <v>70</v>
      </c>
      <c r="P15" s="23">
        <v>759</v>
      </c>
      <c r="Q15" s="12">
        <v>6026</v>
      </c>
      <c r="R15" s="15" t="s">
        <v>112</v>
      </c>
      <c r="S15" s="16">
        <v>31</v>
      </c>
      <c r="T15" s="12">
        <v>80</v>
      </c>
      <c r="U15" s="12" t="s">
        <v>7</v>
      </c>
      <c r="V15" s="12">
        <v>75</v>
      </c>
      <c r="W15" s="12">
        <v>1</v>
      </c>
      <c r="X15" s="12" t="s">
        <v>106</v>
      </c>
      <c r="Y15" s="12">
        <v>0</v>
      </c>
    </row>
    <row r="16" spans="1:45" x14ac:dyDescent="0.25">
      <c r="A16" s="15" t="s">
        <v>50</v>
      </c>
      <c r="B16" s="10">
        <v>2018</v>
      </c>
      <c r="C16" s="10">
        <v>1</v>
      </c>
      <c r="D16" s="11">
        <v>2</v>
      </c>
      <c r="E16" s="11">
        <v>25</v>
      </c>
      <c r="F16" s="23">
        <v>35</v>
      </c>
      <c r="G16" s="19">
        <v>65041</v>
      </c>
      <c r="H16" s="17" t="s">
        <v>102</v>
      </c>
      <c r="I16" s="13" t="s">
        <v>107</v>
      </c>
      <c r="J16" s="11">
        <v>19</v>
      </c>
      <c r="K16" s="11">
        <v>20</v>
      </c>
      <c r="L16" s="15" t="s">
        <v>94</v>
      </c>
      <c r="M16" s="16">
        <v>2</v>
      </c>
      <c r="N16" s="16">
        <v>167</v>
      </c>
      <c r="O16" s="16">
        <v>60</v>
      </c>
      <c r="P16" s="23">
        <v>159</v>
      </c>
      <c r="Q16" s="12" t="s">
        <v>90</v>
      </c>
      <c r="R16" s="15" t="s">
        <v>113</v>
      </c>
      <c r="S16" s="16">
        <v>23</v>
      </c>
      <c r="T16" s="12">
        <v>80</v>
      </c>
      <c r="U16" s="12" t="s">
        <v>7</v>
      </c>
      <c r="V16" s="12">
        <v>80</v>
      </c>
      <c r="W16" s="12">
        <v>1</v>
      </c>
      <c r="X16" s="12" t="s">
        <v>106</v>
      </c>
      <c r="Y16" s="12" t="s">
        <v>110</v>
      </c>
    </row>
    <row r="17" spans="1:25" x14ac:dyDescent="0.25">
      <c r="A17" s="15" t="s">
        <v>50</v>
      </c>
      <c r="B17" s="10">
        <v>2018</v>
      </c>
      <c r="C17" s="10">
        <v>1</v>
      </c>
      <c r="D17" s="11">
        <v>3</v>
      </c>
      <c r="E17" s="11">
        <v>2</v>
      </c>
      <c r="F17" s="23">
        <v>35</v>
      </c>
      <c r="G17" s="19">
        <v>65015</v>
      </c>
      <c r="H17" s="17" t="s">
        <v>102</v>
      </c>
      <c r="I17" s="13" t="s">
        <v>107</v>
      </c>
      <c r="J17" s="11">
        <v>18</v>
      </c>
      <c r="K17" s="11">
        <v>20</v>
      </c>
      <c r="L17" s="15" t="s">
        <v>94</v>
      </c>
      <c r="M17" s="16">
        <v>2</v>
      </c>
      <c r="N17" s="16">
        <v>164</v>
      </c>
      <c r="O17" s="16">
        <v>50</v>
      </c>
      <c r="P17" s="23">
        <v>157</v>
      </c>
      <c r="Q17" s="12" t="s">
        <v>90</v>
      </c>
      <c r="R17" s="15" t="s">
        <v>112</v>
      </c>
      <c r="S17" s="16">
        <v>37</v>
      </c>
      <c r="T17" s="12">
        <v>80</v>
      </c>
      <c r="U17" s="12" t="s">
        <v>7</v>
      </c>
      <c r="V17" s="12">
        <v>80</v>
      </c>
      <c r="W17" s="12">
        <v>1</v>
      </c>
      <c r="X17" s="12" t="s">
        <v>106</v>
      </c>
      <c r="Y17" s="12">
        <v>0</v>
      </c>
    </row>
    <row r="18" spans="1:25" x14ac:dyDescent="0.25">
      <c r="A18" s="15" t="s">
        <v>50</v>
      </c>
      <c r="B18" s="10">
        <v>2018</v>
      </c>
      <c r="C18" s="10">
        <v>1</v>
      </c>
      <c r="D18" s="11">
        <v>3</v>
      </c>
      <c r="E18" s="11">
        <v>4</v>
      </c>
      <c r="F18" s="23">
        <v>10</v>
      </c>
      <c r="G18" s="19">
        <v>65009</v>
      </c>
      <c r="H18" s="17" t="s">
        <v>102</v>
      </c>
      <c r="I18" s="13" t="s">
        <v>107</v>
      </c>
      <c r="J18" s="11">
        <v>20</v>
      </c>
      <c r="K18" s="11">
        <v>38</v>
      </c>
      <c r="L18" s="15" t="s">
        <v>94</v>
      </c>
      <c r="M18" s="16">
        <v>2</v>
      </c>
      <c r="N18" s="16">
        <v>170</v>
      </c>
      <c r="O18" s="16">
        <v>46</v>
      </c>
      <c r="P18" s="23">
        <v>164</v>
      </c>
      <c r="Q18" s="12" t="s">
        <v>90</v>
      </c>
      <c r="R18" s="15" t="s">
        <v>113</v>
      </c>
      <c r="S18" s="16">
        <v>23</v>
      </c>
      <c r="T18" s="12">
        <v>80</v>
      </c>
      <c r="U18" s="12" t="s">
        <v>7</v>
      </c>
      <c r="V18" s="12">
        <v>80</v>
      </c>
      <c r="W18" s="12">
        <v>1</v>
      </c>
      <c r="X18" s="12" t="s">
        <v>106</v>
      </c>
      <c r="Y18" s="12">
        <v>0</v>
      </c>
    </row>
    <row r="19" spans="1:25" x14ac:dyDescent="0.25">
      <c r="A19" s="15" t="s">
        <v>50</v>
      </c>
      <c r="B19" s="10">
        <v>2018</v>
      </c>
      <c r="C19" s="10">
        <v>1</v>
      </c>
      <c r="D19" s="11">
        <v>3</v>
      </c>
      <c r="E19" s="11">
        <v>4</v>
      </c>
      <c r="F19" s="23">
        <v>37</v>
      </c>
      <c r="G19" s="19">
        <v>65011</v>
      </c>
      <c r="H19" s="17" t="s">
        <v>102</v>
      </c>
      <c r="I19" s="13" t="s">
        <v>107</v>
      </c>
      <c r="J19" s="11">
        <v>9</v>
      </c>
      <c r="K19" s="11">
        <v>25</v>
      </c>
      <c r="L19" s="15" t="s">
        <v>94</v>
      </c>
      <c r="M19" s="16">
        <v>2</v>
      </c>
      <c r="N19" s="16">
        <v>156</v>
      </c>
      <c r="O19" s="16">
        <v>34</v>
      </c>
      <c r="P19" s="23">
        <v>151</v>
      </c>
      <c r="Q19" s="12" t="s">
        <v>90</v>
      </c>
      <c r="R19" s="15" t="s">
        <v>113</v>
      </c>
      <c r="S19" s="16">
        <v>24</v>
      </c>
      <c r="T19" s="12">
        <v>80</v>
      </c>
      <c r="U19" s="12" t="s">
        <v>7</v>
      </c>
      <c r="V19" s="12">
        <v>80</v>
      </c>
      <c r="W19" s="12">
        <v>1</v>
      </c>
      <c r="X19" s="12" t="s">
        <v>106</v>
      </c>
      <c r="Y19" s="12">
        <v>0</v>
      </c>
    </row>
    <row r="20" spans="1:25" x14ac:dyDescent="0.25">
      <c r="A20" s="15" t="s">
        <v>50</v>
      </c>
      <c r="B20" s="10">
        <v>2018</v>
      </c>
      <c r="C20" s="10">
        <v>1</v>
      </c>
      <c r="D20" s="11">
        <v>3</v>
      </c>
      <c r="E20" s="11">
        <v>4</v>
      </c>
      <c r="F20" s="23">
        <v>22</v>
      </c>
      <c r="G20" s="19">
        <v>65017</v>
      </c>
      <c r="H20" s="17" t="s">
        <v>102</v>
      </c>
      <c r="I20" s="13" t="s">
        <v>107</v>
      </c>
      <c r="J20" s="11">
        <v>17</v>
      </c>
      <c r="K20" s="11">
        <v>4</v>
      </c>
      <c r="L20" s="15" t="s">
        <v>94</v>
      </c>
      <c r="M20" s="16">
        <v>2</v>
      </c>
      <c r="N20" s="16">
        <v>156</v>
      </c>
      <c r="O20" s="16">
        <v>40</v>
      </c>
      <c r="P20" s="23">
        <v>151</v>
      </c>
      <c r="Q20" s="12" t="s">
        <v>90</v>
      </c>
      <c r="R20" s="15" t="s">
        <v>113</v>
      </c>
      <c r="S20" s="16">
        <v>24</v>
      </c>
      <c r="T20" s="12">
        <v>80</v>
      </c>
      <c r="U20" s="12" t="s">
        <v>7</v>
      </c>
      <c r="V20" s="12">
        <v>80</v>
      </c>
      <c r="W20" s="12">
        <v>1</v>
      </c>
      <c r="X20" s="12" t="s">
        <v>106</v>
      </c>
      <c r="Y20" s="12">
        <v>0</v>
      </c>
    </row>
    <row r="21" spans="1:25" x14ac:dyDescent="0.25">
      <c r="A21" s="15" t="s">
        <v>50</v>
      </c>
      <c r="B21" s="10">
        <v>2018</v>
      </c>
      <c r="C21" s="10">
        <v>1</v>
      </c>
      <c r="D21" s="11">
        <v>3</v>
      </c>
      <c r="E21" s="11">
        <v>4</v>
      </c>
      <c r="F21" s="23">
        <v>34</v>
      </c>
      <c r="G21" s="19">
        <v>65030</v>
      </c>
      <c r="H21" s="17" t="s">
        <v>102</v>
      </c>
      <c r="I21" s="13" t="s">
        <v>107</v>
      </c>
      <c r="J21" s="11">
        <v>9</v>
      </c>
      <c r="K21" s="11">
        <v>2</v>
      </c>
      <c r="L21" s="15" t="s">
        <v>76</v>
      </c>
      <c r="M21" s="16">
        <v>1</v>
      </c>
      <c r="N21" s="16">
        <v>154</v>
      </c>
      <c r="O21" s="16">
        <v>50</v>
      </c>
      <c r="P21" s="23">
        <v>147</v>
      </c>
      <c r="Q21" s="12">
        <v>349</v>
      </c>
      <c r="R21" s="15" t="s">
        <v>113</v>
      </c>
      <c r="S21" s="16">
        <v>24</v>
      </c>
      <c r="T21" s="12">
        <v>80</v>
      </c>
      <c r="U21" s="12" t="s">
        <v>7</v>
      </c>
      <c r="V21" s="12">
        <v>80</v>
      </c>
      <c r="W21" s="12">
        <v>1</v>
      </c>
      <c r="X21" s="12" t="s">
        <v>106</v>
      </c>
      <c r="Y21" s="12">
        <v>0</v>
      </c>
    </row>
    <row r="22" spans="1:25" x14ac:dyDescent="0.25">
      <c r="A22" s="15" t="s">
        <v>50</v>
      </c>
      <c r="B22" s="10">
        <v>2018</v>
      </c>
      <c r="C22" s="10">
        <v>1</v>
      </c>
      <c r="D22" s="11">
        <v>3</v>
      </c>
      <c r="E22" s="11">
        <v>4</v>
      </c>
      <c r="F22" s="23">
        <v>22</v>
      </c>
      <c r="G22" s="19">
        <v>65017</v>
      </c>
      <c r="H22" s="17" t="s">
        <v>102</v>
      </c>
      <c r="I22" s="13" t="s">
        <v>107</v>
      </c>
      <c r="J22" s="11">
        <v>6</v>
      </c>
      <c r="K22" s="11">
        <v>45</v>
      </c>
      <c r="L22" s="15" t="s">
        <v>94</v>
      </c>
      <c r="M22" s="16">
        <v>2</v>
      </c>
      <c r="N22" s="16">
        <v>155</v>
      </c>
      <c r="O22" s="16">
        <v>40</v>
      </c>
      <c r="P22" s="23">
        <v>147</v>
      </c>
      <c r="Q22" s="12" t="s">
        <v>90</v>
      </c>
      <c r="R22" s="15" t="s">
        <v>113</v>
      </c>
      <c r="S22" s="16">
        <v>19</v>
      </c>
      <c r="T22" s="12">
        <v>80</v>
      </c>
      <c r="U22" s="12" t="s">
        <v>7</v>
      </c>
      <c r="V22" s="12">
        <v>80</v>
      </c>
      <c r="W22" s="12">
        <v>1</v>
      </c>
      <c r="X22" s="12" t="s">
        <v>106</v>
      </c>
      <c r="Y22" s="12">
        <v>0</v>
      </c>
    </row>
    <row r="23" spans="1:25" x14ac:dyDescent="0.25">
      <c r="A23" s="15" t="s">
        <v>50</v>
      </c>
      <c r="B23" s="10">
        <v>2018</v>
      </c>
      <c r="C23" s="10">
        <v>1</v>
      </c>
      <c r="D23" s="11">
        <v>3</v>
      </c>
      <c r="E23" s="11">
        <v>4</v>
      </c>
      <c r="F23" s="23">
        <v>30</v>
      </c>
      <c r="G23" s="19">
        <v>65046</v>
      </c>
      <c r="H23" s="17" t="s">
        <v>102</v>
      </c>
      <c r="I23" s="13" t="s">
        <v>107</v>
      </c>
      <c r="J23" s="11">
        <v>4</v>
      </c>
      <c r="K23" s="11">
        <v>3</v>
      </c>
      <c r="L23" s="15" t="s">
        <v>94</v>
      </c>
      <c r="M23" s="16">
        <v>2</v>
      </c>
      <c r="N23" s="16">
        <v>203</v>
      </c>
      <c r="O23" s="16">
        <v>50</v>
      </c>
      <c r="P23" s="23">
        <v>196</v>
      </c>
      <c r="Q23" s="12" t="s">
        <v>89</v>
      </c>
      <c r="R23" s="15" t="s">
        <v>113</v>
      </c>
      <c r="S23" s="16">
        <v>1</v>
      </c>
      <c r="T23" s="12">
        <v>80</v>
      </c>
      <c r="U23" s="12" t="s">
        <v>7</v>
      </c>
      <c r="V23" s="12">
        <v>80</v>
      </c>
      <c r="W23" s="12">
        <v>1</v>
      </c>
      <c r="X23" s="12" t="s">
        <v>106</v>
      </c>
      <c r="Y23" s="12">
        <v>0</v>
      </c>
    </row>
    <row r="24" spans="1:25" x14ac:dyDescent="0.25">
      <c r="A24" s="15" t="s">
        <v>50</v>
      </c>
      <c r="B24" s="10">
        <v>2018</v>
      </c>
      <c r="C24" s="10">
        <v>1</v>
      </c>
      <c r="D24" s="11">
        <v>3</v>
      </c>
      <c r="E24" s="11">
        <v>5</v>
      </c>
      <c r="F24" s="23">
        <v>15</v>
      </c>
      <c r="G24" s="19">
        <v>65003</v>
      </c>
      <c r="H24" s="17" t="s">
        <v>102</v>
      </c>
      <c r="I24" s="13" t="s">
        <v>107</v>
      </c>
      <c r="J24" s="11">
        <v>12</v>
      </c>
      <c r="K24" s="11">
        <v>27</v>
      </c>
      <c r="L24" s="15" t="s">
        <v>94</v>
      </c>
      <c r="M24" s="16">
        <v>2</v>
      </c>
      <c r="N24" s="16">
        <v>183</v>
      </c>
      <c r="O24" s="16">
        <v>46</v>
      </c>
      <c r="P24" s="23">
        <v>176</v>
      </c>
      <c r="Q24" s="12" t="s">
        <v>90</v>
      </c>
      <c r="R24" s="15" t="s">
        <v>112</v>
      </c>
      <c r="S24" s="16">
        <v>24</v>
      </c>
      <c r="T24" s="12">
        <v>80</v>
      </c>
      <c r="U24" s="12" t="s">
        <v>7</v>
      </c>
      <c r="V24" s="12">
        <v>80</v>
      </c>
      <c r="W24" s="12">
        <v>1</v>
      </c>
      <c r="X24" s="12" t="s">
        <v>106</v>
      </c>
      <c r="Y24" s="12">
        <v>0</v>
      </c>
    </row>
    <row r="25" spans="1:25" x14ac:dyDescent="0.25">
      <c r="A25" s="15" t="s">
        <v>50</v>
      </c>
      <c r="B25" s="10">
        <v>2018</v>
      </c>
      <c r="C25" s="10">
        <v>1</v>
      </c>
      <c r="D25" s="11">
        <v>3</v>
      </c>
      <c r="E25" s="11">
        <v>5</v>
      </c>
      <c r="F25" s="23">
        <v>30</v>
      </c>
      <c r="G25" s="19">
        <v>65046</v>
      </c>
      <c r="H25" s="17" t="s">
        <v>102</v>
      </c>
      <c r="I25" s="13" t="s">
        <v>107</v>
      </c>
      <c r="J25" s="11">
        <v>16</v>
      </c>
      <c r="K25" s="11">
        <v>10</v>
      </c>
      <c r="L25" s="15" t="s">
        <v>94</v>
      </c>
      <c r="M25" s="16">
        <v>2</v>
      </c>
      <c r="N25" s="16">
        <v>186</v>
      </c>
      <c r="O25" s="16">
        <v>58</v>
      </c>
      <c r="P25" s="23">
        <v>178</v>
      </c>
      <c r="Q25" s="12" t="s">
        <v>89</v>
      </c>
      <c r="R25" s="15" t="s">
        <v>112</v>
      </c>
      <c r="S25" s="16">
        <v>27</v>
      </c>
      <c r="T25" s="12">
        <v>80</v>
      </c>
      <c r="U25" s="12" t="s">
        <v>7</v>
      </c>
      <c r="V25" s="12">
        <v>80</v>
      </c>
      <c r="W25" s="12">
        <v>1</v>
      </c>
      <c r="X25" s="12" t="s">
        <v>106</v>
      </c>
      <c r="Y25" s="12">
        <v>0</v>
      </c>
    </row>
    <row r="26" spans="1:25" x14ac:dyDescent="0.25">
      <c r="A26" s="15" t="s">
        <v>50</v>
      </c>
      <c r="B26" s="10">
        <v>2018</v>
      </c>
      <c r="C26" s="10">
        <v>1</v>
      </c>
      <c r="D26" s="11">
        <v>3</v>
      </c>
      <c r="E26" s="11">
        <v>5</v>
      </c>
      <c r="F26" s="23">
        <v>11</v>
      </c>
      <c r="G26" s="19">
        <v>65199</v>
      </c>
      <c r="H26" s="17" t="s">
        <v>102</v>
      </c>
      <c r="I26" s="13" t="s">
        <v>107</v>
      </c>
      <c r="J26" s="11">
        <v>6</v>
      </c>
      <c r="K26" s="11">
        <v>12</v>
      </c>
      <c r="L26" s="15" t="s">
        <v>94</v>
      </c>
      <c r="M26" s="16">
        <v>2</v>
      </c>
      <c r="N26" s="16">
        <v>162</v>
      </c>
      <c r="O26" s="16">
        <v>46</v>
      </c>
      <c r="P26" s="23">
        <v>155</v>
      </c>
      <c r="Q26" s="12" t="s">
        <v>90</v>
      </c>
      <c r="R26" s="15" t="s">
        <v>112</v>
      </c>
      <c r="S26" s="16">
        <v>38</v>
      </c>
      <c r="T26" s="12">
        <v>80</v>
      </c>
      <c r="U26" s="12" t="s">
        <v>7</v>
      </c>
      <c r="V26" s="12">
        <v>80</v>
      </c>
      <c r="W26" s="12">
        <v>1</v>
      </c>
      <c r="X26" s="12" t="s">
        <v>106</v>
      </c>
      <c r="Y26" s="12">
        <v>0</v>
      </c>
    </row>
    <row r="27" spans="1:25" x14ac:dyDescent="0.25">
      <c r="A27" s="15" t="s">
        <v>50</v>
      </c>
      <c r="B27" s="10">
        <v>2018</v>
      </c>
      <c r="C27" s="10">
        <v>1</v>
      </c>
      <c r="D27" s="11">
        <v>3</v>
      </c>
      <c r="E27" s="11">
        <v>5</v>
      </c>
      <c r="F27" s="23">
        <v>18</v>
      </c>
      <c r="G27" s="19">
        <v>65028</v>
      </c>
      <c r="H27" s="17" t="s">
        <v>102</v>
      </c>
      <c r="I27" s="13" t="s">
        <v>107</v>
      </c>
      <c r="J27" s="11">
        <v>10</v>
      </c>
      <c r="K27" s="11">
        <v>3</v>
      </c>
      <c r="L27" s="15" t="s">
        <v>94</v>
      </c>
      <c r="M27" s="16">
        <v>2</v>
      </c>
      <c r="N27" s="16">
        <v>156</v>
      </c>
      <c r="O27" s="16">
        <v>46</v>
      </c>
      <c r="P27" s="23">
        <v>149</v>
      </c>
      <c r="Q27" s="12" t="s">
        <v>90</v>
      </c>
      <c r="R27" s="15" t="s">
        <v>112</v>
      </c>
      <c r="S27" s="16">
        <v>27</v>
      </c>
      <c r="T27" s="12">
        <v>80</v>
      </c>
      <c r="U27" s="12" t="s">
        <v>7</v>
      </c>
      <c r="V27" s="12">
        <v>80</v>
      </c>
      <c r="W27" s="12">
        <v>1</v>
      </c>
      <c r="X27" s="12" t="s">
        <v>106</v>
      </c>
      <c r="Y27" s="12">
        <v>0</v>
      </c>
    </row>
    <row r="28" spans="1:25" x14ac:dyDescent="0.25">
      <c r="A28" s="15" t="s">
        <v>50</v>
      </c>
      <c r="B28" s="10">
        <v>2018</v>
      </c>
      <c r="C28" s="10">
        <v>1</v>
      </c>
      <c r="D28" s="11">
        <v>3</v>
      </c>
      <c r="E28" s="11">
        <v>5</v>
      </c>
      <c r="F28" s="23">
        <v>26</v>
      </c>
      <c r="G28" s="19">
        <v>65203</v>
      </c>
      <c r="H28" s="17" t="s">
        <v>102</v>
      </c>
      <c r="I28" s="13" t="s">
        <v>107</v>
      </c>
      <c r="J28" s="11">
        <v>18</v>
      </c>
      <c r="K28" s="11">
        <v>55</v>
      </c>
      <c r="L28" s="15" t="s">
        <v>94</v>
      </c>
      <c r="M28" s="16">
        <v>2</v>
      </c>
      <c r="N28" s="16">
        <v>163</v>
      </c>
      <c r="O28" s="16">
        <v>50</v>
      </c>
      <c r="P28" s="23">
        <v>156</v>
      </c>
      <c r="Q28" s="12" t="s">
        <v>90</v>
      </c>
      <c r="R28" s="15" t="s">
        <v>112</v>
      </c>
      <c r="S28" s="16">
        <v>37</v>
      </c>
      <c r="T28" s="12">
        <v>80</v>
      </c>
      <c r="U28" s="12" t="s">
        <v>7</v>
      </c>
      <c r="V28" s="12">
        <v>80</v>
      </c>
      <c r="W28" s="12">
        <v>1</v>
      </c>
      <c r="X28" s="12" t="s">
        <v>106</v>
      </c>
      <c r="Y28" s="12">
        <v>0</v>
      </c>
    </row>
    <row r="29" spans="1:25" x14ac:dyDescent="0.25">
      <c r="A29" s="15" t="s">
        <v>50</v>
      </c>
      <c r="B29" s="10">
        <v>2018</v>
      </c>
      <c r="C29" s="10">
        <v>1</v>
      </c>
      <c r="D29" s="11">
        <v>3</v>
      </c>
      <c r="E29" s="11">
        <v>6</v>
      </c>
      <c r="F29" s="23">
        <v>22</v>
      </c>
      <c r="G29" s="19">
        <v>65035</v>
      </c>
      <c r="H29" s="17" t="s">
        <v>102</v>
      </c>
      <c r="I29" s="13" t="s">
        <v>107</v>
      </c>
      <c r="J29" s="11">
        <v>21</v>
      </c>
      <c r="K29" s="11">
        <v>6</v>
      </c>
      <c r="L29" s="15" t="s">
        <v>98</v>
      </c>
      <c r="M29" s="16">
        <v>2</v>
      </c>
      <c r="N29" s="16">
        <v>146</v>
      </c>
      <c r="O29" s="16">
        <v>28</v>
      </c>
      <c r="P29" s="23">
        <v>142</v>
      </c>
      <c r="Q29" s="12" t="s">
        <v>85</v>
      </c>
      <c r="R29" s="15" t="s">
        <v>112</v>
      </c>
      <c r="S29" s="16">
        <v>28</v>
      </c>
      <c r="T29" s="12">
        <v>75</v>
      </c>
      <c r="U29" s="12" t="s">
        <v>7</v>
      </c>
      <c r="V29" s="12">
        <v>80</v>
      </c>
      <c r="W29" s="12">
        <v>1</v>
      </c>
      <c r="X29" s="12" t="s">
        <v>106</v>
      </c>
      <c r="Y29" s="12" t="s">
        <v>109</v>
      </c>
    </row>
    <row r="30" spans="1:25" x14ac:dyDescent="0.25">
      <c r="A30" s="15" t="s">
        <v>50</v>
      </c>
      <c r="B30" s="10">
        <v>2018</v>
      </c>
      <c r="C30" s="10">
        <v>1</v>
      </c>
      <c r="D30" s="11">
        <v>3</v>
      </c>
      <c r="E30" s="11">
        <v>6</v>
      </c>
      <c r="F30" s="23">
        <v>36</v>
      </c>
      <c r="G30" s="19">
        <v>65017</v>
      </c>
      <c r="H30" s="17" t="s">
        <v>102</v>
      </c>
      <c r="I30" s="13" t="s">
        <v>107</v>
      </c>
      <c r="J30" s="11">
        <v>20</v>
      </c>
      <c r="K30" s="11">
        <v>48</v>
      </c>
      <c r="L30" s="15" t="s">
        <v>98</v>
      </c>
      <c r="M30" s="16">
        <v>2</v>
      </c>
      <c r="N30" s="16">
        <v>115</v>
      </c>
      <c r="O30" s="16">
        <v>36</v>
      </c>
      <c r="P30" s="23">
        <v>110</v>
      </c>
      <c r="Q30" s="12" t="s">
        <v>85</v>
      </c>
      <c r="R30" s="15" t="s">
        <v>112</v>
      </c>
      <c r="S30" s="16">
        <v>31</v>
      </c>
      <c r="T30" s="12">
        <v>75</v>
      </c>
      <c r="U30" s="12" t="s">
        <v>7</v>
      </c>
      <c r="V30" s="12">
        <v>80</v>
      </c>
      <c r="W30" s="12">
        <v>3</v>
      </c>
      <c r="X30" s="12" t="s">
        <v>106</v>
      </c>
      <c r="Y30" s="12">
        <v>0</v>
      </c>
    </row>
    <row r="31" spans="1:25" x14ac:dyDescent="0.25">
      <c r="A31" s="15" t="s">
        <v>50</v>
      </c>
      <c r="B31" s="10">
        <v>2018</v>
      </c>
      <c r="C31" s="10">
        <v>1</v>
      </c>
      <c r="D31" s="11">
        <v>3</v>
      </c>
      <c r="E31" s="11">
        <v>6</v>
      </c>
      <c r="F31" s="23">
        <v>28</v>
      </c>
      <c r="G31" s="19">
        <v>65049</v>
      </c>
      <c r="H31" s="17" t="s">
        <v>102</v>
      </c>
      <c r="I31" s="13" t="s">
        <v>107</v>
      </c>
      <c r="J31" s="11">
        <v>13</v>
      </c>
      <c r="K31" s="11">
        <v>15</v>
      </c>
      <c r="L31" s="15" t="s">
        <v>98</v>
      </c>
      <c r="M31" s="16">
        <v>2</v>
      </c>
      <c r="N31" s="16">
        <v>96</v>
      </c>
      <c r="O31" s="16">
        <v>48</v>
      </c>
      <c r="P31" s="23">
        <v>90</v>
      </c>
      <c r="Q31" s="12" t="s">
        <v>85</v>
      </c>
      <c r="R31" s="15" t="s">
        <v>112</v>
      </c>
      <c r="S31" s="16">
        <v>23</v>
      </c>
      <c r="T31" s="12">
        <v>75</v>
      </c>
      <c r="U31" s="12" t="s">
        <v>7</v>
      </c>
      <c r="V31" s="12">
        <v>75</v>
      </c>
      <c r="W31" s="12">
        <v>1</v>
      </c>
      <c r="X31" s="12" t="s">
        <v>106</v>
      </c>
      <c r="Y31" s="12">
        <v>0</v>
      </c>
    </row>
    <row r="32" spans="1:25" x14ac:dyDescent="0.25">
      <c r="A32" s="15" t="s">
        <v>50</v>
      </c>
      <c r="B32" s="10">
        <v>2018</v>
      </c>
      <c r="C32" s="10">
        <v>1</v>
      </c>
      <c r="D32" s="11">
        <v>3</v>
      </c>
      <c r="E32" s="11">
        <v>6</v>
      </c>
      <c r="F32" s="23">
        <v>16</v>
      </c>
      <c r="G32" s="19">
        <v>65003</v>
      </c>
      <c r="H32" s="17" t="s">
        <v>102</v>
      </c>
      <c r="I32" s="13" t="s">
        <v>107</v>
      </c>
      <c r="J32" s="11">
        <v>19</v>
      </c>
      <c r="K32" s="11">
        <v>6</v>
      </c>
      <c r="L32" s="15" t="s">
        <v>94</v>
      </c>
      <c r="M32" s="16">
        <v>2</v>
      </c>
      <c r="N32" s="16">
        <v>175</v>
      </c>
      <c r="O32" s="16">
        <v>55</v>
      </c>
      <c r="P32" s="23">
        <v>165</v>
      </c>
      <c r="Q32" s="12" t="s">
        <v>90</v>
      </c>
      <c r="R32" s="15" t="s">
        <v>112</v>
      </c>
      <c r="S32" s="16">
        <v>36</v>
      </c>
      <c r="T32" s="12">
        <v>80</v>
      </c>
      <c r="U32" s="12" t="s">
        <v>7</v>
      </c>
      <c r="V32" s="12">
        <v>80</v>
      </c>
      <c r="W32" s="12">
        <v>1</v>
      </c>
      <c r="X32" s="12" t="s">
        <v>106</v>
      </c>
      <c r="Y32" s="12">
        <v>0</v>
      </c>
    </row>
    <row r="33" spans="1:25" x14ac:dyDescent="0.25">
      <c r="A33" s="15" t="s">
        <v>50</v>
      </c>
      <c r="B33" s="10">
        <v>2018</v>
      </c>
      <c r="C33" s="10">
        <v>1</v>
      </c>
      <c r="D33" s="11">
        <v>3</v>
      </c>
      <c r="E33" s="11">
        <v>6</v>
      </c>
      <c r="F33" s="23">
        <v>35</v>
      </c>
      <c r="G33" s="19">
        <v>65030</v>
      </c>
      <c r="H33" s="17" t="s">
        <v>102</v>
      </c>
      <c r="I33" s="13" t="s">
        <v>107</v>
      </c>
      <c r="J33" s="11">
        <v>21</v>
      </c>
      <c r="K33" s="11">
        <v>6</v>
      </c>
      <c r="L33" s="15" t="s">
        <v>98</v>
      </c>
      <c r="M33" s="16">
        <v>2</v>
      </c>
      <c r="N33" s="16">
        <v>97</v>
      </c>
      <c r="O33" s="16">
        <v>47</v>
      </c>
      <c r="P33" s="23">
        <v>91</v>
      </c>
      <c r="Q33" s="12" t="s">
        <v>85</v>
      </c>
      <c r="R33" s="15" t="s">
        <v>112</v>
      </c>
      <c r="S33" s="16">
        <v>28</v>
      </c>
      <c r="T33" s="12">
        <v>75</v>
      </c>
      <c r="U33" s="12" t="s">
        <v>7</v>
      </c>
      <c r="V33" s="12">
        <v>80</v>
      </c>
      <c r="W33" s="12">
        <v>1</v>
      </c>
      <c r="X33" s="12" t="s">
        <v>106</v>
      </c>
      <c r="Y33" s="12">
        <v>0</v>
      </c>
    </row>
    <row r="34" spans="1:25" x14ac:dyDescent="0.25">
      <c r="A34" s="15" t="s">
        <v>50</v>
      </c>
      <c r="B34" s="10">
        <v>2018</v>
      </c>
      <c r="C34" s="10">
        <v>1</v>
      </c>
      <c r="D34" s="11">
        <v>3</v>
      </c>
      <c r="E34" s="11">
        <v>6</v>
      </c>
      <c r="F34" s="23">
        <v>31</v>
      </c>
      <c r="G34" s="19">
        <v>65046</v>
      </c>
      <c r="H34" s="17" t="s">
        <v>102</v>
      </c>
      <c r="I34" s="13" t="s">
        <v>107</v>
      </c>
      <c r="J34" s="11">
        <v>7</v>
      </c>
      <c r="K34" s="11">
        <v>56</v>
      </c>
      <c r="L34" s="15" t="s">
        <v>94</v>
      </c>
      <c r="M34" s="16">
        <v>2</v>
      </c>
      <c r="N34" s="16">
        <v>180</v>
      </c>
      <c r="O34" s="16">
        <v>54</v>
      </c>
      <c r="P34" s="23">
        <v>172</v>
      </c>
      <c r="Q34" s="12" t="s">
        <v>90</v>
      </c>
      <c r="R34" s="15" t="s">
        <v>112</v>
      </c>
      <c r="S34" s="16">
        <v>38</v>
      </c>
      <c r="T34" s="12">
        <v>80</v>
      </c>
      <c r="U34" s="12" t="s">
        <v>7</v>
      </c>
      <c r="V34" s="12">
        <v>80</v>
      </c>
      <c r="W34" s="12">
        <v>1</v>
      </c>
      <c r="X34" s="12" t="s">
        <v>106</v>
      </c>
      <c r="Y34" s="12">
        <v>0</v>
      </c>
    </row>
    <row r="35" spans="1:25" x14ac:dyDescent="0.25">
      <c r="A35" s="15" t="s">
        <v>50</v>
      </c>
      <c r="B35" s="10">
        <v>2018</v>
      </c>
      <c r="C35" s="10">
        <v>1</v>
      </c>
      <c r="D35" s="11">
        <v>3</v>
      </c>
      <c r="E35" s="11">
        <v>6</v>
      </c>
      <c r="F35" s="23">
        <v>31</v>
      </c>
      <c r="G35" s="19">
        <v>65046</v>
      </c>
      <c r="H35" s="17" t="s">
        <v>102</v>
      </c>
      <c r="I35" s="13" t="s">
        <v>107</v>
      </c>
      <c r="J35" s="11">
        <v>21</v>
      </c>
      <c r="K35" s="11">
        <v>5</v>
      </c>
      <c r="L35" s="15" t="s">
        <v>98</v>
      </c>
      <c r="M35" s="16">
        <v>2</v>
      </c>
      <c r="N35" s="16">
        <v>91</v>
      </c>
      <c r="O35" s="16">
        <v>19</v>
      </c>
      <c r="P35" s="23">
        <v>89</v>
      </c>
      <c r="Q35" s="12" t="s">
        <v>85</v>
      </c>
      <c r="R35" s="15" t="s">
        <v>112</v>
      </c>
      <c r="S35" s="16">
        <v>28</v>
      </c>
      <c r="T35" s="12">
        <v>80</v>
      </c>
      <c r="U35" s="12" t="s">
        <v>7</v>
      </c>
      <c r="V35" s="12">
        <v>80</v>
      </c>
      <c r="W35" s="12">
        <v>1</v>
      </c>
      <c r="X35" s="12" t="s">
        <v>106</v>
      </c>
      <c r="Y35" s="12">
        <v>0</v>
      </c>
    </row>
    <row r="36" spans="1:25" x14ac:dyDescent="0.25">
      <c r="A36" s="15" t="s">
        <v>50</v>
      </c>
      <c r="B36" s="10">
        <v>2018</v>
      </c>
      <c r="C36" s="10">
        <v>1</v>
      </c>
      <c r="D36" s="11">
        <v>3</v>
      </c>
      <c r="E36" s="11">
        <v>6</v>
      </c>
      <c r="F36" s="23">
        <v>16</v>
      </c>
      <c r="G36" s="19">
        <v>65003</v>
      </c>
      <c r="H36" s="17" t="s">
        <v>102</v>
      </c>
      <c r="I36" s="13" t="s">
        <v>107</v>
      </c>
      <c r="J36" s="11">
        <v>12</v>
      </c>
      <c r="K36" s="11">
        <v>46</v>
      </c>
      <c r="L36" s="15" t="s">
        <v>94</v>
      </c>
      <c r="M36" s="16">
        <v>2</v>
      </c>
      <c r="N36" s="16">
        <v>174</v>
      </c>
      <c r="O36" s="16">
        <v>49</v>
      </c>
      <c r="P36" s="23">
        <v>167</v>
      </c>
      <c r="Q36" s="12" t="s">
        <v>90</v>
      </c>
      <c r="R36" s="15" t="s">
        <v>112</v>
      </c>
      <c r="S36" s="16">
        <v>23</v>
      </c>
      <c r="T36" s="12">
        <v>80</v>
      </c>
      <c r="U36" s="12" t="s">
        <v>7</v>
      </c>
      <c r="V36" s="12">
        <v>80</v>
      </c>
      <c r="W36" s="12">
        <v>1</v>
      </c>
      <c r="X36" s="12" t="s">
        <v>106</v>
      </c>
      <c r="Y36" s="12">
        <v>0</v>
      </c>
    </row>
    <row r="37" spans="1:25" x14ac:dyDescent="0.25">
      <c r="A37" s="15" t="s">
        <v>50</v>
      </c>
      <c r="B37" s="10">
        <v>2018</v>
      </c>
      <c r="C37" s="10">
        <v>1</v>
      </c>
      <c r="D37" s="11">
        <v>3</v>
      </c>
      <c r="E37" s="11">
        <v>10</v>
      </c>
      <c r="F37" s="23">
        <v>25</v>
      </c>
      <c r="G37" s="19">
        <v>65007</v>
      </c>
      <c r="H37" s="17" t="s">
        <v>102</v>
      </c>
      <c r="I37" s="13" t="s">
        <v>107</v>
      </c>
      <c r="J37" s="11">
        <v>23</v>
      </c>
      <c r="K37" s="11">
        <v>49</v>
      </c>
      <c r="L37" s="15" t="s">
        <v>94</v>
      </c>
      <c r="M37" s="16">
        <v>2</v>
      </c>
      <c r="N37" s="16">
        <v>176</v>
      </c>
      <c r="O37" s="16">
        <v>58</v>
      </c>
      <c r="P37" s="23">
        <v>168</v>
      </c>
      <c r="Q37" s="12" t="s">
        <v>90</v>
      </c>
      <c r="R37" s="15" t="s">
        <v>112</v>
      </c>
      <c r="S37" s="16">
        <v>17</v>
      </c>
      <c r="T37" s="12">
        <v>80</v>
      </c>
      <c r="U37" s="12" t="s">
        <v>7</v>
      </c>
      <c r="V37" s="12">
        <v>80</v>
      </c>
      <c r="W37" s="12">
        <v>1</v>
      </c>
      <c r="X37" s="12" t="s">
        <v>106</v>
      </c>
      <c r="Y37" s="12">
        <v>0</v>
      </c>
    </row>
    <row r="38" spans="1:25" x14ac:dyDescent="0.25">
      <c r="A38" s="15" t="s">
        <v>50</v>
      </c>
      <c r="B38" s="10">
        <v>2018</v>
      </c>
      <c r="C38" s="10">
        <v>1</v>
      </c>
      <c r="D38" s="11">
        <v>3</v>
      </c>
      <c r="E38" s="11">
        <v>12</v>
      </c>
      <c r="F38" s="23">
        <v>22</v>
      </c>
      <c r="G38" s="19">
        <v>65205</v>
      </c>
      <c r="H38" s="17" t="s">
        <v>102</v>
      </c>
      <c r="I38" s="13" t="s">
        <v>107</v>
      </c>
      <c r="J38" s="11">
        <v>18</v>
      </c>
      <c r="K38" s="11">
        <v>50</v>
      </c>
      <c r="L38" s="15" t="s">
        <v>94</v>
      </c>
      <c r="M38" s="16">
        <v>2</v>
      </c>
      <c r="N38" s="16">
        <v>168</v>
      </c>
      <c r="O38" s="16">
        <v>50</v>
      </c>
      <c r="P38" s="23">
        <v>161</v>
      </c>
      <c r="Q38" s="12" t="s">
        <v>90</v>
      </c>
      <c r="R38" s="15" t="s">
        <v>112</v>
      </c>
      <c r="S38" s="16">
        <v>37</v>
      </c>
      <c r="T38" s="12">
        <v>80</v>
      </c>
      <c r="U38" s="12" t="s">
        <v>7</v>
      </c>
      <c r="V38" s="12">
        <v>80</v>
      </c>
      <c r="W38" s="12">
        <v>1</v>
      </c>
      <c r="X38" s="12" t="s">
        <v>106</v>
      </c>
      <c r="Y38" s="12">
        <v>0</v>
      </c>
    </row>
    <row r="39" spans="1:25" x14ac:dyDescent="0.25">
      <c r="A39" s="15" t="s">
        <v>50</v>
      </c>
      <c r="B39" s="10">
        <v>2018</v>
      </c>
      <c r="C39" s="10">
        <v>1</v>
      </c>
      <c r="D39" s="11">
        <v>3</v>
      </c>
      <c r="E39" s="11">
        <v>12</v>
      </c>
      <c r="F39" s="23">
        <v>27</v>
      </c>
      <c r="G39" s="19">
        <v>65007</v>
      </c>
      <c r="H39" s="17" t="s">
        <v>102</v>
      </c>
      <c r="I39" s="13" t="s">
        <v>107</v>
      </c>
      <c r="J39" s="11">
        <v>6</v>
      </c>
      <c r="K39" s="11">
        <v>46</v>
      </c>
      <c r="L39" s="15" t="s">
        <v>94</v>
      </c>
      <c r="M39" s="16">
        <v>2</v>
      </c>
      <c r="N39" s="16">
        <v>161</v>
      </c>
      <c r="O39" s="16">
        <v>56</v>
      </c>
      <c r="P39" s="23">
        <v>153</v>
      </c>
      <c r="Q39" s="12" t="s">
        <v>90</v>
      </c>
      <c r="R39" s="15" t="s">
        <v>112</v>
      </c>
      <c r="S39" s="16">
        <v>27</v>
      </c>
      <c r="T39" s="12">
        <v>80</v>
      </c>
      <c r="U39" s="12" t="s">
        <v>7</v>
      </c>
      <c r="V39" s="12">
        <v>80</v>
      </c>
      <c r="W39" s="12">
        <v>1</v>
      </c>
      <c r="X39" s="12" t="s">
        <v>106</v>
      </c>
      <c r="Y39" s="12">
        <v>0</v>
      </c>
    </row>
    <row r="40" spans="1:25" x14ac:dyDescent="0.25">
      <c r="A40" s="15" t="s">
        <v>50</v>
      </c>
      <c r="B40" s="10">
        <v>2018</v>
      </c>
      <c r="C40" s="10">
        <v>1</v>
      </c>
      <c r="D40" s="11">
        <v>3</v>
      </c>
      <c r="E40" s="11">
        <v>13</v>
      </c>
      <c r="F40" s="23">
        <v>4</v>
      </c>
      <c r="G40" s="19">
        <v>65019</v>
      </c>
      <c r="H40" s="17" t="s">
        <v>102</v>
      </c>
      <c r="I40" s="13" t="s">
        <v>107</v>
      </c>
      <c r="J40" s="11">
        <v>6</v>
      </c>
      <c r="K40" s="11">
        <v>30</v>
      </c>
      <c r="L40" s="15" t="s">
        <v>94</v>
      </c>
      <c r="M40" s="16">
        <v>2</v>
      </c>
      <c r="N40" s="16">
        <v>167</v>
      </c>
      <c r="O40" s="16">
        <v>53</v>
      </c>
      <c r="P40" s="23">
        <v>161</v>
      </c>
      <c r="Q40" s="12" t="s">
        <v>90</v>
      </c>
      <c r="R40" s="15" t="s">
        <v>112</v>
      </c>
      <c r="S40" s="16">
        <v>27</v>
      </c>
      <c r="T40" s="12">
        <v>80</v>
      </c>
      <c r="U40" s="12" t="s">
        <v>7</v>
      </c>
      <c r="V40" s="12">
        <v>80</v>
      </c>
      <c r="W40" s="12">
        <v>1</v>
      </c>
      <c r="X40" s="12" t="s">
        <v>106</v>
      </c>
      <c r="Y40" s="12">
        <v>0</v>
      </c>
    </row>
    <row r="41" spans="1:25" x14ac:dyDescent="0.25">
      <c r="A41" s="15" t="s">
        <v>50</v>
      </c>
      <c r="B41" s="10">
        <v>2018</v>
      </c>
      <c r="C41" s="10">
        <v>1</v>
      </c>
      <c r="D41" s="11">
        <v>3</v>
      </c>
      <c r="E41" s="11">
        <v>13</v>
      </c>
      <c r="F41" s="23">
        <v>33</v>
      </c>
      <c r="G41" s="19">
        <v>37321</v>
      </c>
      <c r="H41" s="17" t="s">
        <v>104</v>
      </c>
      <c r="I41" s="13" t="s">
        <v>105</v>
      </c>
      <c r="J41" s="11">
        <v>10</v>
      </c>
      <c r="K41" s="11">
        <v>1</v>
      </c>
      <c r="L41" s="15" t="s">
        <v>94</v>
      </c>
      <c r="M41" s="16">
        <v>2</v>
      </c>
      <c r="N41" s="16">
        <v>720</v>
      </c>
      <c r="O41" s="16">
        <v>35</v>
      </c>
      <c r="P41" s="23">
        <v>715</v>
      </c>
      <c r="Q41" s="12" t="s">
        <v>88</v>
      </c>
      <c r="R41" s="15" t="s">
        <v>112</v>
      </c>
      <c r="S41" s="16">
        <v>27</v>
      </c>
      <c r="T41" s="12">
        <v>40</v>
      </c>
      <c r="U41" s="12" t="s">
        <v>7</v>
      </c>
      <c r="V41" s="12">
        <v>75</v>
      </c>
      <c r="W41" s="12">
        <v>1</v>
      </c>
      <c r="X41" s="12" t="s">
        <v>106</v>
      </c>
      <c r="Y41" s="12">
        <v>0</v>
      </c>
    </row>
    <row r="42" spans="1:25" x14ac:dyDescent="0.25">
      <c r="A42" s="15" t="s">
        <v>50</v>
      </c>
      <c r="B42" s="10">
        <v>2018</v>
      </c>
      <c r="C42" s="10">
        <v>2</v>
      </c>
      <c r="D42" s="11">
        <v>4</v>
      </c>
      <c r="E42" s="11">
        <v>16</v>
      </c>
      <c r="F42" s="23">
        <v>22</v>
      </c>
      <c r="G42" s="19">
        <v>65213</v>
      </c>
      <c r="H42" s="17" t="s">
        <v>102</v>
      </c>
      <c r="I42" s="13" t="s">
        <v>107</v>
      </c>
      <c r="J42" s="11">
        <v>14</v>
      </c>
      <c r="K42" s="11">
        <v>1</v>
      </c>
      <c r="L42" s="15" t="s">
        <v>100</v>
      </c>
      <c r="M42" s="16">
        <v>2</v>
      </c>
      <c r="N42" s="16">
        <v>610</v>
      </c>
      <c r="O42" s="16">
        <v>52</v>
      </c>
      <c r="Q42" s="12" t="s">
        <v>84</v>
      </c>
      <c r="R42" s="15" t="s">
        <v>22</v>
      </c>
      <c r="S42" s="16">
        <v>23</v>
      </c>
      <c r="T42" s="12">
        <v>75</v>
      </c>
      <c r="U42" s="12" t="s">
        <v>7</v>
      </c>
      <c r="V42" s="12">
        <v>75</v>
      </c>
      <c r="W42" s="12">
        <v>1</v>
      </c>
      <c r="X42" s="12" t="s">
        <v>23</v>
      </c>
      <c r="Y42" s="12">
        <v>0</v>
      </c>
    </row>
    <row r="43" spans="1:25" x14ac:dyDescent="0.25">
      <c r="A43" s="15" t="s">
        <v>50</v>
      </c>
      <c r="B43" s="10">
        <v>2018</v>
      </c>
      <c r="C43" s="10">
        <v>2</v>
      </c>
      <c r="D43" s="11">
        <v>4</v>
      </c>
      <c r="E43" s="11">
        <v>16</v>
      </c>
      <c r="F43" s="23">
        <v>15</v>
      </c>
      <c r="G43" s="19">
        <v>65008</v>
      </c>
      <c r="H43" s="17" t="s">
        <v>102</v>
      </c>
      <c r="I43" s="13" t="s">
        <v>107</v>
      </c>
      <c r="J43" s="11">
        <v>9</v>
      </c>
      <c r="K43" s="11">
        <v>33</v>
      </c>
      <c r="L43" s="15" t="s">
        <v>78</v>
      </c>
      <c r="M43" s="16">
        <v>1</v>
      </c>
      <c r="N43" s="16">
        <v>1703</v>
      </c>
      <c r="O43" s="16">
        <v>0</v>
      </c>
      <c r="P43" s="23">
        <v>1703</v>
      </c>
      <c r="Q43" s="12">
        <v>161</v>
      </c>
      <c r="R43" s="15" t="s">
        <v>22</v>
      </c>
      <c r="S43" s="16">
        <v>37</v>
      </c>
      <c r="T43" s="12">
        <v>60</v>
      </c>
      <c r="U43" s="12" t="s">
        <v>7</v>
      </c>
      <c r="W43" s="12">
        <v>30</v>
      </c>
      <c r="X43" s="12" t="s">
        <v>23</v>
      </c>
      <c r="Y43" s="12" t="s">
        <v>109</v>
      </c>
    </row>
    <row r="44" spans="1:25" x14ac:dyDescent="0.25">
      <c r="A44" s="15" t="s">
        <v>50</v>
      </c>
      <c r="B44" s="10">
        <v>2018</v>
      </c>
      <c r="C44" s="10">
        <v>2</v>
      </c>
      <c r="D44" s="11">
        <v>4</v>
      </c>
      <c r="E44" s="11">
        <v>18</v>
      </c>
      <c r="F44" s="23">
        <v>17</v>
      </c>
      <c r="G44" s="19">
        <v>65007</v>
      </c>
      <c r="H44" s="17" t="s">
        <v>102</v>
      </c>
      <c r="I44" s="13" t="s">
        <v>107</v>
      </c>
      <c r="J44" s="11">
        <v>11</v>
      </c>
      <c r="K44" s="11">
        <v>22</v>
      </c>
      <c r="L44" s="15" t="s">
        <v>95</v>
      </c>
      <c r="M44" s="16">
        <v>2</v>
      </c>
      <c r="N44" s="16">
        <v>579</v>
      </c>
      <c r="O44" s="16">
        <v>1</v>
      </c>
      <c r="P44" s="23">
        <v>579</v>
      </c>
      <c r="Q44" s="12" t="s">
        <v>87</v>
      </c>
      <c r="R44" s="15" t="s">
        <v>22</v>
      </c>
      <c r="S44" s="16">
        <v>23</v>
      </c>
      <c r="T44" s="12">
        <v>80</v>
      </c>
      <c r="U44" s="12" t="s">
        <v>7</v>
      </c>
      <c r="W44" s="12">
        <v>30</v>
      </c>
      <c r="X44" s="12" t="s">
        <v>23</v>
      </c>
      <c r="Y44" s="12" t="s">
        <v>109</v>
      </c>
    </row>
    <row r="45" spans="1:25" x14ac:dyDescent="0.25">
      <c r="A45" s="15" t="s">
        <v>50</v>
      </c>
      <c r="B45" s="10">
        <v>2018</v>
      </c>
      <c r="C45" s="10">
        <v>2</v>
      </c>
      <c r="D45" s="11">
        <v>4</v>
      </c>
      <c r="E45" s="11">
        <v>26</v>
      </c>
      <c r="F45" s="23">
        <v>9</v>
      </c>
      <c r="G45" s="19">
        <v>65009</v>
      </c>
      <c r="H45" s="17" t="s">
        <v>102</v>
      </c>
      <c r="I45" s="13" t="s">
        <v>107</v>
      </c>
      <c r="J45" s="11">
        <v>16</v>
      </c>
      <c r="K45" s="11">
        <v>13</v>
      </c>
      <c r="L45" s="15" t="s">
        <v>100</v>
      </c>
      <c r="M45" s="16">
        <v>2</v>
      </c>
      <c r="N45" s="16">
        <v>657</v>
      </c>
      <c r="O45" s="16">
        <v>50</v>
      </c>
      <c r="Q45" s="12" t="s">
        <v>84</v>
      </c>
      <c r="R45" s="15" t="s">
        <v>22</v>
      </c>
      <c r="S45" s="16">
        <v>35</v>
      </c>
      <c r="T45" s="12">
        <v>80</v>
      </c>
      <c r="U45" s="12" t="s">
        <v>7</v>
      </c>
      <c r="V45" s="12">
        <v>80</v>
      </c>
      <c r="W45" s="12">
        <v>2</v>
      </c>
      <c r="X45" s="12" t="s">
        <v>23</v>
      </c>
      <c r="Y45" s="12">
        <v>0</v>
      </c>
    </row>
    <row r="46" spans="1:25" x14ac:dyDescent="0.25">
      <c r="A46" s="15" t="s">
        <v>50</v>
      </c>
      <c r="B46" s="10">
        <v>2018</v>
      </c>
      <c r="C46" s="10">
        <v>2</v>
      </c>
      <c r="D46" s="11">
        <v>5</v>
      </c>
      <c r="E46" s="11">
        <v>15</v>
      </c>
      <c r="F46" s="23">
        <v>38</v>
      </c>
      <c r="G46" s="19">
        <v>65059</v>
      </c>
      <c r="H46" s="17" t="s">
        <v>102</v>
      </c>
      <c r="I46" s="13" t="s">
        <v>107</v>
      </c>
      <c r="J46" s="11">
        <v>16</v>
      </c>
      <c r="K46" s="11">
        <v>21</v>
      </c>
      <c r="L46" s="15" t="s">
        <v>114</v>
      </c>
      <c r="M46" s="16">
        <v>2</v>
      </c>
      <c r="N46" s="16">
        <v>2261</v>
      </c>
      <c r="O46" s="16">
        <v>10</v>
      </c>
      <c r="Q46" s="12">
        <v>474</v>
      </c>
      <c r="R46" s="15" t="s">
        <v>22</v>
      </c>
      <c r="S46" s="16">
        <v>35</v>
      </c>
      <c r="T46" s="12">
        <v>60</v>
      </c>
      <c r="U46" s="12" t="s">
        <v>7</v>
      </c>
      <c r="W46" s="12">
        <v>40</v>
      </c>
      <c r="X46" s="12" t="s">
        <v>23</v>
      </c>
      <c r="Y46" s="12" t="s">
        <v>109</v>
      </c>
    </row>
    <row r="47" spans="1:25" x14ac:dyDescent="0.25">
      <c r="A47" s="15" t="s">
        <v>50</v>
      </c>
      <c r="B47" s="10">
        <v>2018</v>
      </c>
      <c r="C47" s="10">
        <v>2</v>
      </c>
      <c r="D47" s="11">
        <v>5</v>
      </c>
      <c r="E47" s="11">
        <v>22</v>
      </c>
      <c r="F47" s="23">
        <v>36</v>
      </c>
      <c r="G47" s="19">
        <v>65035</v>
      </c>
      <c r="H47" s="17" t="s">
        <v>102</v>
      </c>
      <c r="I47" s="13" t="s">
        <v>107</v>
      </c>
      <c r="J47" s="11">
        <v>21</v>
      </c>
      <c r="K47" s="11">
        <v>39</v>
      </c>
      <c r="L47" s="15" t="s">
        <v>99</v>
      </c>
      <c r="M47" s="16">
        <v>2</v>
      </c>
      <c r="N47" s="16">
        <v>805</v>
      </c>
      <c r="O47" s="16">
        <v>22</v>
      </c>
      <c r="P47" s="23">
        <v>805</v>
      </c>
      <c r="Q47" s="12">
        <v>426</v>
      </c>
      <c r="R47" s="15" t="s">
        <v>22</v>
      </c>
      <c r="S47" s="16">
        <v>28</v>
      </c>
      <c r="T47" s="12">
        <v>60</v>
      </c>
      <c r="U47" s="12" t="s">
        <v>7</v>
      </c>
      <c r="V47" s="12">
        <v>60</v>
      </c>
      <c r="W47" s="12">
        <v>2</v>
      </c>
      <c r="X47" s="12" t="s">
        <v>23</v>
      </c>
      <c r="Y47" s="12" t="s">
        <v>109</v>
      </c>
    </row>
    <row r="48" spans="1:25" x14ac:dyDescent="0.25">
      <c r="A48" s="15" t="s">
        <v>50</v>
      </c>
      <c r="B48" s="10">
        <v>2018</v>
      </c>
      <c r="C48" s="10">
        <v>2</v>
      </c>
      <c r="D48" s="11">
        <v>5</v>
      </c>
      <c r="E48" s="11">
        <v>22</v>
      </c>
      <c r="F48" s="23">
        <v>1</v>
      </c>
      <c r="G48" s="19">
        <v>65007</v>
      </c>
      <c r="H48" s="17" t="s">
        <v>102</v>
      </c>
      <c r="I48" s="13" t="s">
        <v>107</v>
      </c>
      <c r="J48" s="11">
        <v>21</v>
      </c>
      <c r="K48" s="11">
        <v>5</v>
      </c>
      <c r="L48" s="15" t="s">
        <v>99</v>
      </c>
      <c r="M48" s="16">
        <v>2</v>
      </c>
      <c r="N48" s="16">
        <v>800</v>
      </c>
      <c r="O48" s="16">
        <v>50</v>
      </c>
      <c r="P48" s="23">
        <v>800</v>
      </c>
      <c r="Q48" s="12">
        <v>426</v>
      </c>
      <c r="R48" s="15" t="s">
        <v>22</v>
      </c>
      <c r="S48" s="16">
        <v>28</v>
      </c>
      <c r="T48" s="12">
        <v>60</v>
      </c>
      <c r="U48" s="12" t="s">
        <v>7</v>
      </c>
      <c r="V48" s="12">
        <v>60</v>
      </c>
      <c r="W48" s="12">
        <v>2</v>
      </c>
      <c r="X48" s="12" t="s">
        <v>23</v>
      </c>
      <c r="Y48" s="12" t="s">
        <v>109</v>
      </c>
    </row>
    <row r="49" spans="1:25" x14ac:dyDescent="0.25">
      <c r="A49" s="15" t="s">
        <v>50</v>
      </c>
      <c r="B49" s="10">
        <v>2018</v>
      </c>
      <c r="C49" s="10">
        <v>2</v>
      </c>
      <c r="D49" s="11">
        <v>5</v>
      </c>
      <c r="E49" s="11">
        <v>30</v>
      </c>
      <c r="F49" s="23">
        <v>20</v>
      </c>
      <c r="G49" s="19">
        <v>65012</v>
      </c>
      <c r="H49" s="17" t="s">
        <v>102</v>
      </c>
      <c r="I49" s="13" t="s">
        <v>107</v>
      </c>
      <c r="J49" s="11">
        <v>6</v>
      </c>
      <c r="K49" s="11">
        <v>52</v>
      </c>
      <c r="L49" s="15" t="s">
        <v>78</v>
      </c>
      <c r="M49" s="16">
        <v>1</v>
      </c>
      <c r="N49" s="16">
        <v>2051</v>
      </c>
      <c r="O49" s="16">
        <v>35</v>
      </c>
      <c r="Q49" s="12">
        <v>155</v>
      </c>
      <c r="R49" s="15" t="s">
        <v>22</v>
      </c>
      <c r="S49" s="16">
        <v>27</v>
      </c>
      <c r="T49" s="12">
        <v>60</v>
      </c>
      <c r="U49" s="12" t="s">
        <v>7</v>
      </c>
      <c r="V49" s="12">
        <v>60</v>
      </c>
      <c r="W49" s="12">
        <v>1</v>
      </c>
      <c r="X49" s="12" t="s">
        <v>23</v>
      </c>
      <c r="Y49" s="12" t="s">
        <v>109</v>
      </c>
    </row>
    <row r="50" spans="1:25" x14ac:dyDescent="0.25">
      <c r="A50" s="15" t="s">
        <v>50</v>
      </c>
      <c r="B50" s="10">
        <v>2018</v>
      </c>
      <c r="C50" s="10">
        <v>2</v>
      </c>
      <c r="D50" s="11">
        <v>5</v>
      </c>
      <c r="E50" s="11">
        <v>30</v>
      </c>
      <c r="F50" s="23">
        <v>3</v>
      </c>
      <c r="G50" s="19">
        <v>65194</v>
      </c>
      <c r="H50" s="17" t="s">
        <v>102</v>
      </c>
      <c r="I50" s="13" t="s">
        <v>107</v>
      </c>
      <c r="J50" s="11">
        <v>14</v>
      </c>
      <c r="K50" s="11">
        <v>20</v>
      </c>
      <c r="L50" s="15" t="s">
        <v>78</v>
      </c>
      <c r="M50" s="16">
        <v>1</v>
      </c>
      <c r="N50" s="16">
        <v>2026</v>
      </c>
      <c r="O50" s="16">
        <v>40</v>
      </c>
      <c r="Q50" s="12" t="s">
        <v>72</v>
      </c>
      <c r="R50" s="15" t="s">
        <v>22</v>
      </c>
      <c r="S50" s="16">
        <v>23</v>
      </c>
      <c r="T50" s="12">
        <v>60</v>
      </c>
      <c r="U50" s="12" t="s">
        <v>7</v>
      </c>
      <c r="V50" s="12">
        <v>60</v>
      </c>
      <c r="W50" s="12">
        <v>1</v>
      </c>
      <c r="X50" s="12" t="s">
        <v>23</v>
      </c>
      <c r="Y50" s="12" t="s">
        <v>109</v>
      </c>
    </row>
    <row r="60" spans="1:25" x14ac:dyDescent="0.25">
      <c r="G60" s="23"/>
    </row>
  </sheetData>
  <sheetProtection selectLockedCells="1" selectUnlockedCells="1"/>
  <autoFilter ref="A1:Y122"/>
  <phoneticPr fontId="18" type="noConversion"/>
  <printOptions horizontalCentered="1" gridLines="1"/>
  <pageMargins left="0.19685039370078741" right="0.19685039370078741" top="0.19685039370078741" bottom="0.39370078740157483" header="0.19685039370078741" footer="0.19685039370078741"/>
  <pageSetup paperSize="9" scale="78" firstPageNumber="0" fitToHeight="100" orientation="landscape" r:id="rId1"/>
  <headerFooter alignWithMargins="0">
    <oddFooter>&amp;L&amp;"Arial,обычный"&amp;8&amp;F&amp;C&amp;"Arial,обычный"&amp;8&amp;D&amp;R&amp;"Arial,обычный"&amp;8&amp;T</oddFoot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131"/>
  <sheetViews>
    <sheetView workbookViewId="0">
      <selection activeCell="D18" sqref="D18"/>
    </sheetView>
  </sheetViews>
  <sheetFormatPr defaultRowHeight="15" x14ac:dyDescent="0.25"/>
  <cols>
    <col min="1" max="1" width="10.140625" customWidth="1"/>
    <col min="2" max="2" width="13" customWidth="1"/>
    <col min="3" max="3" width="12.7109375" customWidth="1"/>
  </cols>
  <sheetData>
    <row r="1" spans="1:26" x14ac:dyDescent="0.25">
      <c r="A1" s="33" t="s">
        <v>39</v>
      </c>
      <c r="B1" s="48" t="s">
        <v>50</v>
      </c>
      <c r="C1" s="48"/>
      <c r="G1" s="34" t="s">
        <v>40</v>
      </c>
      <c r="H1" s="34" t="s">
        <v>41</v>
      </c>
      <c r="I1" s="34" t="s">
        <v>42</v>
      </c>
      <c r="J1" s="34" t="s">
        <v>43</v>
      </c>
      <c r="K1" s="34" t="s">
        <v>44</v>
      </c>
      <c r="L1" s="34" t="s">
        <v>45</v>
      </c>
      <c r="M1" s="34" t="s">
        <v>46</v>
      </c>
      <c r="N1" s="34" t="s">
        <v>47</v>
      </c>
      <c r="O1" s="34" t="s">
        <v>48</v>
      </c>
      <c r="P1" s="34" t="s">
        <v>49</v>
      </c>
      <c r="Q1" s="34" t="s">
        <v>50</v>
      </c>
      <c r="R1" s="34" t="s">
        <v>51</v>
      </c>
      <c r="S1" s="34" t="s">
        <v>52</v>
      </c>
      <c r="T1" s="34" t="s">
        <v>53</v>
      </c>
      <c r="U1" s="34" t="s">
        <v>6</v>
      </c>
      <c r="V1" s="34" t="s">
        <v>54</v>
      </c>
      <c r="W1" s="34" t="s">
        <v>55</v>
      </c>
      <c r="X1" s="34" t="s">
        <v>56</v>
      </c>
      <c r="Y1" s="34" t="s">
        <v>57</v>
      </c>
      <c r="Z1" s="34" t="s">
        <v>58</v>
      </c>
    </row>
    <row r="2" spans="1:26" x14ac:dyDescent="0.25">
      <c r="A2" s="27" t="s">
        <v>24</v>
      </c>
      <c r="B2" s="28" t="s">
        <v>16</v>
      </c>
      <c r="C2" s="28" t="s">
        <v>17</v>
      </c>
    </row>
    <row r="3" spans="1:26" x14ac:dyDescent="0.25">
      <c r="A3" s="35">
        <v>65001</v>
      </c>
      <c r="B3" s="35" t="s">
        <v>102</v>
      </c>
      <c r="C3" s="35" t="s">
        <v>103</v>
      </c>
    </row>
    <row r="4" spans="1:26" x14ac:dyDescent="0.25">
      <c r="A4" s="35">
        <v>65002</v>
      </c>
      <c r="B4" s="35" t="s">
        <v>102</v>
      </c>
      <c r="C4" s="35" t="s">
        <v>103</v>
      </c>
    </row>
    <row r="5" spans="1:26" x14ac:dyDescent="0.25">
      <c r="A5" s="35">
        <v>65005</v>
      </c>
      <c r="B5" s="35" t="s">
        <v>102</v>
      </c>
      <c r="C5" s="35" t="s">
        <v>103</v>
      </c>
    </row>
    <row r="6" spans="1:26" x14ac:dyDescent="0.25">
      <c r="A6" s="35">
        <v>65006</v>
      </c>
      <c r="B6" s="35" t="s">
        <v>102</v>
      </c>
      <c r="C6" s="35" t="s">
        <v>103</v>
      </c>
    </row>
    <row r="7" spans="1:26" x14ac:dyDescent="0.25">
      <c r="A7" s="35">
        <v>65007</v>
      </c>
      <c r="B7" s="35" t="s">
        <v>102</v>
      </c>
      <c r="C7" s="35" t="s">
        <v>103</v>
      </c>
    </row>
    <row r="8" spans="1:26" x14ac:dyDescent="0.25">
      <c r="A8" s="35">
        <v>65008</v>
      </c>
      <c r="B8" s="35" t="s">
        <v>102</v>
      </c>
      <c r="C8" s="35" t="s">
        <v>103</v>
      </c>
    </row>
    <row r="9" spans="1:26" x14ac:dyDescent="0.25">
      <c r="A9" s="35">
        <v>65009</v>
      </c>
      <c r="B9" s="35" t="s">
        <v>102</v>
      </c>
      <c r="C9" s="35" t="s">
        <v>103</v>
      </c>
    </row>
    <row r="10" spans="1:26" x14ac:dyDescent="0.25">
      <c r="A10" s="35">
        <v>65010</v>
      </c>
      <c r="B10" s="35" t="s">
        <v>102</v>
      </c>
      <c r="C10" s="35" t="s">
        <v>103</v>
      </c>
    </row>
    <row r="11" spans="1:26" x14ac:dyDescent="0.25">
      <c r="A11" s="35">
        <v>65011</v>
      </c>
      <c r="B11" s="35" t="s">
        <v>102</v>
      </c>
      <c r="C11" s="35" t="s">
        <v>103</v>
      </c>
    </row>
    <row r="12" spans="1:26" x14ac:dyDescent="0.25">
      <c r="A12" s="35">
        <v>65012</v>
      </c>
      <c r="B12" s="35" t="s">
        <v>102</v>
      </c>
      <c r="C12" s="35" t="s">
        <v>103</v>
      </c>
    </row>
    <row r="13" spans="1:26" x14ac:dyDescent="0.25">
      <c r="A13" s="35">
        <v>65013</v>
      </c>
      <c r="B13" s="35" t="s">
        <v>102</v>
      </c>
      <c r="C13" s="35" t="s">
        <v>103</v>
      </c>
    </row>
    <row r="14" spans="1:26" x14ac:dyDescent="0.25">
      <c r="A14" s="35">
        <v>65014</v>
      </c>
      <c r="B14" s="35" t="s">
        <v>102</v>
      </c>
      <c r="C14" s="35" t="s">
        <v>103</v>
      </c>
    </row>
    <row r="15" spans="1:26" x14ac:dyDescent="0.25">
      <c r="A15" s="35">
        <v>65015</v>
      </c>
      <c r="B15" s="35" t="s">
        <v>102</v>
      </c>
      <c r="C15" s="35" t="s">
        <v>103</v>
      </c>
    </row>
    <row r="16" spans="1:26" x14ac:dyDescent="0.25">
      <c r="A16" s="35">
        <v>65016</v>
      </c>
      <c r="B16" s="35" t="s">
        <v>102</v>
      </c>
      <c r="C16" s="35" t="s">
        <v>103</v>
      </c>
    </row>
    <row r="17" spans="1:3" x14ac:dyDescent="0.25">
      <c r="A17" s="36"/>
      <c r="B17" s="36"/>
      <c r="C17" s="36"/>
    </row>
    <row r="18" spans="1:3" x14ac:dyDescent="0.25">
      <c r="A18" s="36"/>
      <c r="B18" s="36"/>
      <c r="C18" s="36"/>
    </row>
    <row r="19" spans="1:3" x14ac:dyDescent="0.25">
      <c r="A19" s="36"/>
      <c r="B19" s="36"/>
      <c r="C19" s="36"/>
    </row>
    <row r="20" spans="1:3" x14ac:dyDescent="0.25">
      <c r="A20" s="36"/>
      <c r="B20" s="36"/>
      <c r="C20" s="36"/>
    </row>
    <row r="21" spans="1:3" x14ac:dyDescent="0.25">
      <c r="A21" s="36"/>
      <c r="B21" s="36"/>
      <c r="C21" s="36"/>
    </row>
    <row r="22" spans="1:3" x14ac:dyDescent="0.25">
      <c r="A22" s="36"/>
      <c r="B22" s="36"/>
      <c r="C22" s="36"/>
    </row>
    <row r="23" spans="1:3" x14ac:dyDescent="0.25">
      <c r="A23" s="36"/>
      <c r="B23" s="36"/>
      <c r="C23" s="36"/>
    </row>
    <row r="24" spans="1:3" x14ac:dyDescent="0.25">
      <c r="A24" s="36"/>
      <c r="B24" s="36"/>
      <c r="C24" s="36"/>
    </row>
    <row r="25" spans="1:3" x14ac:dyDescent="0.25">
      <c r="A25" s="36"/>
      <c r="B25" s="36"/>
      <c r="C25" s="36"/>
    </row>
    <row r="26" spans="1:3" x14ac:dyDescent="0.25">
      <c r="A26" s="36"/>
      <c r="B26" s="36"/>
      <c r="C26" s="36"/>
    </row>
    <row r="27" spans="1:3" x14ac:dyDescent="0.25">
      <c r="A27" s="36"/>
      <c r="B27" s="36"/>
      <c r="C27" s="36"/>
    </row>
    <row r="28" spans="1:3" x14ac:dyDescent="0.25">
      <c r="A28" s="36"/>
      <c r="B28" s="36"/>
      <c r="C28" s="36"/>
    </row>
    <row r="29" spans="1:3" x14ac:dyDescent="0.25">
      <c r="A29" s="36"/>
      <c r="B29" s="36"/>
      <c r="C29" s="36"/>
    </row>
    <row r="30" spans="1:3" x14ac:dyDescent="0.25">
      <c r="A30" s="36"/>
      <c r="B30" s="36"/>
      <c r="C30" s="36"/>
    </row>
    <row r="31" spans="1:3" x14ac:dyDescent="0.25">
      <c r="A31" s="36"/>
      <c r="B31" s="36"/>
      <c r="C31" s="36"/>
    </row>
    <row r="32" spans="1:3" x14ac:dyDescent="0.25">
      <c r="A32" s="36"/>
      <c r="B32" s="36"/>
      <c r="C32" s="36"/>
    </row>
    <row r="33" spans="1:3" x14ac:dyDescent="0.25">
      <c r="A33" s="36"/>
      <c r="B33" s="36"/>
      <c r="C33" s="36"/>
    </row>
    <row r="34" spans="1:3" x14ac:dyDescent="0.25">
      <c r="A34" s="36"/>
      <c r="B34" s="36"/>
      <c r="C34" s="36"/>
    </row>
    <row r="35" spans="1:3" x14ac:dyDescent="0.25">
      <c r="A35" s="36"/>
      <c r="B35" s="36"/>
      <c r="C35" s="36"/>
    </row>
    <row r="36" spans="1:3" x14ac:dyDescent="0.25">
      <c r="A36" s="36"/>
      <c r="B36" s="36"/>
      <c r="C36" s="36"/>
    </row>
    <row r="37" spans="1:3" x14ac:dyDescent="0.25">
      <c r="A37" s="36"/>
      <c r="B37" s="36"/>
      <c r="C37" s="36"/>
    </row>
    <row r="38" spans="1:3" x14ac:dyDescent="0.25">
      <c r="A38" s="36"/>
      <c r="B38" s="36"/>
      <c r="C38" s="36"/>
    </row>
    <row r="39" spans="1:3" x14ac:dyDescent="0.25">
      <c r="A39" s="36"/>
      <c r="B39" s="36"/>
      <c r="C39" s="36"/>
    </row>
    <row r="40" spans="1:3" x14ac:dyDescent="0.25">
      <c r="A40" s="36"/>
      <c r="B40" s="36"/>
      <c r="C40" s="36"/>
    </row>
    <row r="41" spans="1:3" x14ac:dyDescent="0.25">
      <c r="A41" s="36"/>
      <c r="B41" s="36"/>
      <c r="C41" s="36"/>
    </row>
    <row r="42" spans="1:3" x14ac:dyDescent="0.25">
      <c r="A42" s="36"/>
      <c r="B42" s="36"/>
      <c r="C42" s="36"/>
    </row>
    <row r="43" spans="1:3" x14ac:dyDescent="0.25">
      <c r="A43" s="36"/>
      <c r="B43" s="36"/>
      <c r="C43" s="36"/>
    </row>
    <row r="44" spans="1:3" x14ac:dyDescent="0.25">
      <c r="A44" s="36"/>
      <c r="B44" s="36"/>
      <c r="C44" s="36"/>
    </row>
    <row r="45" spans="1:3" x14ac:dyDescent="0.25">
      <c r="A45" s="36"/>
      <c r="B45" s="36"/>
      <c r="C45" s="36"/>
    </row>
    <row r="46" spans="1:3" x14ac:dyDescent="0.25">
      <c r="A46" s="36"/>
      <c r="B46" s="36"/>
      <c r="C46" s="36"/>
    </row>
    <row r="47" spans="1:3" x14ac:dyDescent="0.25">
      <c r="A47" s="36"/>
      <c r="B47" s="36"/>
      <c r="C47" s="36"/>
    </row>
    <row r="48" spans="1:3" x14ac:dyDescent="0.25">
      <c r="A48" s="36"/>
      <c r="B48" s="36"/>
      <c r="C48" s="36"/>
    </row>
    <row r="49" spans="1:3" x14ac:dyDescent="0.25">
      <c r="A49" s="36"/>
      <c r="B49" s="36"/>
      <c r="C49" s="36"/>
    </row>
    <row r="50" spans="1:3" x14ac:dyDescent="0.25">
      <c r="A50" s="36"/>
      <c r="B50" s="36"/>
      <c r="C50" s="36"/>
    </row>
    <row r="51" spans="1:3" x14ac:dyDescent="0.25">
      <c r="A51" s="36"/>
      <c r="B51" s="36"/>
      <c r="C51" s="36"/>
    </row>
    <row r="52" spans="1:3" x14ac:dyDescent="0.25">
      <c r="A52" s="36"/>
      <c r="B52" s="36"/>
      <c r="C52" s="36"/>
    </row>
    <row r="53" spans="1:3" x14ac:dyDescent="0.25">
      <c r="A53" s="36"/>
      <c r="B53" s="36"/>
      <c r="C53" s="36"/>
    </row>
    <row r="54" spans="1:3" x14ac:dyDescent="0.25">
      <c r="A54" s="36"/>
      <c r="B54" s="36"/>
      <c r="C54" s="36"/>
    </row>
    <row r="55" spans="1:3" x14ac:dyDescent="0.25">
      <c r="A55" s="36"/>
      <c r="B55" s="36"/>
      <c r="C55" s="36"/>
    </row>
    <row r="56" spans="1:3" x14ac:dyDescent="0.25">
      <c r="A56" s="36"/>
      <c r="B56" s="36"/>
      <c r="C56" s="36"/>
    </row>
    <row r="57" spans="1:3" x14ac:dyDescent="0.25">
      <c r="A57" s="36"/>
      <c r="B57" s="36"/>
      <c r="C57" s="36"/>
    </row>
    <row r="58" spans="1:3" x14ac:dyDescent="0.25">
      <c r="A58" s="36"/>
      <c r="B58" s="36"/>
      <c r="C58" s="36"/>
    </row>
    <row r="59" spans="1:3" x14ac:dyDescent="0.25">
      <c r="A59" s="36"/>
      <c r="B59" s="36"/>
      <c r="C59" s="36"/>
    </row>
    <row r="60" spans="1:3" x14ac:dyDescent="0.25">
      <c r="A60" s="36"/>
      <c r="B60" s="36"/>
      <c r="C60" s="36"/>
    </row>
    <row r="61" spans="1:3" x14ac:dyDescent="0.25">
      <c r="A61" s="36"/>
      <c r="B61" s="36"/>
      <c r="C61" s="36"/>
    </row>
    <row r="62" spans="1:3" x14ac:dyDescent="0.25">
      <c r="A62" s="36"/>
      <c r="B62" s="36"/>
      <c r="C62" s="36"/>
    </row>
    <row r="63" spans="1:3" x14ac:dyDescent="0.25">
      <c r="A63" s="36"/>
      <c r="B63" s="36"/>
      <c r="C63" s="36"/>
    </row>
    <row r="64" spans="1:3" x14ac:dyDescent="0.25">
      <c r="A64" s="36"/>
      <c r="B64" s="36"/>
      <c r="C64" s="36"/>
    </row>
    <row r="65" spans="1:3" x14ac:dyDescent="0.25">
      <c r="A65" s="36"/>
      <c r="B65" s="36"/>
      <c r="C65" s="36"/>
    </row>
    <row r="66" spans="1:3" x14ac:dyDescent="0.25">
      <c r="A66" s="36"/>
      <c r="B66" s="36"/>
      <c r="C66" s="36"/>
    </row>
    <row r="67" spans="1:3" x14ac:dyDescent="0.25">
      <c r="A67" s="36"/>
      <c r="B67" s="36"/>
      <c r="C67" s="36"/>
    </row>
    <row r="68" spans="1:3" x14ac:dyDescent="0.25">
      <c r="A68" s="36"/>
      <c r="B68" s="36"/>
      <c r="C68" s="36"/>
    </row>
    <row r="69" spans="1:3" x14ac:dyDescent="0.25">
      <c r="A69" s="36"/>
      <c r="B69" s="36"/>
      <c r="C69" s="36"/>
    </row>
    <row r="70" spans="1:3" x14ac:dyDescent="0.25">
      <c r="A70" s="36"/>
      <c r="B70" s="36"/>
      <c r="C70" s="36"/>
    </row>
    <row r="71" spans="1:3" x14ac:dyDescent="0.25">
      <c r="A71" s="36"/>
      <c r="B71" s="36"/>
      <c r="C71" s="36"/>
    </row>
    <row r="72" spans="1:3" x14ac:dyDescent="0.25">
      <c r="A72" s="36"/>
      <c r="B72" s="36"/>
      <c r="C72" s="36"/>
    </row>
    <row r="73" spans="1:3" x14ac:dyDescent="0.25">
      <c r="A73" s="36"/>
      <c r="B73" s="36"/>
      <c r="C73" s="36"/>
    </row>
    <row r="74" spans="1:3" x14ac:dyDescent="0.25">
      <c r="A74" s="36"/>
      <c r="B74" s="36"/>
      <c r="C74" s="36"/>
    </row>
    <row r="75" spans="1:3" x14ac:dyDescent="0.25">
      <c r="A75" s="36"/>
      <c r="B75" s="36"/>
      <c r="C75" s="36"/>
    </row>
    <row r="76" spans="1:3" x14ac:dyDescent="0.25">
      <c r="A76" s="36"/>
      <c r="B76" s="36"/>
      <c r="C76" s="36"/>
    </row>
    <row r="77" spans="1:3" x14ac:dyDescent="0.25">
      <c r="A77" s="36"/>
      <c r="B77" s="36"/>
      <c r="C77" s="36"/>
    </row>
    <row r="78" spans="1:3" x14ac:dyDescent="0.25">
      <c r="A78" s="36"/>
      <c r="B78" s="36"/>
      <c r="C78" s="36"/>
    </row>
    <row r="79" spans="1:3" x14ac:dyDescent="0.25">
      <c r="A79" s="36"/>
      <c r="B79" s="36"/>
      <c r="C79" s="36"/>
    </row>
    <row r="80" spans="1:3" x14ac:dyDescent="0.25">
      <c r="A80" s="36"/>
      <c r="B80" s="36"/>
      <c r="C80" s="36"/>
    </row>
    <row r="81" spans="1:3" x14ac:dyDescent="0.25">
      <c r="A81" s="36"/>
      <c r="B81" s="36"/>
      <c r="C81" s="36"/>
    </row>
    <row r="82" spans="1:3" x14ac:dyDescent="0.25">
      <c r="A82" s="36"/>
      <c r="B82" s="36"/>
      <c r="C82" s="36"/>
    </row>
    <row r="83" spans="1:3" x14ac:dyDescent="0.25">
      <c r="A83" s="36"/>
      <c r="B83" s="36"/>
      <c r="C83" s="36"/>
    </row>
    <row r="84" spans="1:3" x14ac:dyDescent="0.25">
      <c r="A84" s="36"/>
      <c r="B84" s="36"/>
      <c r="C84" s="36"/>
    </row>
    <row r="85" spans="1:3" x14ac:dyDescent="0.25">
      <c r="A85" s="36"/>
      <c r="B85" s="36"/>
      <c r="C85" s="36"/>
    </row>
    <row r="86" spans="1:3" x14ac:dyDescent="0.25">
      <c r="A86" s="36"/>
      <c r="B86" s="36"/>
      <c r="C86" s="36"/>
    </row>
    <row r="87" spans="1:3" x14ac:dyDescent="0.25">
      <c r="A87" s="36"/>
      <c r="B87" s="36"/>
      <c r="C87" s="36"/>
    </row>
    <row r="88" spans="1:3" x14ac:dyDescent="0.25">
      <c r="A88" s="36"/>
      <c r="B88" s="36"/>
      <c r="C88" s="36"/>
    </row>
    <row r="89" spans="1:3" x14ac:dyDescent="0.25">
      <c r="A89" s="36"/>
      <c r="B89" s="36"/>
      <c r="C89" s="36"/>
    </row>
    <row r="90" spans="1:3" x14ac:dyDescent="0.25">
      <c r="A90" s="36"/>
      <c r="B90" s="36"/>
      <c r="C90" s="36"/>
    </row>
    <row r="91" spans="1:3" x14ac:dyDescent="0.25">
      <c r="A91" s="36"/>
      <c r="B91" s="36"/>
      <c r="C91" s="36"/>
    </row>
    <row r="92" spans="1:3" x14ac:dyDescent="0.25">
      <c r="A92" s="36"/>
      <c r="B92" s="36"/>
      <c r="C92" s="36"/>
    </row>
    <row r="93" spans="1:3" x14ac:dyDescent="0.25">
      <c r="A93" s="36"/>
      <c r="B93" s="36"/>
      <c r="C93" s="36"/>
    </row>
    <row r="94" spans="1:3" x14ac:dyDescent="0.25">
      <c r="A94" s="36"/>
      <c r="B94" s="36"/>
      <c r="C94" s="36"/>
    </row>
    <row r="95" spans="1:3" x14ac:dyDescent="0.25">
      <c r="A95" s="36"/>
      <c r="B95" s="36"/>
      <c r="C95" s="36"/>
    </row>
    <row r="96" spans="1:3" x14ac:dyDescent="0.25">
      <c r="A96" s="36"/>
      <c r="B96" s="36"/>
      <c r="C96" s="36"/>
    </row>
    <row r="97" spans="1:3" x14ac:dyDescent="0.25">
      <c r="A97" s="36"/>
      <c r="B97" s="36"/>
      <c r="C97" s="36"/>
    </row>
    <row r="98" spans="1:3" x14ac:dyDescent="0.25">
      <c r="A98" s="36"/>
      <c r="B98" s="36"/>
      <c r="C98" s="36"/>
    </row>
    <row r="99" spans="1:3" x14ac:dyDescent="0.25">
      <c r="A99" s="36"/>
      <c r="B99" s="36"/>
      <c r="C99" s="36"/>
    </row>
    <row r="100" spans="1:3" x14ac:dyDescent="0.25">
      <c r="A100" s="36"/>
      <c r="B100" s="36"/>
      <c r="C100" s="36"/>
    </row>
    <row r="101" spans="1:3" x14ac:dyDescent="0.25">
      <c r="A101" s="36"/>
      <c r="B101" s="36"/>
      <c r="C101" s="36"/>
    </row>
    <row r="102" spans="1:3" x14ac:dyDescent="0.25">
      <c r="A102" s="36"/>
      <c r="B102" s="36"/>
      <c r="C102" s="36"/>
    </row>
    <row r="103" spans="1:3" x14ac:dyDescent="0.25">
      <c r="A103" s="36"/>
      <c r="B103" s="36"/>
      <c r="C103" s="36"/>
    </row>
    <row r="104" spans="1:3" x14ac:dyDescent="0.25">
      <c r="A104" s="36"/>
      <c r="B104" s="36"/>
      <c r="C104" s="36"/>
    </row>
    <row r="105" spans="1:3" x14ac:dyDescent="0.25">
      <c r="A105" s="36"/>
      <c r="B105" s="36"/>
      <c r="C105" s="36"/>
    </row>
    <row r="106" spans="1:3" x14ac:dyDescent="0.25">
      <c r="A106" s="36"/>
      <c r="B106" s="36"/>
      <c r="C106" s="36"/>
    </row>
    <row r="107" spans="1:3" x14ac:dyDescent="0.25">
      <c r="A107" s="36"/>
      <c r="B107" s="36"/>
      <c r="C107" s="36"/>
    </row>
    <row r="108" spans="1:3" x14ac:dyDescent="0.25">
      <c r="A108" s="36"/>
      <c r="B108" s="36"/>
      <c r="C108" s="36"/>
    </row>
    <row r="109" spans="1:3" x14ac:dyDescent="0.25">
      <c r="A109" s="36"/>
      <c r="B109" s="36"/>
      <c r="C109" s="36"/>
    </row>
    <row r="110" spans="1:3" x14ac:dyDescent="0.25">
      <c r="A110" s="36"/>
      <c r="B110" s="36"/>
      <c r="C110" s="36"/>
    </row>
    <row r="111" spans="1:3" x14ac:dyDescent="0.25">
      <c r="A111" s="36"/>
      <c r="B111" s="36"/>
      <c r="C111" s="36"/>
    </row>
    <row r="112" spans="1:3" x14ac:dyDescent="0.25">
      <c r="A112" s="36"/>
      <c r="B112" s="36"/>
      <c r="C112" s="36"/>
    </row>
    <row r="113" spans="1:3" x14ac:dyDescent="0.25">
      <c r="A113" s="36"/>
      <c r="B113" s="36"/>
      <c r="C113" s="36"/>
    </row>
    <row r="114" spans="1:3" x14ac:dyDescent="0.25">
      <c r="A114" s="36"/>
      <c r="B114" s="36"/>
      <c r="C114" s="36"/>
    </row>
    <row r="115" spans="1:3" x14ac:dyDescent="0.25">
      <c r="A115" s="36"/>
      <c r="B115" s="36"/>
      <c r="C115" s="36"/>
    </row>
    <row r="116" spans="1:3" x14ac:dyDescent="0.25">
      <c r="A116" s="36"/>
      <c r="B116" s="36"/>
      <c r="C116" s="36"/>
    </row>
    <row r="117" spans="1:3" x14ac:dyDescent="0.25">
      <c r="A117" s="36"/>
      <c r="B117" s="36"/>
      <c r="C117" s="36"/>
    </row>
    <row r="118" spans="1:3" x14ac:dyDescent="0.25">
      <c r="A118" s="36"/>
      <c r="B118" s="36"/>
      <c r="C118" s="36"/>
    </row>
    <row r="119" spans="1:3" x14ac:dyDescent="0.25">
      <c r="A119" s="36"/>
      <c r="B119" s="36"/>
      <c r="C119" s="36"/>
    </row>
    <row r="120" spans="1:3" x14ac:dyDescent="0.25">
      <c r="A120" s="36"/>
      <c r="B120" s="36"/>
      <c r="C120" s="36"/>
    </row>
    <row r="121" spans="1:3" x14ac:dyDescent="0.25">
      <c r="A121" s="36"/>
      <c r="B121" s="36"/>
      <c r="C121" s="36"/>
    </row>
    <row r="122" spans="1:3" x14ac:dyDescent="0.25">
      <c r="A122" s="36"/>
      <c r="B122" s="36"/>
      <c r="C122" s="36"/>
    </row>
    <row r="123" spans="1:3" x14ac:dyDescent="0.25">
      <c r="A123" s="36"/>
      <c r="B123" s="36"/>
      <c r="C123" s="36"/>
    </row>
    <row r="124" spans="1:3" x14ac:dyDescent="0.25">
      <c r="A124" s="36"/>
      <c r="B124" s="36"/>
      <c r="C124" s="36"/>
    </row>
    <row r="125" spans="1:3" x14ac:dyDescent="0.25">
      <c r="A125" s="36"/>
      <c r="B125" s="36"/>
      <c r="C125" s="36"/>
    </row>
    <row r="126" spans="1:3" x14ac:dyDescent="0.25">
      <c r="A126" s="36"/>
      <c r="B126" s="36"/>
      <c r="C126" s="36"/>
    </row>
    <row r="127" spans="1:3" x14ac:dyDescent="0.25">
      <c r="A127" s="36"/>
      <c r="B127" s="36"/>
      <c r="C127" s="36"/>
    </row>
    <row r="128" spans="1:3" x14ac:dyDescent="0.25">
      <c r="A128" s="36"/>
      <c r="B128" s="36"/>
      <c r="C128" s="36"/>
    </row>
    <row r="129" spans="1:3" x14ac:dyDescent="0.25">
      <c r="A129" s="36"/>
      <c r="B129" s="36"/>
      <c r="C129" s="36"/>
    </row>
    <row r="130" spans="1:3" x14ac:dyDescent="0.25">
      <c r="A130" s="36"/>
      <c r="B130" s="36"/>
      <c r="C130" s="36"/>
    </row>
    <row r="131" spans="1:3" x14ac:dyDescent="0.25">
      <c r="A131" s="36"/>
      <c r="B131" s="36"/>
      <c r="C131" s="36"/>
    </row>
  </sheetData>
  <sheetProtection formatCells="0" formatColumns="0" formatRows="0" insertRows="0"/>
  <mergeCells count="1">
    <mergeCell ref="B1:C1"/>
  </mergeCells>
  <dataValidations count="1">
    <dataValidation type="list" allowBlank="1" showInputMessage="1" showErrorMessage="1" sqref="B1:C1">
      <formula1>$G$1:$Z$1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6"/>
  <sheetViews>
    <sheetView workbookViewId="0">
      <selection activeCell="J6" sqref="J6"/>
    </sheetView>
  </sheetViews>
  <sheetFormatPr defaultRowHeight="15" x14ac:dyDescent="0.25"/>
  <sheetData>
    <row r="1" spans="1:7" x14ac:dyDescent="0.25">
      <c r="A1" s="49" t="s">
        <v>34</v>
      </c>
      <c r="B1" s="49"/>
      <c r="C1" s="49"/>
      <c r="E1" s="49" t="s">
        <v>38</v>
      </c>
      <c r="F1" s="49"/>
      <c r="G1" s="49"/>
    </row>
    <row r="2" spans="1:7" x14ac:dyDescent="0.25">
      <c r="A2" s="31" t="s">
        <v>35</v>
      </c>
      <c r="B2" s="31" t="s">
        <v>36</v>
      </c>
      <c r="C2" s="31" t="s">
        <v>37</v>
      </c>
      <c r="E2" s="31" t="s">
        <v>35</v>
      </c>
      <c r="F2" s="31" t="s">
        <v>36</v>
      </c>
      <c r="G2" s="31" t="s">
        <v>37</v>
      </c>
    </row>
    <row r="3" spans="1:7" x14ac:dyDescent="0.25">
      <c r="A3" s="37">
        <v>0.16666666666666699</v>
      </c>
      <c r="B3" s="32">
        <v>0.20763888888888901</v>
      </c>
      <c r="C3" s="31"/>
      <c r="E3" s="37">
        <v>0.16666666666666699</v>
      </c>
      <c r="F3" s="32">
        <v>0.20763888888888901</v>
      </c>
      <c r="G3" s="31"/>
    </row>
    <row r="4" spans="1:7" x14ac:dyDescent="0.25">
      <c r="A4" s="37">
        <v>0.20833333333333334</v>
      </c>
      <c r="B4" s="32">
        <v>0.24930555555555556</v>
      </c>
      <c r="C4" s="31">
        <v>1</v>
      </c>
      <c r="D4" s="30"/>
      <c r="E4" s="37">
        <v>0.20833333333333334</v>
      </c>
      <c r="F4" s="32">
        <v>0.24930555555555556</v>
      </c>
      <c r="G4" s="31">
        <v>23</v>
      </c>
    </row>
    <row r="5" spans="1:7" x14ac:dyDescent="0.25">
      <c r="A5" s="37">
        <v>0.25</v>
      </c>
      <c r="B5" s="32">
        <v>0.29097222222222224</v>
      </c>
      <c r="C5" s="31">
        <v>2</v>
      </c>
      <c r="D5" s="30"/>
      <c r="E5" s="37">
        <v>0.25</v>
      </c>
      <c r="F5" s="32">
        <v>0.29097222222222224</v>
      </c>
      <c r="G5" s="31">
        <v>24</v>
      </c>
    </row>
    <row r="6" spans="1:7" x14ac:dyDescent="0.25">
      <c r="A6" s="37">
        <v>0.29166666666666702</v>
      </c>
      <c r="B6" s="32">
        <v>0.33263888888888898</v>
      </c>
      <c r="C6" s="31">
        <v>3</v>
      </c>
      <c r="D6" s="30"/>
      <c r="E6" s="37">
        <v>0.29166666666666702</v>
      </c>
      <c r="F6" s="32">
        <v>0.33263888888888898</v>
      </c>
      <c r="G6" s="31">
        <v>25</v>
      </c>
    </row>
    <row r="7" spans="1:7" x14ac:dyDescent="0.25">
      <c r="A7" s="37">
        <v>0.33333333333333298</v>
      </c>
      <c r="B7" s="32">
        <v>0.374305555555556</v>
      </c>
      <c r="C7" s="31">
        <v>4</v>
      </c>
      <c r="D7" s="30"/>
      <c r="E7" s="37">
        <v>0.33333333333333298</v>
      </c>
      <c r="F7" s="32">
        <v>0.374305555555556</v>
      </c>
      <c r="G7" s="31">
        <v>26</v>
      </c>
    </row>
    <row r="8" spans="1:7" x14ac:dyDescent="0.25">
      <c r="A8" s="37">
        <v>0.375</v>
      </c>
      <c r="B8" s="32">
        <v>0.41597222222222302</v>
      </c>
      <c r="C8" s="31">
        <v>5</v>
      </c>
      <c r="D8" s="30"/>
      <c r="E8" s="37">
        <v>0.375</v>
      </c>
      <c r="F8" s="32">
        <v>0.41597222222222302</v>
      </c>
      <c r="G8" s="31">
        <v>27</v>
      </c>
    </row>
    <row r="9" spans="1:7" x14ac:dyDescent="0.25">
      <c r="A9" s="37">
        <v>0.41666666666666602</v>
      </c>
      <c r="B9" s="32">
        <v>0.45763888888888898</v>
      </c>
      <c r="C9" s="31">
        <v>6</v>
      </c>
      <c r="D9" s="30"/>
      <c r="E9" s="37">
        <v>0.41666666666666602</v>
      </c>
      <c r="F9" s="32">
        <v>0.45763888888888898</v>
      </c>
      <c r="G9" s="31">
        <v>28</v>
      </c>
    </row>
    <row r="10" spans="1:7" x14ac:dyDescent="0.25">
      <c r="A10" s="37">
        <v>0.45833333333333298</v>
      </c>
      <c r="B10" s="32">
        <v>0.499305555555556</v>
      </c>
      <c r="C10" s="31">
        <v>7</v>
      </c>
      <c r="D10" s="30"/>
      <c r="E10" s="37">
        <v>0.45833333333333298</v>
      </c>
      <c r="F10" s="32">
        <v>0.499305555555556</v>
      </c>
      <c r="G10" s="31">
        <v>29</v>
      </c>
    </row>
    <row r="11" spans="1:7" x14ac:dyDescent="0.25">
      <c r="A11" s="37">
        <v>0.5</v>
      </c>
      <c r="B11" s="32">
        <v>0.54097222222222296</v>
      </c>
      <c r="C11" s="31">
        <v>8</v>
      </c>
      <c r="D11" s="30"/>
      <c r="E11" s="37">
        <v>0.5</v>
      </c>
      <c r="F11" s="32">
        <v>0.54097222222222296</v>
      </c>
      <c r="G11" s="31">
        <v>30</v>
      </c>
    </row>
    <row r="12" spans="1:7" x14ac:dyDescent="0.25">
      <c r="A12" s="37">
        <v>0.54166666666666596</v>
      </c>
      <c r="B12" s="32">
        <v>0.58263888888888804</v>
      </c>
      <c r="C12" s="31">
        <v>9</v>
      </c>
      <c r="D12" s="30"/>
      <c r="E12" s="37">
        <v>0.54166666666666596</v>
      </c>
      <c r="F12" s="32">
        <v>0.58263888888888804</v>
      </c>
      <c r="G12" s="31">
        <v>31</v>
      </c>
    </row>
    <row r="13" spans="1:7" x14ac:dyDescent="0.25">
      <c r="A13" s="37">
        <v>0.58333333333333304</v>
      </c>
      <c r="B13" s="32">
        <v>0.624305555555556</v>
      </c>
      <c r="C13" s="31">
        <v>10</v>
      </c>
      <c r="D13" s="30"/>
      <c r="E13" s="37">
        <v>0.58333333333333304</v>
      </c>
      <c r="F13" s="32">
        <v>0.624305555555556</v>
      </c>
      <c r="G13" s="31">
        <v>32</v>
      </c>
    </row>
    <row r="14" spans="1:7" x14ac:dyDescent="0.25">
      <c r="A14" s="37">
        <v>0.625</v>
      </c>
      <c r="B14" s="32">
        <v>0.66597222222222296</v>
      </c>
      <c r="C14" s="31">
        <v>11</v>
      </c>
      <c r="D14" s="30"/>
      <c r="E14" s="37">
        <v>0.625</v>
      </c>
      <c r="F14" s="32">
        <v>0.66597222222222296</v>
      </c>
      <c r="G14" s="31">
        <v>33</v>
      </c>
    </row>
    <row r="15" spans="1:7" x14ac:dyDescent="0.25">
      <c r="A15" s="37">
        <v>0.66666666666666596</v>
      </c>
      <c r="B15" s="32">
        <v>0.70763888888889004</v>
      </c>
      <c r="C15" s="31">
        <v>12</v>
      </c>
      <c r="D15" s="30"/>
      <c r="E15" s="37">
        <v>0.66666666666666596</v>
      </c>
      <c r="F15" s="32">
        <v>0.70763888888889004</v>
      </c>
      <c r="G15" s="31">
        <v>34</v>
      </c>
    </row>
    <row r="16" spans="1:7" x14ac:dyDescent="0.25">
      <c r="A16" s="37">
        <v>0.70833333333333304</v>
      </c>
      <c r="B16" s="32">
        <v>0.749305555555556</v>
      </c>
      <c r="C16" s="31">
        <v>13</v>
      </c>
      <c r="D16" s="30"/>
      <c r="E16" s="37">
        <v>0.70833333333333304</v>
      </c>
      <c r="F16" s="32">
        <v>0.749305555555556</v>
      </c>
      <c r="G16" s="31">
        <v>35</v>
      </c>
    </row>
    <row r="17" spans="1:7" x14ac:dyDescent="0.25">
      <c r="A17" s="37">
        <v>0.75</v>
      </c>
      <c r="B17" s="32">
        <v>0.79097222222222296</v>
      </c>
      <c r="C17" s="31">
        <v>14</v>
      </c>
      <c r="D17" s="30"/>
      <c r="E17" s="37">
        <v>0.75</v>
      </c>
      <c r="F17" s="32">
        <v>0.79097222222222296</v>
      </c>
      <c r="G17" s="31">
        <v>36</v>
      </c>
    </row>
    <row r="18" spans="1:7" x14ac:dyDescent="0.25">
      <c r="A18" s="37">
        <v>0.79166666666666596</v>
      </c>
      <c r="B18" s="32">
        <v>0.83263888888889004</v>
      </c>
      <c r="C18" s="31">
        <v>15</v>
      </c>
      <c r="D18" s="30"/>
      <c r="E18" s="37">
        <v>0.79166666666666596</v>
      </c>
      <c r="F18" s="32">
        <v>0.83263888888889004</v>
      </c>
      <c r="G18" s="31">
        <v>37</v>
      </c>
    </row>
    <row r="19" spans="1:7" x14ac:dyDescent="0.25">
      <c r="A19" s="37">
        <v>0.83333333333333304</v>
      </c>
      <c r="B19" s="32">
        <v>0.874305555555556</v>
      </c>
      <c r="C19" s="31">
        <v>16</v>
      </c>
      <c r="D19" s="30"/>
      <c r="E19" s="37">
        <v>0.83333333333333304</v>
      </c>
      <c r="F19" s="32">
        <v>0.874305555555556</v>
      </c>
      <c r="G19" s="31">
        <v>38</v>
      </c>
    </row>
    <row r="20" spans="1:7" x14ac:dyDescent="0.25">
      <c r="A20" s="37">
        <v>0.875</v>
      </c>
      <c r="B20" s="32">
        <v>0.91597222222222296</v>
      </c>
      <c r="C20" s="31">
        <v>17</v>
      </c>
      <c r="D20" s="30"/>
      <c r="E20" s="37">
        <v>0.875</v>
      </c>
      <c r="F20" s="32">
        <v>0.91597222222222296</v>
      </c>
      <c r="G20" s="31">
        <v>39</v>
      </c>
    </row>
    <row r="21" spans="1:7" x14ac:dyDescent="0.25">
      <c r="A21" s="37">
        <v>0.91666666666666596</v>
      </c>
      <c r="B21" s="32">
        <v>0.95763888888889004</v>
      </c>
      <c r="C21" s="31">
        <v>18</v>
      </c>
      <c r="D21" s="30"/>
      <c r="E21" s="37">
        <v>0.91666666666666596</v>
      </c>
      <c r="F21" s="32">
        <v>0.95763888888889004</v>
      </c>
      <c r="G21" s="31">
        <v>40</v>
      </c>
    </row>
    <row r="22" spans="1:7" x14ac:dyDescent="0.25">
      <c r="A22" s="37">
        <v>0.95833333333333304</v>
      </c>
      <c r="B22" s="32">
        <v>0.999305555555556</v>
      </c>
      <c r="C22" s="31">
        <v>19</v>
      </c>
      <c r="D22" s="30"/>
      <c r="E22" s="37">
        <v>0.95833333333333304</v>
      </c>
      <c r="F22" s="32">
        <v>0.999305555555556</v>
      </c>
      <c r="G22" s="31">
        <v>41</v>
      </c>
    </row>
    <row r="23" spans="1:7" x14ac:dyDescent="0.25">
      <c r="A23" s="37">
        <v>1</v>
      </c>
      <c r="B23" s="32">
        <v>1.04097222222222</v>
      </c>
      <c r="C23" s="31">
        <v>20</v>
      </c>
      <c r="D23" s="30"/>
      <c r="E23" s="37">
        <v>1</v>
      </c>
      <c r="F23" s="32">
        <v>1.04097222222222</v>
      </c>
      <c r="G23" s="31">
        <v>42</v>
      </c>
    </row>
    <row r="24" spans="1:7" x14ac:dyDescent="0.25">
      <c r="A24" s="37">
        <v>1.0416666666666701</v>
      </c>
      <c r="B24" s="32">
        <v>1.08263888888889</v>
      </c>
      <c r="C24" s="31">
        <v>21</v>
      </c>
      <c r="D24" s="30"/>
      <c r="E24" s="37">
        <v>1.0416666666666667</v>
      </c>
      <c r="F24" s="32">
        <v>1.08263888888889</v>
      </c>
      <c r="G24" s="31">
        <v>43</v>
      </c>
    </row>
    <row r="25" spans="1:7" x14ac:dyDescent="0.25">
      <c r="A25" s="37">
        <v>1.0833333333333299</v>
      </c>
      <c r="B25" s="32">
        <v>1.1243055555555601</v>
      </c>
      <c r="C25" s="31">
        <v>22</v>
      </c>
      <c r="D25" s="30"/>
      <c r="E25" s="37">
        <v>1.0833333333333299</v>
      </c>
      <c r="F25" s="32">
        <v>1.1243055555555601</v>
      </c>
      <c r="G25" s="31">
        <v>44</v>
      </c>
    </row>
    <row r="26" spans="1:7" x14ac:dyDescent="0.25">
      <c r="A26" s="37">
        <v>1.12499999999999</v>
      </c>
      <c r="B26" s="32">
        <v>1.16597222222223</v>
      </c>
      <c r="C26" s="31">
        <v>23</v>
      </c>
      <c r="D26" s="30"/>
      <c r="E26" s="37">
        <v>1.12499999999999</v>
      </c>
      <c r="F26" s="32">
        <v>1.16597222222223</v>
      </c>
      <c r="G26" s="31">
        <v>45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20"/>
  <sheetViews>
    <sheetView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38.5703125" customWidth="1"/>
    <col min="4" max="4" width="11.42578125" customWidth="1"/>
    <col min="5" max="5" width="11" customWidth="1"/>
  </cols>
  <sheetData>
    <row r="1" spans="1:5" ht="48.75" customHeight="1" thickBot="1" x14ac:dyDescent="0.3">
      <c r="A1" s="29" t="s">
        <v>9</v>
      </c>
      <c r="B1" s="31" t="s">
        <v>3</v>
      </c>
      <c r="C1" s="31" t="s">
        <v>32</v>
      </c>
      <c r="D1" s="38" t="s">
        <v>59</v>
      </c>
      <c r="E1" s="1" t="s">
        <v>60</v>
      </c>
    </row>
    <row r="2" spans="1:5" ht="15.75" thickBot="1" x14ac:dyDescent="0.3">
      <c r="A2" s="46" t="s">
        <v>82</v>
      </c>
      <c r="B2" s="43">
        <v>1</v>
      </c>
      <c r="C2" s="41">
        <v>509</v>
      </c>
      <c r="D2" s="41">
        <v>62.5</v>
      </c>
      <c r="E2" s="39" t="s">
        <v>101</v>
      </c>
    </row>
    <row r="3" spans="1:5" ht="15.75" thickBot="1" x14ac:dyDescent="0.3">
      <c r="A3" s="46" t="s">
        <v>82</v>
      </c>
      <c r="B3" s="43">
        <v>1</v>
      </c>
      <c r="C3" s="42">
        <v>507</v>
      </c>
      <c r="D3" s="42">
        <v>110</v>
      </c>
      <c r="E3" s="39" t="s">
        <v>101</v>
      </c>
    </row>
    <row r="4" spans="1:5" ht="15.75" thickBot="1" x14ac:dyDescent="0.3">
      <c r="A4" s="46" t="s">
        <v>82</v>
      </c>
      <c r="B4" s="43">
        <v>1</v>
      </c>
      <c r="C4" s="42">
        <v>505</v>
      </c>
      <c r="D4" s="42">
        <v>160</v>
      </c>
      <c r="E4" s="39" t="s">
        <v>101</v>
      </c>
    </row>
    <row r="5" spans="1:5" ht="15.75" thickBot="1" x14ac:dyDescent="0.3">
      <c r="A5" s="46" t="s">
        <v>82</v>
      </c>
      <c r="B5" s="43">
        <v>1</v>
      </c>
      <c r="C5" s="42">
        <v>503</v>
      </c>
      <c r="D5" s="42">
        <v>234.3</v>
      </c>
      <c r="E5" s="39" t="s">
        <v>101</v>
      </c>
    </row>
    <row r="6" spans="1:5" ht="15.75" thickBot="1" x14ac:dyDescent="0.3">
      <c r="A6" s="45" t="s">
        <v>73</v>
      </c>
      <c r="B6" s="43">
        <v>1</v>
      </c>
      <c r="C6" s="42">
        <v>503</v>
      </c>
      <c r="D6" s="42">
        <v>13.2</v>
      </c>
      <c r="E6" s="39" t="s">
        <v>101</v>
      </c>
    </row>
    <row r="7" spans="1:5" ht="15.75" thickBot="1" x14ac:dyDescent="0.3">
      <c r="A7" s="45" t="s">
        <v>73</v>
      </c>
      <c r="B7" s="43">
        <v>1</v>
      </c>
      <c r="C7" s="42" t="s">
        <v>63</v>
      </c>
      <c r="D7" s="42">
        <v>75.7</v>
      </c>
      <c r="E7" s="39" t="s">
        <v>101</v>
      </c>
    </row>
    <row r="8" spans="1:5" ht="15.75" thickBot="1" x14ac:dyDescent="0.3">
      <c r="A8" s="45" t="s">
        <v>73</v>
      </c>
      <c r="B8" s="43">
        <v>1</v>
      </c>
      <c r="C8" s="42">
        <v>501</v>
      </c>
      <c r="D8" s="42">
        <v>150.69999999999999</v>
      </c>
      <c r="E8" s="39" t="s">
        <v>101</v>
      </c>
    </row>
    <row r="9" spans="1:5" ht="15.75" thickBot="1" x14ac:dyDescent="0.3">
      <c r="A9" s="45" t="s">
        <v>73</v>
      </c>
      <c r="B9" s="43">
        <v>1</v>
      </c>
      <c r="C9" s="42" t="s">
        <v>64</v>
      </c>
      <c r="D9" s="42">
        <v>425.7</v>
      </c>
      <c r="E9" s="39" t="s">
        <v>101</v>
      </c>
    </row>
    <row r="10" spans="1:5" ht="15.75" thickBot="1" x14ac:dyDescent="0.3">
      <c r="A10" s="45" t="s">
        <v>73</v>
      </c>
      <c r="B10" s="43">
        <v>1</v>
      </c>
      <c r="C10" s="42">
        <v>499</v>
      </c>
      <c r="D10" s="42">
        <v>613.20000000000005</v>
      </c>
      <c r="E10" s="39" t="s">
        <v>101</v>
      </c>
    </row>
    <row r="11" spans="1:5" ht="15.75" thickBot="1" x14ac:dyDescent="0.3">
      <c r="A11" s="45" t="s">
        <v>73</v>
      </c>
      <c r="B11" s="43">
        <v>1</v>
      </c>
      <c r="C11" s="42" t="s">
        <v>65</v>
      </c>
      <c r="D11" s="42">
        <v>725.7</v>
      </c>
      <c r="E11" s="39" t="s">
        <v>101</v>
      </c>
    </row>
    <row r="12" spans="1:5" ht="15.75" thickBot="1" x14ac:dyDescent="0.3">
      <c r="A12" s="45" t="s">
        <v>73</v>
      </c>
      <c r="B12" s="43">
        <v>1</v>
      </c>
      <c r="C12" s="42">
        <v>497</v>
      </c>
      <c r="D12" s="42">
        <v>825.7</v>
      </c>
      <c r="E12" s="39" t="s">
        <v>101</v>
      </c>
    </row>
    <row r="13" spans="1:5" ht="15.75" thickBot="1" x14ac:dyDescent="0.3">
      <c r="A13" s="45" t="s">
        <v>73</v>
      </c>
      <c r="B13" s="43">
        <v>1</v>
      </c>
      <c r="C13" s="42" t="s">
        <v>66</v>
      </c>
      <c r="D13" s="42">
        <v>925.7</v>
      </c>
      <c r="E13" s="39" t="s">
        <v>101</v>
      </c>
    </row>
    <row r="14" spans="1:5" ht="15.75" thickBot="1" x14ac:dyDescent="0.3">
      <c r="A14" s="45" t="s">
        <v>73</v>
      </c>
      <c r="B14" s="43">
        <v>1</v>
      </c>
      <c r="C14" s="42">
        <v>495</v>
      </c>
      <c r="D14" s="42">
        <v>963.2</v>
      </c>
      <c r="E14" s="39" t="s">
        <v>101</v>
      </c>
    </row>
    <row r="15" spans="1:5" ht="15.75" thickBot="1" x14ac:dyDescent="0.3">
      <c r="A15" s="45" t="s">
        <v>73</v>
      </c>
      <c r="B15" s="43">
        <v>1</v>
      </c>
      <c r="C15" s="42">
        <v>493</v>
      </c>
      <c r="D15" s="42">
        <v>1000.7</v>
      </c>
      <c r="E15" s="39" t="s">
        <v>101</v>
      </c>
    </row>
    <row r="16" spans="1:5" ht="15.75" thickBot="1" x14ac:dyDescent="0.3">
      <c r="A16" s="45" t="s">
        <v>73</v>
      </c>
      <c r="B16" s="43">
        <v>1</v>
      </c>
      <c r="C16" s="42">
        <v>491</v>
      </c>
      <c r="D16" s="42">
        <v>1038.2</v>
      </c>
      <c r="E16" s="39" t="s">
        <v>101</v>
      </c>
    </row>
    <row r="17" spans="1:5" ht="15.75" thickBot="1" x14ac:dyDescent="0.3">
      <c r="A17" s="45" t="s">
        <v>73</v>
      </c>
      <c r="B17" s="43">
        <v>1</v>
      </c>
      <c r="C17" s="42">
        <v>489</v>
      </c>
      <c r="D17" s="42">
        <v>1088.2</v>
      </c>
      <c r="E17" s="39" t="s">
        <v>101</v>
      </c>
    </row>
    <row r="18" spans="1:5" ht="15.75" thickBot="1" x14ac:dyDescent="0.3">
      <c r="A18" s="45" t="s">
        <v>73</v>
      </c>
      <c r="B18" s="43">
        <v>1</v>
      </c>
      <c r="C18" s="42" t="s">
        <v>67</v>
      </c>
      <c r="D18" s="42">
        <v>1157.2</v>
      </c>
      <c r="E18" s="39" t="s">
        <v>101</v>
      </c>
    </row>
    <row r="19" spans="1:5" ht="15.75" thickBot="1" x14ac:dyDescent="0.3">
      <c r="A19" s="44" t="s">
        <v>74</v>
      </c>
      <c r="B19" s="43">
        <v>1</v>
      </c>
      <c r="C19" s="42" t="s">
        <v>67</v>
      </c>
      <c r="D19" s="42">
        <v>18.5</v>
      </c>
      <c r="E19" s="39" t="s">
        <v>101</v>
      </c>
    </row>
    <row r="20" spans="1:5" ht="15.75" thickBot="1" x14ac:dyDescent="0.3">
      <c r="A20" s="44" t="s">
        <v>74</v>
      </c>
      <c r="B20" s="43">
        <v>1</v>
      </c>
      <c r="C20" s="42" t="s">
        <v>68</v>
      </c>
      <c r="D20" s="42">
        <v>81</v>
      </c>
      <c r="E20" s="39" t="s">
        <v>101</v>
      </c>
    </row>
  </sheetData>
  <dataValidations count="1">
    <dataValidation type="list" allowBlank="1" showInputMessage="1" showErrorMessage="1" sqref="E2:E20">
      <formula1>"1/4,1/5,1/5 ТКЛ,ДАУ,2/6"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22"/>
  <sheetViews>
    <sheetView tabSelected="1" workbookViewId="0">
      <selection activeCell="H5" sqref="H5"/>
    </sheetView>
  </sheetViews>
  <sheetFormatPr defaultRowHeight="15" x14ac:dyDescent="0.25"/>
  <cols>
    <col min="3" max="3" width="10.42578125" customWidth="1"/>
    <col min="4" max="4" width="11.7109375" customWidth="1"/>
    <col min="8" max="8" width="10.140625" bestFit="1" customWidth="1"/>
  </cols>
  <sheetData>
    <row r="1" spans="1:13" x14ac:dyDescent="0.25">
      <c r="B1" t="s">
        <v>29</v>
      </c>
      <c r="C1" t="s">
        <v>115</v>
      </c>
      <c r="D1" t="s">
        <v>30</v>
      </c>
      <c r="F1" t="s">
        <v>31</v>
      </c>
    </row>
    <row r="2" spans="1:13" ht="35.25" customHeight="1" x14ac:dyDescent="0.25">
      <c r="A2" t="s">
        <v>33</v>
      </c>
      <c r="B2" s="25" t="s">
        <v>32</v>
      </c>
      <c r="C2" s="26" t="str">
        <f>CONCATENATE("количество ОЧ за ",C1," ",D1)</f>
        <v>количество ОЧ за 2 квартал</v>
      </c>
      <c r="D2" s="26" t="str">
        <f>CONCATENATE("количество ОЧ за ",IF(C1-1=0,4,C1-1)," ",D1)</f>
        <v>количество ОЧ за 1 квартал</v>
      </c>
      <c r="E2" s="26" t="str">
        <f>CONCATENATE("количество 40 за ",C1," ",D1)</f>
        <v>количество 40 за 2 квартал</v>
      </c>
      <c r="F2" s="26" t="str">
        <f>CONCATENATE("количество 40 за ",IF(E1-1=0,4,C1-1)," ",D1)</f>
        <v>количество 40 за 1 квартал</v>
      </c>
      <c r="G2" s="1" t="s">
        <v>61</v>
      </c>
      <c r="H2" s="40" t="s">
        <v>62</v>
      </c>
      <c r="I2" s="25"/>
      <c r="J2" s="25"/>
      <c r="K2" s="25"/>
      <c r="L2" s="25"/>
      <c r="M2" s="25"/>
    </row>
    <row r="3" spans="1:13" x14ac:dyDescent="0.25">
      <c r="A3">
        <v>1</v>
      </c>
      <c r="B3" t="s">
        <v>84</v>
      </c>
      <c r="C3">
        <v>2</v>
      </c>
      <c r="D3">
        <v>0</v>
      </c>
      <c r="E3">
        <v>0</v>
      </c>
      <c r="F3">
        <v>0</v>
      </c>
      <c r="G3">
        <v>2</v>
      </c>
      <c r="H3" s="47">
        <f>--LOOKUP(,-1/(Статистика!C$2:INDEX(Статистика!C:C,COUNTA(Статистика!B:B))=--C$1)/(Статистика!Q$2:INDEX(Статистика!Q:Q,COUNTA(Статистика!B:B))=B3)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43216</v>
      </c>
    </row>
    <row r="4" spans="1:13" x14ac:dyDescent="0.25">
      <c r="A4">
        <v>2</v>
      </c>
      <c r="B4">
        <v>426</v>
      </c>
      <c r="C4">
        <v>2</v>
      </c>
      <c r="D4">
        <v>0</v>
      </c>
      <c r="E4">
        <v>0</v>
      </c>
      <c r="F4">
        <v>0</v>
      </c>
      <c r="G4">
        <v>2</v>
      </c>
      <c r="H4" s="47">
        <f>--LOOKUP(,-1/(Статистика!C$2:INDEX(Статистика!C:C,COUNTA(Статистика!B:B))=--C$1)/(Статистика!Q$2:INDEX(Статистика!Q:Q,COUNTA(Статистика!B:B))=B4)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43242</v>
      </c>
    </row>
    <row r="5" spans="1:13" x14ac:dyDescent="0.25">
      <c r="A5">
        <v>3</v>
      </c>
      <c r="B5">
        <v>161</v>
      </c>
      <c r="C5">
        <v>1</v>
      </c>
      <c r="D5">
        <v>0</v>
      </c>
      <c r="E5">
        <v>0</v>
      </c>
      <c r="F5">
        <v>0</v>
      </c>
      <c r="G5">
        <v>1</v>
      </c>
      <c r="H5" s="47">
        <f>--LOOKUP(,-1/(Статистика!C$2:INDEX(Статистика!C:C,COUNTA(Статистика!B:B))=--C$1)/(Статистика!Q$2:INDEX(Статистика!Q:Q,COUNTA(Статистика!B:B))=B5)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43206</v>
      </c>
    </row>
    <row r="6" spans="1:13" x14ac:dyDescent="0.25">
      <c r="A6">
        <v>4</v>
      </c>
      <c r="B6" t="s">
        <v>87</v>
      </c>
      <c r="C6">
        <v>1</v>
      </c>
      <c r="D6">
        <v>0</v>
      </c>
      <c r="E6">
        <v>0</v>
      </c>
      <c r="F6">
        <v>0</v>
      </c>
      <c r="G6">
        <v>1</v>
      </c>
      <c r="H6" s="47">
        <f>--LOOKUP(,-1/(Статистика!C$2:INDEX(Статистика!C:C,COUNTA(Статистика!B:B))=--C$1)/(Статистика!Q$2:INDEX(Статистика!Q:Q,COUNTA(Статистика!B:B))=B6)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43208</v>
      </c>
    </row>
    <row r="7" spans="1:13" x14ac:dyDescent="0.25">
      <c r="A7">
        <v>5</v>
      </c>
      <c r="B7">
        <v>474</v>
      </c>
      <c r="C7">
        <v>1</v>
      </c>
      <c r="D7">
        <v>0</v>
      </c>
      <c r="E7">
        <v>0</v>
      </c>
      <c r="F7">
        <v>0</v>
      </c>
      <c r="G7">
        <v>1</v>
      </c>
      <c r="H7" s="47">
        <f>--LOOKUP(,-1/(Статистика!C$2:INDEX(Статистика!C:C,COUNTA(Статистика!B:B))=--C$1)/(Статистика!Q$2:INDEX(Статистика!Q:Q,COUNTA(Статистика!B:B))=B7)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43235</v>
      </c>
    </row>
    <row r="8" spans="1:13" x14ac:dyDescent="0.25">
      <c r="A8">
        <v>6</v>
      </c>
      <c r="B8">
        <v>155</v>
      </c>
      <c r="C8">
        <v>1</v>
      </c>
      <c r="D8">
        <v>0</v>
      </c>
      <c r="E8">
        <v>0</v>
      </c>
      <c r="F8">
        <v>0</v>
      </c>
      <c r="G8">
        <v>1</v>
      </c>
      <c r="H8" s="47">
        <f>--LOOKUP(,-1/(Статистика!C$2:INDEX(Статистика!C:C,COUNTA(Статистика!B:B))=--C$1)/(Статистика!Q$2:INDEX(Статистика!Q:Q,COUNTA(Статистика!B:B))=B8)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43250</v>
      </c>
    </row>
    <row r="9" spans="1:13" x14ac:dyDescent="0.25">
      <c r="A9">
        <v>7</v>
      </c>
      <c r="B9" t="s">
        <v>72</v>
      </c>
      <c r="C9">
        <v>1</v>
      </c>
      <c r="D9">
        <v>0</v>
      </c>
      <c r="E9">
        <v>0</v>
      </c>
      <c r="F9">
        <v>0</v>
      </c>
      <c r="G9">
        <v>1</v>
      </c>
      <c r="H9" s="47">
        <f>--LOOKUP(,-1/(Статистика!C$2:INDEX(Статистика!C:C,COUNTA(Статистика!B:B))=--C$1)/(Статистика!Q$2:INDEX(Статистика!Q:Q,COUNTA(Статистика!B:B))=B9)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43250</v>
      </c>
    </row>
    <row r="10" spans="1:13" x14ac:dyDescent="0.25">
      <c r="A10">
        <v>8</v>
      </c>
      <c r="B10" t="s">
        <v>83</v>
      </c>
      <c r="C10">
        <v>0</v>
      </c>
      <c r="D10">
        <v>1</v>
      </c>
      <c r="E10">
        <v>0</v>
      </c>
      <c r="F10">
        <v>0</v>
      </c>
      <c r="G10">
        <v>0</v>
      </c>
      <c r="H10" s="47" t="e">
        <f>--LOOKUP(,-1/(Статистика!C$2:INDEX(Статистика!C:C,COUNTA(Статистика!B:B))=--C$1)/(Статистика!Q$2:INDEX(Статистика!Q:Q,COUNTA(Статистика!B:B))=B10)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1" spans="1:13" x14ac:dyDescent="0.25">
      <c r="A11">
        <v>9</v>
      </c>
      <c r="B11" t="s">
        <v>71</v>
      </c>
      <c r="C11">
        <v>0</v>
      </c>
      <c r="D11">
        <v>1</v>
      </c>
      <c r="E11">
        <v>0</v>
      </c>
      <c r="F11">
        <v>0</v>
      </c>
      <c r="G11">
        <v>0</v>
      </c>
      <c r="H11" s="47" t="e">
        <f>--LOOKUP(,-1/(Статистика!C$2:INDEX(Статистика!C:C,COUNTA(Статистика!B:B))=--C$1)/(Статистика!Q$2:INDEX(Статистика!Q:Q,COUNTA(Статистика!B:B))=B11)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2" spans="1:13" x14ac:dyDescent="0.25">
      <c r="A12">
        <v>10</v>
      </c>
      <c r="B12">
        <v>6119</v>
      </c>
      <c r="C12">
        <v>0</v>
      </c>
      <c r="D12">
        <v>1</v>
      </c>
      <c r="E12">
        <v>0</v>
      </c>
      <c r="F12">
        <v>0</v>
      </c>
      <c r="G12">
        <v>0</v>
      </c>
      <c r="H12" s="47" t="e">
        <f>--LOOKUP(,-1/(Статистика!C$2:INDEX(Статистика!C:C,COUNTA(Статистика!B:B))=--C$1)/(Статистика!Q$2:INDEX(Статистика!Q:Q,COUNTA(Статистика!B:B))=B12)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3" spans="1:13" x14ac:dyDescent="0.25">
      <c r="A13">
        <v>11</v>
      </c>
      <c r="B13" t="s">
        <v>70</v>
      </c>
      <c r="C13">
        <v>0</v>
      </c>
      <c r="D13">
        <v>1</v>
      </c>
      <c r="E13">
        <v>0</v>
      </c>
      <c r="F13">
        <v>0</v>
      </c>
      <c r="G13">
        <v>0</v>
      </c>
      <c r="H13" s="47" t="e">
        <f>--LOOKUP(,-1/(Статистика!C$2:INDEX(Статистика!C:C,COUNTA(Статистика!B:B))=--C$1)/(Статистика!Q$2:INDEX(Статистика!Q:Q,COUNTA(Статистика!B:B))=B13)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4" spans="1:13" x14ac:dyDescent="0.25">
      <c r="A14">
        <v>12</v>
      </c>
      <c r="B14">
        <v>304</v>
      </c>
      <c r="C14">
        <v>0</v>
      </c>
      <c r="D14">
        <v>1</v>
      </c>
      <c r="E14">
        <v>0</v>
      </c>
      <c r="F14">
        <v>0</v>
      </c>
      <c r="G14">
        <v>0</v>
      </c>
      <c r="H14" s="47" t="e">
        <f>--LOOKUP(,-1/(Статистика!C$2:INDEX(Статистика!C:C,COUNTA(Статистика!B:B))=--C$1)/(Статистика!Q$2:INDEX(Статистика!Q:Q,COUNTA(Статистика!B:B))=B14)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5" spans="1:13" x14ac:dyDescent="0.25">
      <c r="A15">
        <v>13</v>
      </c>
      <c r="B15" t="s">
        <v>91</v>
      </c>
      <c r="C15">
        <v>0</v>
      </c>
      <c r="D15">
        <v>1</v>
      </c>
      <c r="E15">
        <v>0</v>
      </c>
      <c r="F15">
        <v>0</v>
      </c>
      <c r="G15">
        <v>0</v>
      </c>
      <c r="H15" s="47" t="e">
        <f>--LOOKUP(,-1/(Статистика!C$2:INDEX(Статистика!C:C,COUNTA(Статистика!B:B))=--C$1)/(Статистика!Q$2:INDEX(Статистика!Q:Q,COUNTA(Статистика!B:B))=B15)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6" spans="1:13" x14ac:dyDescent="0.25">
      <c r="A16">
        <v>14</v>
      </c>
      <c r="B16">
        <v>61</v>
      </c>
      <c r="C16">
        <v>0</v>
      </c>
      <c r="D16">
        <v>1</v>
      </c>
      <c r="E16">
        <v>0</v>
      </c>
      <c r="F16">
        <v>0</v>
      </c>
      <c r="G16">
        <v>0</v>
      </c>
      <c r="H16" s="47" t="e">
        <f>--LOOKUP(,-1/(Статистика!C$2:INDEX(Статистика!C:C,COUNTA(Статистика!B:B))=--C$1)/(Статистика!Q$2:INDEX(Статистика!Q:Q,COUNTA(Статистика!B:B))=B16)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7" spans="1:8" x14ac:dyDescent="0.25">
      <c r="A17">
        <v>15</v>
      </c>
      <c r="B17">
        <v>6162</v>
      </c>
      <c r="C17">
        <v>0</v>
      </c>
      <c r="D17">
        <v>2</v>
      </c>
      <c r="E17">
        <v>0</v>
      </c>
      <c r="F17">
        <v>0</v>
      </c>
      <c r="G17">
        <v>0</v>
      </c>
      <c r="H17" s="47" t="e">
        <f>--LOOKUP(,-1/(Статистика!C$2:INDEX(Статистика!C:C,COUNTA(Статистика!B:B))=--C$1)/(Статистика!Q$2:INDEX(Статистика!Q:Q,COUNTA(Статистика!B:B))=B17)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8" spans="1:8" x14ac:dyDescent="0.25">
      <c r="A18">
        <v>16</v>
      </c>
      <c r="B18">
        <v>299</v>
      </c>
      <c r="C18">
        <v>0</v>
      </c>
      <c r="D18">
        <v>1</v>
      </c>
      <c r="E18">
        <v>0</v>
      </c>
      <c r="F18">
        <v>0</v>
      </c>
      <c r="G18">
        <v>0</v>
      </c>
      <c r="H18" s="47" t="e">
        <f>--LOOKUP(,-1/(Статистика!C$2:INDEX(Статистика!C:C,COUNTA(Статистика!B:B))=--C$1)/(Статистика!Q$2:INDEX(Статистика!Q:Q,COUNTA(Статистика!B:B))=B18)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19" spans="1:8" x14ac:dyDescent="0.25">
      <c r="A19">
        <v>17</v>
      </c>
      <c r="B19" t="s">
        <v>69</v>
      </c>
      <c r="C19">
        <v>0</v>
      </c>
      <c r="D19">
        <v>1</v>
      </c>
      <c r="E19">
        <v>0</v>
      </c>
      <c r="F19">
        <v>0</v>
      </c>
      <c r="G19">
        <v>0</v>
      </c>
      <c r="H19" s="47" t="e">
        <f>--LOOKUP(,-1/(Статистика!C$2:INDEX(Статистика!C:C,COUNTA(Статистика!B:B))=--C$1)/(Статистика!Q$2:INDEX(Статистика!Q:Q,COUNTA(Статистика!B:B))=B19)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20" spans="1:8" x14ac:dyDescent="0.25">
      <c r="A20">
        <v>18</v>
      </c>
      <c r="B20">
        <v>6059</v>
      </c>
      <c r="C20">
        <v>0</v>
      </c>
      <c r="D20">
        <v>1</v>
      </c>
      <c r="E20">
        <v>0</v>
      </c>
      <c r="F20">
        <v>0</v>
      </c>
      <c r="G20">
        <v>0</v>
      </c>
      <c r="H20" s="47" t="e">
        <f>--LOOKUP(,-1/(Статистика!C$2:INDEX(Статистика!C:C,COUNTA(Статистика!B:B))=--C$1)/(Статистика!Q$2:INDEX(Статистика!Q:Q,COUNTA(Статистика!B:B))=B20)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21" spans="1:8" x14ac:dyDescent="0.25">
      <c r="A21">
        <v>19</v>
      </c>
      <c r="B21" t="s">
        <v>86</v>
      </c>
      <c r="C21">
        <v>0</v>
      </c>
      <c r="D21">
        <v>1</v>
      </c>
      <c r="E21">
        <v>0</v>
      </c>
      <c r="F21">
        <v>0</v>
      </c>
      <c r="G21">
        <v>0</v>
      </c>
      <c r="H21" s="47" t="e">
        <f>--LOOKUP(,-1/(Статистика!C$2:INDEX(Статистика!C:C,COUNTA(Статистика!B:B))=--C$1)/(Статистика!Q$2:INDEX(Статистика!Q:Q,COUNTA(Статистика!B:B))=B21)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  <row r="22" spans="1:8" x14ac:dyDescent="0.25">
      <c r="A22">
        <v>20</v>
      </c>
      <c r="B22">
        <v>6026</v>
      </c>
      <c r="C22">
        <v>0</v>
      </c>
      <c r="D22">
        <v>1</v>
      </c>
      <c r="E22">
        <v>0</v>
      </c>
      <c r="F22">
        <v>0</v>
      </c>
      <c r="G22">
        <v>0</v>
      </c>
      <c r="H22" s="47" t="e">
        <f>--LOOKUP(,-1/(Статистика!C$2:INDEX(Статистика!C:C,COUNTA(Статистика!B:B))=--C$1)/(Статистика!Q$2:INDEX(Статистика!Q:Q,COUNTA(Статистика!B:B))=B22),Статистика!B$2:INDEX(Статистика!B:B,COUNTA(Статистика!B:B))&amp;-Статистика!D$2:INDEX(Статистика!D:D,COUNTA(Статистика!B:B))&amp;-Статистика!E$2:INDEX(Статистика!E:E,COUNTA(Статистика!B:B)))</f>
        <v>#N/A</v>
      </c>
    </row>
  </sheetData>
  <sortState ref="B3:G27">
    <sortCondition descending="1" ref="G2:G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Статистика</vt:lpstr>
      <vt:lpstr>Вагоны депо</vt:lpstr>
      <vt:lpstr>Парность</vt:lpstr>
      <vt:lpstr>Перегоны</vt:lpstr>
      <vt:lpstr>Отчёт</vt:lpstr>
      <vt:lpstr>Статистика!Excel_BuiltIn__FilterDatabase</vt:lpstr>
      <vt:lpstr>Статистика!Заголовки_для_печати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ЛДЛ</dc:title>
  <dc:subject>Статистика АЛС</dc:subject>
  <dc:creator>Гусев Александр Валентинович</dc:creator>
  <cp:lastModifiedBy>ГАВ</cp:lastModifiedBy>
  <cp:lastPrinted>2015-04-15T12:02:58Z</cp:lastPrinted>
  <dcterms:created xsi:type="dcterms:W3CDTF">2014-02-26T06:18:24Z</dcterms:created>
  <dcterms:modified xsi:type="dcterms:W3CDTF">2018-12-07T12:34:46Z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форма_Щелчок_1" visible="true" label="Форма заполнения таблицы" onAction="форма_Щелчок" imageMso="ChangesDiscardAndRefresh"/>
        <mso:button idQ="doc:форма_Отчёт_1" visible="true" label="Отчёт" onAction="форма_Отчёт" imageMso="WindowsCascade"/>
      </mso:documentControls>
    </mso:qat>
  </mso:ribbon>
</mso:customUI>
</file>