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3240" windowHeight="7320" firstSheet="1" activeTab="1"/>
  </bookViews>
  <sheets>
    <sheet name="Исх" sheetId="8" r:id="rId1"/>
    <sheet name="Лист1" sheetId="5" r:id="rId2"/>
    <sheet name="Для схем" sheetId="7" r:id="rId3"/>
    <sheet name="Лист2" sheetId="9" state="hidden" r:id="rId4"/>
    <sheet name="Лист3" sheetId="10" r:id="rId5"/>
  </sheets>
  <externalReferences>
    <externalReference r:id="rId6"/>
  </externalReferences>
  <definedNames>
    <definedName name="_xlnm._FilterDatabase" localSheetId="1" hidden="1">Лист1!$A$2:$E$22</definedName>
    <definedName name="ExternalData_1" localSheetId="4" hidden="1">Лист3!$A$1:$B$11</definedName>
    <definedName name="_xlnm.Print_Area" localSheetId="2">'Для схем'!$A$1:$S$14</definedName>
    <definedName name="Плотность_лист">[1]Лист!$E$3</definedName>
    <definedName name="Плотность_труба">[1]Труба!$F$3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9" l="1"/>
  <c r="B4" i="9"/>
  <c r="C4" i="9"/>
  <c r="D4" i="9"/>
  <c r="A5" i="9"/>
  <c r="B5" i="9"/>
  <c r="C5" i="9"/>
  <c r="D5" i="9"/>
  <c r="A6" i="9"/>
  <c r="B6" i="9"/>
  <c r="C6" i="9"/>
  <c r="D6" i="9"/>
  <c r="A7" i="9"/>
  <c r="B7" i="9"/>
  <c r="C7" i="9"/>
  <c r="D7" i="9"/>
  <c r="A8" i="9"/>
  <c r="B8" i="9"/>
  <c r="C8" i="9"/>
  <c r="D8" i="9"/>
  <c r="A9" i="9"/>
  <c r="B9" i="9"/>
  <c r="C9" i="9"/>
  <c r="D9" i="9"/>
  <c r="A10" i="9"/>
  <c r="B10" i="9"/>
  <c r="C10" i="9"/>
  <c r="D10" i="9"/>
  <c r="A11" i="9"/>
  <c r="B11" i="9"/>
  <c r="C11" i="9"/>
  <c r="D11" i="9"/>
  <c r="A12" i="9"/>
  <c r="B12" i="9"/>
  <c r="C12" i="9"/>
  <c r="D12" i="9"/>
  <c r="A13" i="9"/>
  <c r="B13" i="9"/>
  <c r="C13" i="9"/>
  <c r="D13" i="9"/>
  <c r="A14" i="9"/>
  <c r="B14" i="9"/>
  <c r="C14" i="9"/>
  <c r="D14" i="9"/>
  <c r="A15" i="9"/>
  <c r="B15" i="9"/>
  <c r="C15" i="9"/>
  <c r="D15" i="9"/>
  <c r="A16" i="9"/>
  <c r="B16" i="9"/>
  <c r="C16" i="9"/>
  <c r="D16" i="9"/>
  <c r="A17" i="9"/>
  <c r="B17" i="9"/>
  <c r="C17" i="9"/>
  <c r="D17" i="9"/>
  <c r="A18" i="9"/>
  <c r="B18" i="9"/>
  <c r="C18" i="9"/>
  <c r="D18" i="9"/>
  <c r="A19" i="9"/>
  <c r="B19" i="9"/>
  <c r="C19" i="9"/>
  <c r="D19" i="9"/>
  <c r="A20" i="9"/>
  <c r="B20" i="9"/>
  <c r="C20" i="9"/>
  <c r="D20" i="9"/>
  <c r="A21" i="9"/>
  <c r="B21" i="9"/>
  <c r="C21" i="9"/>
  <c r="D21" i="9"/>
  <c r="A22" i="9"/>
  <c r="B22" i="9"/>
  <c r="C22" i="9"/>
  <c r="D22" i="9"/>
  <c r="A23" i="9"/>
  <c r="B23" i="9"/>
  <c r="C23" i="9"/>
  <c r="D23" i="9"/>
  <c r="A24" i="9"/>
  <c r="B24" i="9"/>
  <c r="C24" i="9"/>
  <c r="D24" i="9"/>
  <c r="A25" i="9"/>
  <c r="B25" i="9"/>
  <c r="C25" i="9"/>
  <c r="D25" i="9"/>
  <c r="A26" i="9"/>
  <c r="B26" i="9"/>
  <c r="C26" i="9"/>
  <c r="D26" i="9"/>
  <c r="A27" i="9"/>
  <c r="B27" i="9"/>
  <c r="C27" i="9"/>
  <c r="D27" i="9"/>
  <c r="A28" i="9"/>
  <c r="B28" i="9"/>
  <c r="C28" i="9"/>
  <c r="D28" i="9"/>
  <c r="A29" i="9"/>
  <c r="B29" i="9"/>
  <c r="C29" i="9"/>
  <c r="D29" i="9"/>
  <c r="A30" i="9"/>
  <c r="B30" i="9"/>
  <c r="C30" i="9"/>
  <c r="D30" i="9"/>
  <c r="A31" i="9"/>
  <c r="B31" i="9"/>
  <c r="C31" i="9"/>
  <c r="D31" i="9"/>
  <c r="A32" i="9"/>
  <c r="B32" i="9"/>
  <c r="C32" i="9"/>
  <c r="D32" i="9"/>
  <c r="A33" i="9"/>
  <c r="B33" i="9"/>
  <c r="C33" i="9"/>
  <c r="D33" i="9"/>
  <c r="A34" i="9"/>
  <c r="B34" i="9"/>
  <c r="C34" i="9"/>
  <c r="D34" i="9"/>
  <c r="A35" i="9"/>
  <c r="B35" i="9"/>
  <c r="C35" i="9"/>
  <c r="D35" i="9"/>
  <c r="A36" i="9"/>
  <c r="B36" i="9"/>
  <c r="C36" i="9"/>
  <c r="D36" i="9"/>
  <c r="A37" i="9"/>
  <c r="B37" i="9"/>
  <c r="C37" i="9"/>
  <c r="D37" i="9"/>
  <c r="A38" i="9"/>
  <c r="B38" i="9"/>
  <c r="C38" i="9"/>
  <c r="D38" i="9"/>
  <c r="A39" i="9"/>
  <c r="B39" i="9"/>
  <c r="C39" i="9"/>
  <c r="D39" i="9"/>
  <c r="A40" i="9"/>
  <c r="B40" i="9"/>
  <c r="C40" i="9"/>
  <c r="D40" i="9"/>
  <c r="A41" i="9"/>
  <c r="B41" i="9"/>
  <c r="C41" i="9"/>
  <c r="D41" i="9"/>
  <c r="A42" i="9"/>
  <c r="B42" i="9"/>
  <c r="C42" i="9"/>
  <c r="D42" i="9"/>
  <c r="A43" i="9"/>
  <c r="B43" i="9"/>
  <c r="C43" i="9"/>
  <c r="D43" i="9"/>
  <c r="A44" i="9"/>
  <c r="B44" i="9"/>
  <c r="C44" i="9"/>
  <c r="D44" i="9"/>
  <c r="A45" i="9"/>
  <c r="B45" i="9"/>
  <c r="C45" i="9"/>
  <c r="D45" i="9"/>
  <c r="A46" i="9"/>
  <c r="B46" i="9"/>
  <c r="C46" i="9"/>
  <c r="D46" i="9"/>
  <c r="A47" i="9"/>
  <c r="B47" i="9"/>
  <c r="C47" i="9"/>
  <c r="D47" i="9"/>
  <c r="A48" i="9"/>
  <c r="B48" i="9"/>
  <c r="C48" i="9"/>
  <c r="D48" i="9"/>
  <c r="A49" i="9"/>
  <c r="B49" i="9"/>
  <c r="C49" i="9"/>
  <c r="D49" i="9"/>
  <c r="A50" i="9"/>
  <c r="B50" i="9"/>
  <c r="C50" i="9"/>
  <c r="D50" i="9"/>
  <c r="A51" i="9"/>
  <c r="B51" i="9"/>
  <c r="C51" i="9"/>
  <c r="D51" i="9"/>
  <c r="A52" i="9"/>
  <c r="B52" i="9"/>
  <c r="C52" i="9"/>
  <c r="D52" i="9"/>
  <c r="A53" i="9"/>
  <c r="B53" i="9"/>
  <c r="C53" i="9"/>
  <c r="D53" i="9"/>
  <c r="A54" i="9"/>
  <c r="B54" i="9"/>
  <c r="C54" i="9"/>
  <c r="D54" i="9"/>
  <c r="A55" i="9"/>
  <c r="B55" i="9"/>
  <c r="C55" i="9"/>
  <c r="D55" i="9"/>
  <c r="A56" i="9"/>
  <c r="B56" i="9"/>
  <c r="C56" i="9"/>
  <c r="D56" i="9"/>
  <c r="A57" i="9"/>
  <c r="B57" i="9"/>
  <c r="C57" i="9"/>
  <c r="D57" i="9"/>
  <c r="A58" i="9"/>
  <c r="B58" i="9"/>
  <c r="C58" i="9"/>
  <c r="D58" i="9"/>
  <c r="A59" i="9"/>
  <c r="B59" i="9"/>
  <c r="C59" i="9"/>
  <c r="D59" i="9"/>
  <c r="A60" i="9"/>
  <c r="B60" i="9"/>
  <c r="C60" i="9"/>
  <c r="D60" i="9"/>
  <c r="A61" i="9"/>
  <c r="B61" i="9"/>
  <c r="C61" i="9"/>
  <c r="D61" i="9"/>
  <c r="A62" i="9"/>
  <c r="B62" i="9"/>
  <c r="C62" i="9"/>
  <c r="D62" i="9"/>
  <c r="A63" i="9"/>
  <c r="B63" i="9"/>
  <c r="C63" i="9"/>
  <c r="D63" i="9"/>
  <c r="A64" i="9"/>
  <c r="B64" i="9"/>
  <c r="C64" i="9"/>
  <c r="D64" i="9"/>
  <c r="A65" i="9"/>
  <c r="B65" i="9"/>
  <c r="C65" i="9"/>
  <c r="D65" i="9"/>
  <c r="A66" i="9"/>
  <c r="B66" i="9"/>
  <c r="C66" i="9"/>
  <c r="D66" i="9"/>
  <c r="A67" i="9"/>
  <c r="B67" i="9"/>
  <c r="C67" i="9"/>
  <c r="D67" i="9"/>
  <c r="A68" i="9"/>
  <c r="B68" i="9"/>
  <c r="C68" i="9"/>
  <c r="D68" i="9"/>
  <c r="A69" i="9"/>
  <c r="B69" i="9"/>
  <c r="C69" i="9"/>
  <c r="D69" i="9"/>
  <c r="A70" i="9"/>
  <c r="B70" i="9"/>
  <c r="C70" i="9"/>
  <c r="D70" i="9"/>
  <c r="A71" i="9"/>
  <c r="B71" i="9"/>
  <c r="C71" i="9"/>
  <c r="D71" i="9"/>
  <c r="A72" i="9"/>
  <c r="B72" i="9"/>
  <c r="C72" i="9"/>
  <c r="D72" i="9"/>
  <c r="A73" i="9"/>
  <c r="B73" i="9"/>
  <c r="C73" i="9"/>
  <c r="D73" i="9"/>
  <c r="A74" i="9"/>
  <c r="B74" i="9"/>
  <c r="C74" i="9"/>
  <c r="D74" i="9"/>
  <c r="A75" i="9"/>
  <c r="B75" i="9"/>
  <c r="C75" i="9"/>
  <c r="D75" i="9"/>
  <c r="A76" i="9"/>
  <c r="B76" i="9"/>
  <c r="C76" i="9"/>
  <c r="D76" i="9"/>
  <c r="A77" i="9"/>
  <c r="B77" i="9"/>
  <c r="C77" i="9"/>
  <c r="D77" i="9"/>
  <c r="A78" i="9"/>
  <c r="B78" i="9"/>
  <c r="C78" i="9"/>
  <c r="D78" i="9"/>
  <c r="A79" i="9"/>
  <c r="B79" i="9"/>
  <c r="C79" i="9"/>
  <c r="D79" i="9"/>
  <c r="A80" i="9"/>
  <c r="B80" i="9"/>
  <c r="C80" i="9"/>
  <c r="D80" i="9"/>
  <c r="A81" i="9"/>
  <c r="B81" i="9"/>
  <c r="C81" i="9"/>
  <c r="D81" i="9"/>
  <c r="A82" i="9"/>
  <c r="B82" i="9"/>
  <c r="C82" i="9"/>
  <c r="D82" i="9"/>
  <c r="A83" i="9"/>
  <c r="B83" i="9"/>
  <c r="C83" i="9"/>
  <c r="D83" i="9"/>
  <c r="A84" i="9"/>
  <c r="B84" i="9"/>
  <c r="C84" i="9"/>
  <c r="D84" i="9"/>
  <c r="A85" i="9"/>
  <c r="B85" i="9"/>
  <c r="C85" i="9"/>
  <c r="D85" i="9"/>
  <c r="A86" i="9"/>
  <c r="B86" i="9"/>
  <c r="C86" i="9"/>
  <c r="D86" i="9"/>
  <c r="A87" i="9"/>
  <c r="B87" i="9"/>
  <c r="C87" i="9"/>
  <c r="D87" i="9"/>
  <c r="A88" i="9"/>
  <c r="B88" i="9"/>
  <c r="C88" i="9"/>
  <c r="D88" i="9"/>
  <c r="A89" i="9"/>
  <c r="B89" i="9"/>
  <c r="C89" i="9"/>
  <c r="D89" i="9"/>
  <c r="A90" i="9"/>
  <c r="B90" i="9"/>
  <c r="C90" i="9"/>
  <c r="D90" i="9"/>
  <c r="A91" i="9"/>
  <c r="B91" i="9"/>
  <c r="C91" i="9"/>
  <c r="D91" i="9"/>
  <c r="A92" i="9"/>
  <c r="B92" i="9"/>
  <c r="C92" i="9"/>
  <c r="D92" i="9"/>
  <c r="A93" i="9"/>
  <c r="B93" i="9"/>
  <c r="C93" i="9"/>
  <c r="D93" i="9"/>
  <c r="A94" i="9"/>
  <c r="B94" i="9"/>
  <c r="C94" i="9"/>
  <c r="D94" i="9"/>
  <c r="A95" i="9"/>
  <c r="B95" i="9"/>
  <c r="C95" i="9"/>
  <c r="D95" i="9"/>
  <c r="A96" i="9"/>
  <c r="B96" i="9"/>
  <c r="C96" i="9"/>
  <c r="D96" i="9"/>
  <c r="A97" i="9"/>
  <c r="B97" i="9"/>
  <c r="C97" i="9"/>
  <c r="D97" i="9"/>
  <c r="A98" i="9"/>
  <c r="B98" i="9"/>
  <c r="C98" i="9"/>
  <c r="D98" i="9"/>
  <c r="A99" i="9"/>
  <c r="B99" i="9"/>
  <c r="C99" i="9"/>
  <c r="D99" i="9"/>
  <c r="A100" i="9"/>
  <c r="B100" i="9"/>
  <c r="C100" i="9"/>
  <c r="D100" i="9"/>
  <c r="A101" i="9"/>
  <c r="B101" i="9"/>
  <c r="C101" i="9"/>
  <c r="D101" i="9"/>
  <c r="A102" i="9"/>
  <c r="B102" i="9"/>
  <c r="C102" i="9"/>
  <c r="D102" i="9"/>
  <c r="A103" i="9"/>
  <c r="B103" i="9"/>
  <c r="C103" i="9"/>
  <c r="D103" i="9"/>
  <c r="A104" i="9"/>
  <c r="B104" i="9"/>
  <c r="C104" i="9"/>
  <c r="D104" i="9"/>
  <c r="A105" i="9"/>
  <c r="B105" i="9"/>
  <c r="C105" i="9"/>
  <c r="D105" i="9"/>
  <c r="A106" i="9"/>
  <c r="B106" i="9"/>
  <c r="C106" i="9"/>
  <c r="D106" i="9"/>
  <c r="A107" i="9"/>
  <c r="B107" i="9"/>
  <c r="C107" i="9"/>
  <c r="D107" i="9"/>
  <c r="A108" i="9"/>
  <c r="B108" i="9"/>
  <c r="C108" i="9"/>
  <c r="D108" i="9"/>
  <c r="A109" i="9"/>
  <c r="B109" i="9"/>
  <c r="C109" i="9"/>
  <c r="D109" i="9"/>
  <c r="A110" i="9"/>
  <c r="B110" i="9"/>
  <c r="C110" i="9"/>
  <c r="D110" i="9"/>
  <c r="A111" i="9"/>
  <c r="B111" i="9"/>
  <c r="C111" i="9"/>
  <c r="D111" i="9"/>
  <c r="A112" i="9"/>
  <c r="B112" i="9"/>
  <c r="C112" i="9"/>
  <c r="D112" i="9"/>
  <c r="A113" i="9"/>
  <c r="B113" i="9"/>
  <c r="C113" i="9"/>
  <c r="D113" i="9"/>
  <c r="A114" i="9"/>
  <c r="B114" i="9"/>
  <c r="C114" i="9"/>
  <c r="D114" i="9"/>
  <c r="A115" i="9"/>
  <c r="B115" i="9"/>
  <c r="C115" i="9"/>
  <c r="D115" i="9"/>
  <c r="A116" i="9"/>
  <c r="B116" i="9"/>
  <c r="C116" i="9"/>
  <c r="D116" i="9"/>
  <c r="A117" i="9"/>
  <c r="B117" i="9"/>
  <c r="C117" i="9"/>
  <c r="D117" i="9"/>
  <c r="A118" i="9"/>
  <c r="B118" i="9"/>
  <c r="C118" i="9"/>
  <c r="D118" i="9"/>
  <c r="A119" i="9"/>
  <c r="B119" i="9"/>
  <c r="C119" i="9"/>
  <c r="D119" i="9"/>
  <c r="A120" i="9"/>
  <c r="B120" i="9"/>
  <c r="C120" i="9"/>
  <c r="D120" i="9"/>
  <c r="A121" i="9"/>
  <c r="B121" i="9"/>
  <c r="C121" i="9"/>
  <c r="D121" i="9"/>
  <c r="A122" i="9"/>
  <c r="B122" i="9"/>
  <c r="C122" i="9"/>
  <c r="D122" i="9"/>
  <c r="A123" i="9"/>
  <c r="B123" i="9"/>
  <c r="C123" i="9"/>
  <c r="D123" i="9"/>
  <c r="A124" i="9"/>
  <c r="B124" i="9"/>
  <c r="C124" i="9"/>
  <c r="D124" i="9"/>
  <c r="A125" i="9"/>
  <c r="B125" i="9"/>
  <c r="C125" i="9"/>
  <c r="D125" i="9"/>
  <c r="A126" i="9"/>
  <c r="B126" i="9"/>
  <c r="C126" i="9"/>
  <c r="D126" i="9"/>
  <c r="A127" i="9"/>
  <c r="B127" i="9"/>
  <c r="C127" i="9"/>
  <c r="D127" i="9"/>
  <c r="A128" i="9"/>
  <c r="B128" i="9"/>
  <c r="C128" i="9"/>
  <c r="D128" i="9"/>
  <c r="A129" i="9"/>
  <c r="B129" i="9"/>
  <c r="C129" i="9"/>
  <c r="D129" i="9"/>
  <c r="A130" i="9"/>
  <c r="B130" i="9"/>
  <c r="C130" i="9"/>
  <c r="D130" i="9"/>
  <c r="A131" i="9"/>
  <c r="B131" i="9"/>
  <c r="C131" i="9"/>
  <c r="D131" i="9"/>
  <c r="A132" i="9"/>
  <c r="B132" i="9"/>
  <c r="C132" i="9"/>
  <c r="D132" i="9"/>
  <c r="A133" i="9"/>
  <c r="B133" i="9"/>
  <c r="C133" i="9"/>
  <c r="D133" i="9"/>
  <c r="A134" i="9"/>
  <c r="B134" i="9"/>
  <c r="C134" i="9"/>
  <c r="D134" i="9"/>
  <c r="A135" i="9"/>
  <c r="B135" i="9"/>
  <c r="C135" i="9"/>
  <c r="D135" i="9"/>
  <c r="A136" i="9"/>
  <c r="B136" i="9"/>
  <c r="C136" i="9"/>
  <c r="D136" i="9"/>
  <c r="A137" i="9"/>
  <c r="B137" i="9"/>
  <c r="C137" i="9"/>
  <c r="D137" i="9"/>
  <c r="A138" i="9"/>
  <c r="B138" i="9"/>
  <c r="C138" i="9"/>
  <c r="D138" i="9"/>
  <c r="A139" i="9"/>
  <c r="B139" i="9"/>
  <c r="C139" i="9"/>
  <c r="D139" i="9"/>
  <c r="A140" i="9"/>
  <c r="B140" i="9"/>
  <c r="C140" i="9"/>
  <c r="D140" i="9"/>
  <c r="A141" i="9"/>
  <c r="B141" i="9"/>
  <c r="C141" i="9"/>
  <c r="D141" i="9"/>
  <c r="A142" i="9"/>
  <c r="B142" i="9"/>
  <c r="C142" i="9"/>
  <c r="D142" i="9"/>
  <c r="A143" i="9"/>
  <c r="B143" i="9"/>
  <c r="C143" i="9"/>
  <c r="D143" i="9"/>
  <c r="A144" i="9"/>
  <c r="B144" i="9"/>
  <c r="C144" i="9"/>
  <c r="D144" i="9"/>
  <c r="A145" i="9"/>
  <c r="B145" i="9"/>
  <c r="C145" i="9"/>
  <c r="D145" i="9"/>
  <c r="A146" i="9"/>
  <c r="B146" i="9"/>
  <c r="C146" i="9"/>
  <c r="D146" i="9"/>
  <c r="A147" i="9"/>
  <c r="B147" i="9"/>
  <c r="C147" i="9"/>
  <c r="D147" i="9"/>
  <c r="A148" i="9"/>
  <c r="B148" i="9"/>
  <c r="C148" i="9"/>
  <c r="D148" i="9"/>
  <c r="A149" i="9"/>
  <c r="B149" i="9"/>
  <c r="C149" i="9"/>
  <c r="D149" i="9"/>
  <c r="A150" i="9"/>
  <c r="B150" i="9"/>
  <c r="C150" i="9"/>
  <c r="D150" i="9"/>
  <c r="A151" i="9"/>
  <c r="B151" i="9"/>
  <c r="C151" i="9"/>
  <c r="D151" i="9"/>
  <c r="D3" i="9"/>
  <c r="C3" i="9"/>
  <c r="B3" i="9"/>
  <c r="A3" i="9"/>
  <c r="B4" i="7"/>
  <c r="D4" i="7"/>
  <c r="J4" i="7" s="1"/>
  <c r="E4" i="7"/>
  <c r="F4" i="7"/>
  <c r="K4" i="7" s="1"/>
  <c r="G4" i="7"/>
  <c r="H4" i="7"/>
  <c r="L4" i="7"/>
  <c r="N4" i="7"/>
  <c r="B5" i="7"/>
  <c r="D5" i="7"/>
  <c r="J5" i="7" s="1"/>
  <c r="E5" i="7"/>
  <c r="F5" i="7"/>
  <c r="K5" i="7" s="1"/>
  <c r="G5" i="7"/>
  <c r="H5" i="7"/>
  <c r="L5" i="7"/>
  <c r="N5" i="7"/>
  <c r="O5" i="7"/>
  <c r="B3" i="7" l="1"/>
  <c r="D3" i="7"/>
  <c r="J3" i="7" s="1"/>
  <c r="E3" i="7"/>
  <c r="F3" i="7"/>
  <c r="K3" i="7" s="1"/>
  <c r="G3" i="7"/>
  <c r="H3" i="7"/>
  <c r="L3" i="7"/>
  <c r="N3" i="7"/>
  <c r="O4" i="7" l="1"/>
  <c r="O3" i="7" l="1"/>
  <c r="M5" i="7" l="1"/>
  <c r="P4" i="7"/>
  <c r="P5" i="7"/>
  <c r="I5" i="7"/>
  <c r="C5" i="7"/>
  <c r="I4" i="7"/>
  <c r="C4" i="7"/>
  <c r="P3" i="7"/>
  <c r="I3" i="7"/>
  <c r="C3" i="7"/>
  <c r="Q5" i="7"/>
  <c r="S5" i="7" l="1"/>
  <c r="R5" i="7" l="1"/>
  <c r="M3" i="7"/>
  <c r="M4" i="7"/>
  <c r="Q4" i="7" l="1"/>
  <c r="Q3" i="7" l="1"/>
  <c r="S4" i="7"/>
  <c r="R4" i="7"/>
  <c r="O2" i="7"/>
  <c r="N2" i="7"/>
  <c r="L2" i="7"/>
  <c r="H2" i="7"/>
  <c r="G2" i="7"/>
  <c r="F2" i="7"/>
  <c r="K2" i="7" s="1"/>
  <c r="E2" i="7"/>
  <c r="D2" i="7"/>
  <c r="J2" i="7" s="1"/>
  <c r="C2" i="7"/>
  <c r="B2" i="7"/>
  <c r="S3" i="7" l="1"/>
  <c r="R3" i="7"/>
  <c r="M2" i="7"/>
  <c r="S2" i="7"/>
  <c r="P2" i="7"/>
  <c r="I2" i="7"/>
  <c r="S6" i="7" l="1"/>
  <c r="Q2" i="7"/>
  <c r="R2" i="7"/>
  <c r="R6" i="7" s="1"/>
</calcChain>
</file>

<file path=xl/connections.xml><?xml version="1.0" encoding="utf-8"?>
<connections xmlns="http://schemas.openxmlformats.org/spreadsheetml/2006/main">
  <connection id="1" keepAlive="1" name="Запрос — Таблица1" description="Соединение с запросом &quot;Таблица1&quot; в книге." type="5" refreshedVersion="5" background="1" saveData="1">
    <dbPr connection="provider=Microsoft.Mashup.OleDb.1;data source=$EmbeddedMashup(2bd68931-9d00-41cc-983d-661e450ef72f)$;location=Таблица1;extended properties=UEsDBBQAAgAIADtpe01hPGNxqwAAAPoAAAASABwAQ29uZmlnL1BhY2thZ2UueG1sIKIYACigFAAAAAAAAAAAAAAAAAAAAAAAAAAAAIWPQQ6CMBREr0K657eFYIR8ysKtJEajcdtAhUYohhbhbi48klfQRDHu3M1M5iUzj9sds6ltvKvqre5MSjgw4ilTdKU2VUoGd/KXJBO4kcVZVsp7lY1NJqtTUjt3SSgdxxHGELq+ogFjnB7z9a6oVSt9bayTplDkS5X/KSLw8B4jAohiiHgYQcA40jnGXJtZc4ggDOIFMKQ/Ma6Gxg29Ev3gb/dIZ4v080M8AVBLAwQUAAIACAA7aXtN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O2l7TQhqSxhqAQAA/wIAABMAHABGb3JtdWxhcy9TZWN0aW9uMS5tIKIYACigFAAAAAAAAAAAAAAAAAAAAAAAAAAAAJ2STUrDQBTH94HcYRhBZqAEuq51U9SNuLAFwRAkjVMbmmTCJMFKKdQinkBcuRIPEBWh+HGHlyt4El/Sxo8aFBoGwsy893v/H0wknNiVAWnP//WGrula1LeVOCZwCyncwwvMsktI66RJPBFrBL+2TJQj8GBr6AjPaCVKiSA+kGrQlXLA+Mjcs33RpEsEao3NlgxirLVqBSg+C8WuG8WI6thdTxg7SiYhm/NrZEThCtJsCimtEQp32QR5j/AKT/CWTYuzG7yfwDOkJDuHB7ye0XHeGAs/xAJhO31C2fvFNaFknXTEMDZa0u+6gWD5YKOj7CDqSeUzc43mZZ8Ya9Fd9Gwr6bMjznEkLo4oyumYzy18Ww0qLEq5fz1+Bf4rZrE9dEM2MivkMbSZkyzMVsE6wvGYvNQoBXrKPqkQKL1+CKwcdsl6taRKRIn3lbMtPHy4+/I0YqXDAsbMMrFFNjZJkHge57rmBvo3TuMDUEsBAi0AFAACAAgAO2l7TWE8Y3GrAAAA+gAAABIAAAAAAAAAAAAAAAAAAAAAAENvbmZpZy9QYWNrYWdlLnhtbFBLAQItABQAAgAIADtpe00PyumrpAAAAOkAAAATAAAAAAAAAAAAAAAAAPcAAABbQ29udGVudF9UeXBlc10ueG1sUEsBAi0AFAACAAgAO2l7TQhqSxhqAQAA/wIAABMAAAAAAAAAAAAAAAAA6AEAAEZvcm11bGFzL1NlY3Rpb24xLm1QSwUGAAAAAAMAAwDCAAAAnwMAAAAA" command="SELECT * FROM [Таблица1]"/>
  </connection>
</connections>
</file>

<file path=xl/sharedStrings.xml><?xml version="1.0" encoding="utf-8"?>
<sst xmlns="http://schemas.openxmlformats.org/spreadsheetml/2006/main" count="88" uniqueCount="42">
  <si>
    <t>№ сваи</t>
  </si>
  <si>
    <t>Проектная отметка верха сваи</t>
  </si>
  <si>
    <t>Местоположение</t>
  </si>
  <si>
    <t>№ п/п</t>
  </si>
  <si>
    <t>Способ погружения</t>
  </si>
  <si>
    <t>Марка сваи</t>
  </si>
  <si>
    <t>Дата бурения, погружения</t>
  </si>
  <si>
    <t>Фактическая отметка верха сваи</t>
  </si>
  <si>
    <t>V раствора в скважине, м3</t>
  </si>
  <si>
    <t>Длина сваи Н, м</t>
  </si>
  <si>
    <t>Сечение сваи, мм</t>
  </si>
  <si>
    <t>D диаметр скважины, мм</t>
  </si>
  <si>
    <t>H1, отметка земли</t>
  </si>
  <si>
    <t>h, глубина скважины, проект, м</t>
  </si>
  <si>
    <t>h1, глубина скважины, факт, м</t>
  </si>
  <si>
    <t>Дата</t>
  </si>
  <si>
    <t xml:space="preserve"> </t>
  </si>
  <si>
    <t>H2, отметка планировки</t>
  </si>
  <si>
    <t>1 способ</t>
  </si>
  <si>
    <t>Свая</t>
  </si>
  <si>
    <t>скважина</t>
  </si>
  <si>
    <t>С9,5-2Ау</t>
  </si>
  <si>
    <t>С9,5-3у</t>
  </si>
  <si>
    <t>С7,5-2Ау</t>
  </si>
  <si>
    <t>С7,5-3у</t>
  </si>
  <si>
    <t>V ЦПС в свае, м3</t>
  </si>
  <si>
    <t>Фрагмент</t>
  </si>
  <si>
    <t>temp</t>
  </si>
  <si>
    <t>Кабельная эстакада</t>
  </si>
  <si>
    <t>Кабельная эстакада С9,5-2Ау (№ 1), Фрагмент 2 С9,5-3 (№ 1), С9,5-2Ау (№ 9)</t>
  </si>
  <si>
    <t>Кабельная эстакада С9,5-3у (№ 2, 3, 4, 11, 12, 33), С9,5-2Ау (№ 5, 14, 32), С7,5-3у (№ 8, 9, 10, 18, 19, 20, 21, 22, 24, 25, 26, 27, 28), С7,5-2Ау (№ 23, 29, 30, 31), С7,5-4у (№ 37, 38), Фрагмент 1 С7,5-2Ау (№ 14), С7,5-1у (№ 17), С9,5-3у (№ 25), С14,5-5 (№ 26, 27, 28, 29), С11,5-3 (№ 34, 35, 36, 37, 38, 39, 40, 41), С11,5-4 (№ 42, 43, 44, 45), Фрагмент 2 С9,5-3 (№ 2), С7,5-1у (№ 3, 4, 5), С7,5-2Ау (№ 6, 7, 8, 10), С9,5-1у (№ 12, 13), С8,5-3 (№ 14, 15, 16, 17), С11,5-4 (№ 18, 19, 20, 21, 22, 23, 24, 25), Фрагмент 3 С9,5-1у (№ 13), С8,5-3 (№ 14, 15, 16, 17), С11,5-4 (№ 18, 19, 20, 21, 22, 23, 24, 25), Фрагмент 5 С9,5-2Ау (№ 1, 2, 3, 4, 5, 6, 7, 8)</t>
  </si>
  <si>
    <t>Фрагмент 1 С9,5-2Ау (№ 1, 3), С9,5-3 (№ 10, 11), С7,5-2Ау (№ 21, 22)</t>
  </si>
  <si>
    <t>Фрагмент 3 С9,5-3 (№ 1, 2), С7,5-1у (№ 3, 4, 5), С7,5-2Ау (№ 6, 7, 8, 10), С9,5-2Ау (№ 9), С9,5-1у (№ 11, 12)</t>
  </si>
  <si>
    <t>Фрагмент 1 С9,5-2Ау (№ 4), С9,5-3 (№ 5, 6, 7, 9), С7,5-2Ау (№ 20)</t>
  </si>
  <si>
    <t>Фрагмент 1 С14,5-5 (№ 30, 31, 32, 33)</t>
  </si>
  <si>
    <t>Кабельная эстакада С7,5-2Ау (№ 6, 7), С9,5-3у (№ 34), Фрагмент 4 С9,5-2Ау (№ 4, 5)</t>
  </si>
  <si>
    <t>Кабельная эстакада С9,5-2Ау (№ 13, 17), Фрагмент 1 С9,5-2Ау (№ 2), С9,5-3 (№ 8), С7,5-1у (№ 16, 18), С9,5-1у (№ 23, 24)</t>
  </si>
  <si>
    <t>Кабельная эстакада С9,5-2Ау (№ 15), Фрагмент 1 С9,5-2Ау (№ 12), С7,5-1у (№ 13, 15, 19), Фрагмент 2 С9,5-1у (№ 11)</t>
  </si>
  <si>
    <t>Кабельная эстакада С9,5-2Ау (№ 16, 36), С9,5-3у (№ 35), Фрагмент 4 С9,5-2Ау (№ 1, 2, 3, 6, 7, 8)</t>
  </si>
  <si>
    <t>№ комплекта</t>
  </si>
  <si>
    <t>Исходные данные</t>
  </si>
  <si>
    <t>Что хочу получить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</si>
</sst>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NumberFormat="1" applyFont="1"/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Border="1"/>
    <xf numFmtId="0" fontId="4" fillId="0" borderId="0" xfId="0" applyFont="1" applyBorder="1"/>
    <xf numFmtId="14" fontId="4" fillId="0" borderId="0" xfId="0" applyNumberFormat="1" applyFont="1" applyBorder="1"/>
    <xf numFmtId="164" fontId="4" fillId="0" borderId="0" xfId="0" applyNumberFormat="1" applyFont="1" applyBorder="1"/>
    <xf numFmtId="2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1" fontId="4" fillId="0" borderId="0" xfId="0" applyNumberFormat="1" applyFont="1"/>
    <xf numFmtId="1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2" borderId="0" xfId="0" applyFont="1" applyFill="1"/>
    <xf numFmtId="2" fontId="4" fillId="0" borderId="0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/>
    <xf numFmtId="0" fontId="4" fillId="0" borderId="2" xfId="0" applyFont="1" applyBorder="1"/>
    <xf numFmtId="14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0" fillId="0" borderId="0" xfId="0" applyNumberFormat="1"/>
    <xf numFmtId="14" fontId="0" fillId="0" borderId="0" xfId="0" applyNumberFormat="1" applyAlignment="1"/>
    <xf numFmtId="0" fontId="0" fillId="0" borderId="0" xfId="0" quotePrefix="1" applyNumberFormat="1" applyAlignment="1"/>
    <xf numFmtId="0" fontId="0" fillId="0" borderId="0" xfId="0" applyNumberFormat="1" applyAlignment="1"/>
    <xf numFmtId="0" fontId="4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/>
    <xf numFmtId="14" fontId="4" fillId="4" borderId="1" xfId="0" applyNumberFormat="1" applyFont="1" applyFill="1" applyBorder="1"/>
    <xf numFmtId="1" fontId="4" fillId="4" borderId="1" xfId="0" applyNumberFormat="1" applyFont="1" applyFill="1" applyBorder="1"/>
    <xf numFmtId="0" fontId="4" fillId="4" borderId="0" xfId="0" applyNumberFormat="1" applyFont="1" applyFill="1"/>
    <xf numFmtId="0" fontId="4" fillId="4" borderId="0" xfId="0" applyFont="1" applyFill="1" applyAlignment="1">
      <alignment horizontal="center" vertical="center" wrapText="1"/>
    </xf>
    <xf numFmtId="0" fontId="0" fillId="2" borderId="0" xfId="0" applyNumberFormat="1" applyFont="1" applyFill="1" applyAlignment="1"/>
    <xf numFmtId="0" fontId="4" fillId="2" borderId="0" xfId="0" applyFont="1" applyFill="1" applyAlignment="1">
      <alignment horizontal="center" vertical="center" wrapText="1"/>
    </xf>
    <xf numFmtId="14" fontId="4" fillId="4" borderId="0" xfId="0" applyNumberFormat="1" applyFont="1" applyFill="1"/>
    <xf numFmtId="0" fontId="4" fillId="0" borderId="0" xfId="0" applyFont="1" applyAlignment="1"/>
    <xf numFmtId="0" fontId="0" fillId="4" borderId="7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19">
    <dxf>
      <numFmt numFmtId="0" formatCode="General"/>
      <alignment horizontal="general" vertical="bottom" textRotation="0" wrapText="0" indent="0" justifyLastLine="0" shrinkToFit="0" readingOrder="0"/>
    </dxf>
    <dxf>
      <numFmt numFmtId="19" formatCode="dd/mm/yyyy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18"/>
      <tableStyleElement type="headerRow" dxfId="17"/>
      <tableStyleElement type="firstRowStripe" dxfId="16"/>
    </tableStyle>
    <tableStyle name="TableStyleQueryResult" pivot="0" count="3">
      <tableStyleElement type="wholeTable" dxfId="15"/>
      <tableStyleElement type="headerRow" dxfId="14"/>
      <tableStyleElement type="firstRowStripe" dxfId="13"/>
    </tableStyle>
  </tableStyles>
  <colors>
    <mruColors>
      <color rgb="FF66FF66"/>
      <color rgb="FF00CC99"/>
      <color rgb="FFCC99FF"/>
      <color rgb="FF99FFCC"/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work_first\Desktop\&#1056;&#1072;&#1089;&#1095;&#1077;&#1090;%20&#1086;&#1073;&#1098;&#1077;&#1084;&#1086;&#1074;%20&#1087;&#1086;&#1083;&#1085;&#1099;&#1081;%20&#1057;&#1040;&#10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мощь"/>
      <sheetName val="4.3"/>
      <sheetName val="25.4.1"/>
      <sheetName val="25.4.2"/>
      <sheetName val="20.2"/>
      <sheetName val="35.3"/>
      <sheetName val="8.2"/>
      <sheetName val="4.6"/>
      <sheetName val="26.1.5"/>
      <sheetName val="27.1.4"/>
      <sheetName val="36.1"/>
      <sheetName val="переход"/>
      <sheetName val="28.1 (сваи)"/>
      <sheetName val="36.3,36.5,36.7"/>
      <sheetName val="62.6.1"/>
      <sheetName val="62.6.2"/>
      <sheetName val="35.4"/>
      <sheetName val="25.5.2"/>
      <sheetName val="4.3(2)"/>
      <sheetName val="4.3(3)"/>
      <sheetName val="6.1 (внутри)"/>
      <sheetName val="6.2 (снаружи) "/>
      <sheetName val="27.2"/>
      <sheetName val="26.1.7"/>
      <sheetName val="эст. Х"/>
      <sheetName val="25.5.5"/>
      <sheetName val="36.9"/>
      <sheetName val="13 (сваи, ростверк)"/>
      <sheetName val="26.3"/>
      <sheetName val="26.4"/>
      <sheetName val="26.5"/>
      <sheetName val="28.3"/>
      <sheetName val="29.1"/>
      <sheetName val="19.2"/>
      <sheetName val="19.3"/>
      <sheetName val="26.1.4"/>
      <sheetName val="36.8.1"/>
      <sheetName val="36.8.2"/>
      <sheetName val="Сортаменты"/>
      <sheetName val="L_равн"/>
      <sheetName val="L_неравн"/>
      <sheetName val="Швеллеры"/>
      <sheetName val="700-01"/>
      <sheetName val="Двутавры"/>
      <sheetName val="Двутавры_М"/>
      <sheetName val="Двутавры_БШК"/>
      <sheetName val="Лист"/>
      <sheetName val="Лист_ПВ"/>
      <sheetName val="Труба"/>
      <sheetName val="Круг"/>
      <sheetName val="300-0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3">
          <cell r="E3">
            <v>7850</v>
          </cell>
        </row>
      </sheetData>
      <sheetData sheetId="47"/>
      <sheetData sheetId="48">
        <row r="3">
          <cell r="F3">
            <v>7850</v>
          </cell>
        </row>
      </sheetData>
      <sheetData sheetId="49"/>
      <sheetData sheetId="50"/>
    </sheetDataSet>
  </externalBook>
</externalLink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3">
    <queryTableFields count="2">
      <queryTableField id="1" name="Дата" tableColumnId="20"/>
      <queryTableField id="2" name="temp" tableColumnId="21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Таблица1" displayName="Таблица1" ref="A2:D151" totalsRowShown="0" headerRowBorderDxfId="10" tableBorderDxfId="9" totalsRowBorderDxfId="8">
  <autoFilter ref="A2:D151">
    <filterColumn colId="1">
      <filters>
        <filter val="Фр1"/>
      </filters>
    </filterColumn>
    <filterColumn colId="2">
      <filters>
        <filter val="38"/>
      </filters>
    </filterColumn>
  </autoFilter>
  <tableColumns count="4">
    <tableColumn id="1" name="Дата" dataDxfId="7">
      <calculatedColumnFormula>Лист1!B3</calculatedColumnFormula>
    </tableColumn>
    <tableColumn id="3" name="Фрагмент" dataDxfId="6">
      <calculatedColumnFormula>Лист1!C3</calculatedColumnFormula>
    </tableColumn>
    <tableColumn id="4" name="№ сваи" dataDxfId="5">
      <calculatedColumnFormula>Лист1!D3</calculatedColumnFormula>
    </tableColumn>
    <tableColumn id="5" name="Марка сваи" dataDxfId="4">
      <calculatedColumnFormula>Лист1!E3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_2" displayName="Таблица1_2" ref="A1:B11" tableType="queryTable" totalsRowShown="0" headerRowDxfId="3" dataDxfId="2">
  <autoFilter ref="A1:B11"/>
  <sortState ref="A2:B12">
    <sortCondition ref="A1:A12"/>
  </sortState>
  <tableColumns count="2">
    <tableColumn id="20" uniqueName="20" name="Дата" queryTableFieldId="1" dataDxfId="1"/>
    <tableColumn id="21" uniqueName="21" name="temp" queryTableFieldId="2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6"/>
  <sheetViews>
    <sheetView workbookViewId="0">
      <selection activeCell="B7" sqref="B7"/>
    </sheetView>
  </sheetViews>
  <sheetFormatPr defaultRowHeight="15" x14ac:dyDescent="0.25"/>
  <sheetData>
    <row r="1" spans="1:2" x14ac:dyDescent="0.25">
      <c r="A1" t="s">
        <v>18</v>
      </c>
    </row>
    <row r="2" spans="1:2" x14ac:dyDescent="0.25">
      <c r="A2" t="s">
        <v>19</v>
      </c>
      <c r="B2" t="s">
        <v>20</v>
      </c>
    </row>
    <row r="3" spans="1:2" x14ac:dyDescent="0.25">
      <c r="A3">
        <v>0.159</v>
      </c>
      <c r="B3">
        <v>0.3</v>
      </c>
    </row>
    <row r="4" spans="1:2" x14ac:dyDescent="0.25">
      <c r="A4">
        <v>0.219</v>
      </c>
      <c r="B4">
        <v>0.35</v>
      </c>
    </row>
    <row r="5" spans="1:2" x14ac:dyDescent="0.25">
      <c r="A5">
        <v>0.32500000000000001</v>
      </c>
      <c r="B5">
        <v>0.5</v>
      </c>
    </row>
    <row r="6" spans="1:2" x14ac:dyDescent="0.25">
      <c r="A6">
        <v>0.42599999999999999</v>
      </c>
      <c r="B6">
        <v>0.6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30"/>
  <sheetViews>
    <sheetView tabSelected="1" zoomScaleNormal="100" workbookViewId="0">
      <pane ySplit="2" topLeftCell="A3" activePane="bottomLeft" state="frozen"/>
      <selection pane="bottomLeft" activeCell="I24" sqref="I24"/>
    </sheetView>
  </sheetViews>
  <sheetFormatPr defaultRowHeight="11.25" x14ac:dyDescent="0.2"/>
  <cols>
    <col min="1" max="1" width="3.85546875" style="2" customWidth="1"/>
    <col min="2" max="2" width="8.7109375" style="2" customWidth="1"/>
    <col min="3" max="3" width="12.42578125" style="2" customWidth="1"/>
    <col min="4" max="4" width="4.28515625" style="2" customWidth="1"/>
    <col min="5" max="5" width="10.85546875" style="2" customWidth="1"/>
    <col min="6" max="16384" width="9.140625" style="2"/>
  </cols>
  <sheetData>
    <row r="1" spans="1:7" s="7" customFormat="1" ht="15" x14ac:dyDescent="0.25">
      <c r="A1" s="46" t="s">
        <v>40</v>
      </c>
      <c r="B1" s="46"/>
      <c r="C1" s="46"/>
      <c r="D1" s="46"/>
      <c r="E1" s="46"/>
      <c r="F1" s="40"/>
      <c r="G1" s="42" t="s">
        <v>41</v>
      </c>
    </row>
    <row r="2" spans="1:7" s="1" customFormat="1" ht="45" x14ac:dyDescent="0.25">
      <c r="A2" s="34" t="s">
        <v>3</v>
      </c>
      <c r="B2" s="35" t="s">
        <v>6</v>
      </c>
      <c r="C2" s="34" t="s">
        <v>2</v>
      </c>
      <c r="D2" s="36" t="s">
        <v>0</v>
      </c>
      <c r="E2" s="34" t="s">
        <v>5</v>
      </c>
      <c r="F2" s="41" t="s">
        <v>15</v>
      </c>
      <c r="G2" s="43" t="s">
        <v>39</v>
      </c>
    </row>
    <row r="3" spans="1:7" x14ac:dyDescent="0.2">
      <c r="A3" s="37"/>
      <c r="B3" s="38">
        <v>43420</v>
      </c>
      <c r="C3" s="37" t="s">
        <v>28</v>
      </c>
      <c r="D3" s="39">
        <v>1</v>
      </c>
      <c r="E3" s="37" t="s">
        <v>21</v>
      </c>
      <c r="F3" s="44">
        <v>43420</v>
      </c>
      <c r="G3" s="20">
        <v>2</v>
      </c>
    </row>
    <row r="4" spans="1:7" x14ac:dyDescent="0.2">
      <c r="A4" s="37"/>
      <c r="B4" s="38"/>
      <c r="C4" s="37" t="s">
        <v>28</v>
      </c>
      <c r="D4" s="39">
        <v>2</v>
      </c>
      <c r="E4" s="37" t="s">
        <v>22</v>
      </c>
      <c r="F4" s="44"/>
      <c r="G4" s="20"/>
    </row>
    <row r="5" spans="1:7" x14ac:dyDescent="0.2">
      <c r="A5" s="37"/>
      <c r="B5" s="38"/>
      <c r="C5" s="37" t="s">
        <v>28</v>
      </c>
      <c r="D5" s="39">
        <v>3</v>
      </c>
      <c r="E5" s="37" t="s">
        <v>22</v>
      </c>
      <c r="F5" s="44"/>
      <c r="G5" s="20"/>
    </row>
    <row r="6" spans="1:7" x14ac:dyDescent="0.2">
      <c r="A6" s="37"/>
      <c r="B6" s="38"/>
      <c r="C6" s="37" t="s">
        <v>28</v>
      </c>
      <c r="D6" s="39">
        <v>4</v>
      </c>
      <c r="E6" s="37" t="s">
        <v>22</v>
      </c>
      <c r="F6" s="44"/>
      <c r="G6" s="20"/>
    </row>
    <row r="7" spans="1:7" x14ac:dyDescent="0.2">
      <c r="A7" s="37"/>
      <c r="B7" s="38"/>
      <c r="C7" s="37" t="s">
        <v>28</v>
      </c>
      <c r="D7" s="39">
        <v>5</v>
      </c>
      <c r="E7" s="37" t="s">
        <v>21</v>
      </c>
      <c r="F7" s="44"/>
      <c r="G7" s="20"/>
    </row>
    <row r="8" spans="1:7" x14ac:dyDescent="0.2">
      <c r="A8" s="37"/>
      <c r="B8" s="38">
        <v>43425</v>
      </c>
      <c r="C8" s="37" t="s">
        <v>28</v>
      </c>
      <c r="D8" s="39">
        <v>6</v>
      </c>
      <c r="E8" s="37" t="s">
        <v>23</v>
      </c>
      <c r="F8" s="44">
        <v>43425</v>
      </c>
      <c r="G8" s="20">
        <v>5</v>
      </c>
    </row>
    <row r="9" spans="1:7" x14ac:dyDescent="0.2">
      <c r="A9" s="37"/>
      <c r="B9" s="38">
        <v>43425</v>
      </c>
      <c r="C9" s="37" t="s">
        <v>28</v>
      </c>
      <c r="D9" s="39">
        <v>7</v>
      </c>
      <c r="E9" s="37" t="s">
        <v>23</v>
      </c>
      <c r="F9" s="44"/>
      <c r="G9" s="20"/>
    </row>
    <row r="10" spans="1:7" x14ac:dyDescent="0.2">
      <c r="A10" s="37"/>
      <c r="B10" s="38"/>
      <c r="C10" s="37" t="s">
        <v>28</v>
      </c>
      <c r="D10" s="39">
        <v>8</v>
      </c>
      <c r="E10" s="37" t="s">
        <v>24</v>
      </c>
      <c r="F10" s="44"/>
      <c r="G10" s="20"/>
    </row>
    <row r="11" spans="1:7" x14ac:dyDescent="0.2">
      <c r="A11" s="37"/>
      <c r="B11" s="38"/>
      <c r="C11" s="37" t="s">
        <v>28</v>
      </c>
      <c r="D11" s="39">
        <v>9</v>
      </c>
      <c r="E11" s="37" t="s">
        <v>24</v>
      </c>
      <c r="F11" s="44"/>
      <c r="G11" s="20"/>
    </row>
    <row r="12" spans="1:7" x14ac:dyDescent="0.2">
      <c r="A12" s="37"/>
      <c r="B12" s="38"/>
      <c r="C12" s="37" t="s">
        <v>28</v>
      </c>
      <c r="D12" s="39">
        <v>10</v>
      </c>
      <c r="E12" s="37" t="s">
        <v>24</v>
      </c>
      <c r="F12" s="44"/>
      <c r="G12" s="20"/>
    </row>
    <row r="13" spans="1:7" x14ac:dyDescent="0.2">
      <c r="A13" s="37"/>
      <c r="B13" s="38"/>
      <c r="C13" s="37" t="s">
        <v>28</v>
      </c>
      <c r="D13" s="39">
        <v>11</v>
      </c>
      <c r="E13" s="37" t="s">
        <v>22</v>
      </c>
      <c r="F13" s="44"/>
      <c r="G13" s="20"/>
    </row>
    <row r="14" spans="1:7" x14ac:dyDescent="0.2">
      <c r="A14" s="37"/>
      <c r="B14" s="38"/>
      <c r="C14" s="37" t="s">
        <v>28</v>
      </c>
      <c r="D14" s="39">
        <v>12</v>
      </c>
      <c r="E14" s="37" t="s">
        <v>22</v>
      </c>
      <c r="F14" s="44"/>
      <c r="G14" s="20"/>
    </row>
    <row r="15" spans="1:7" x14ac:dyDescent="0.2">
      <c r="A15" s="37"/>
      <c r="B15" s="38">
        <v>43419</v>
      </c>
      <c r="C15" s="37" t="s">
        <v>28</v>
      </c>
      <c r="D15" s="39">
        <v>13</v>
      </c>
      <c r="E15" s="37" t="s">
        <v>21</v>
      </c>
      <c r="F15" s="44">
        <v>43419</v>
      </c>
      <c r="G15" s="20">
        <v>1</v>
      </c>
    </row>
    <row r="16" spans="1:7" x14ac:dyDescent="0.2">
      <c r="A16" s="37"/>
      <c r="B16" s="38"/>
      <c r="C16" s="37" t="s">
        <v>28</v>
      </c>
      <c r="D16" s="39">
        <v>14</v>
      </c>
      <c r="E16" s="37" t="s">
        <v>21</v>
      </c>
      <c r="F16" s="44"/>
      <c r="G16" s="20"/>
    </row>
    <row r="17" spans="1:7" x14ac:dyDescent="0.2">
      <c r="A17" s="37"/>
      <c r="B17" s="38">
        <v>43421</v>
      </c>
      <c r="C17" s="37" t="s">
        <v>28</v>
      </c>
      <c r="D17" s="39">
        <v>15</v>
      </c>
      <c r="E17" s="37" t="s">
        <v>21</v>
      </c>
      <c r="F17" s="44">
        <v>43421</v>
      </c>
      <c r="G17" s="20">
        <v>3</v>
      </c>
    </row>
    <row r="18" spans="1:7" x14ac:dyDescent="0.2">
      <c r="A18" s="37"/>
      <c r="B18" s="38">
        <v>43422</v>
      </c>
      <c r="C18" s="37" t="s">
        <v>28</v>
      </c>
      <c r="D18" s="39">
        <v>16</v>
      </c>
      <c r="E18" s="37" t="s">
        <v>21</v>
      </c>
      <c r="F18" s="44">
        <v>43422</v>
      </c>
      <c r="G18" s="20">
        <v>4</v>
      </c>
    </row>
    <row r="19" spans="1:7" x14ac:dyDescent="0.2">
      <c r="A19" s="37"/>
      <c r="B19" s="38">
        <v>43419</v>
      </c>
      <c r="C19" s="37" t="s">
        <v>28</v>
      </c>
      <c r="D19" s="39">
        <v>17</v>
      </c>
      <c r="E19" s="37" t="s">
        <v>21</v>
      </c>
      <c r="F19" s="44"/>
      <c r="G19" s="20"/>
    </row>
    <row r="20" spans="1:7" x14ac:dyDescent="0.2">
      <c r="A20" s="37"/>
      <c r="B20" s="38"/>
      <c r="C20" s="37" t="s">
        <v>28</v>
      </c>
      <c r="D20" s="39">
        <v>18</v>
      </c>
      <c r="E20" s="37" t="s">
        <v>24</v>
      </c>
      <c r="F20" s="44"/>
      <c r="G20" s="20"/>
    </row>
    <row r="21" spans="1:7" x14ac:dyDescent="0.2">
      <c r="A21" s="37"/>
      <c r="B21" s="38"/>
      <c r="C21" s="37" t="s">
        <v>28</v>
      </c>
      <c r="D21" s="39">
        <v>19</v>
      </c>
      <c r="E21" s="37" t="s">
        <v>24</v>
      </c>
      <c r="F21" s="44"/>
      <c r="G21" s="20"/>
    </row>
    <row r="22" spans="1:7" x14ac:dyDescent="0.2">
      <c r="A22" s="37"/>
      <c r="B22" s="38"/>
      <c r="C22" s="37" t="s">
        <v>28</v>
      </c>
      <c r="D22" s="39">
        <v>33</v>
      </c>
      <c r="E22" s="37" t="s">
        <v>22</v>
      </c>
      <c r="F22" s="44"/>
      <c r="G22" s="20"/>
    </row>
    <row r="26" spans="1:7" x14ac:dyDescent="0.2">
      <c r="E26" s="45"/>
    </row>
    <row r="27" spans="1:7" x14ac:dyDescent="0.2">
      <c r="E27" s="45"/>
    </row>
    <row r="28" spans="1:7" x14ac:dyDescent="0.2">
      <c r="E28" s="45"/>
    </row>
    <row r="29" spans="1:7" x14ac:dyDescent="0.2">
      <c r="E29" s="45"/>
    </row>
    <row r="30" spans="1:7" x14ac:dyDescent="0.2">
      <c r="E30" s="45"/>
    </row>
  </sheetData>
  <mergeCells count="1">
    <mergeCell ref="A1:E1"/>
  </mergeCells>
  <conditionalFormatting sqref="A1:A1048576">
    <cfRule type="duplicateValues" dxfId="12" priority="9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U14"/>
  <sheetViews>
    <sheetView view="pageBreakPreview" zoomScale="130" zoomScaleNormal="100" zoomScaleSheetLayoutView="130" workbookViewId="0">
      <selection activeCell="E15" sqref="E15"/>
    </sheetView>
  </sheetViews>
  <sheetFormatPr defaultRowHeight="11.25" x14ac:dyDescent="0.2"/>
  <cols>
    <col min="1" max="1" width="9.140625" style="10"/>
    <col min="2" max="2" width="10.140625" style="10" bestFit="1" customWidth="1"/>
    <col min="3" max="3" width="6.85546875" style="10" customWidth="1"/>
    <col min="4" max="4" width="9.140625" style="33" customWidth="1"/>
    <col min="5" max="5" width="10.42578125" style="10" customWidth="1"/>
    <col min="6" max="6" width="5.85546875" style="10" customWidth="1"/>
    <col min="7" max="7" width="6.140625" style="10" customWidth="1"/>
    <col min="8" max="8" width="7.42578125" style="10" customWidth="1"/>
    <col min="9" max="9" width="8" style="10" customWidth="1"/>
    <col min="10" max="10" width="8.7109375" style="10" customWidth="1"/>
    <col min="11" max="11" width="6.28515625" style="10" customWidth="1"/>
    <col min="12" max="12" width="9.140625" style="12" customWidth="1"/>
    <col min="13" max="13" width="10" style="9" customWidth="1"/>
    <col min="14" max="15" width="9.140625" style="10" customWidth="1"/>
    <col min="16" max="18" width="9.140625" style="9" customWidth="1"/>
    <col min="19" max="16384" width="9.140625" style="10"/>
  </cols>
  <sheetData>
    <row r="1" spans="1:21" ht="45" x14ac:dyDescent="0.2">
      <c r="A1" s="10" t="s">
        <v>3</v>
      </c>
      <c r="B1" s="10" t="s">
        <v>15</v>
      </c>
      <c r="C1" s="3" t="s">
        <v>4</v>
      </c>
      <c r="D1" s="3" t="s">
        <v>2</v>
      </c>
      <c r="E1" s="3" t="s">
        <v>5</v>
      </c>
      <c r="F1" s="3" t="s">
        <v>0</v>
      </c>
      <c r="G1" s="3" t="s">
        <v>9</v>
      </c>
      <c r="H1" s="3" t="s">
        <v>10</v>
      </c>
      <c r="I1" s="3" t="s">
        <v>11</v>
      </c>
      <c r="J1" s="3" t="s">
        <v>2</v>
      </c>
      <c r="K1" s="3" t="s">
        <v>0</v>
      </c>
      <c r="L1" s="4" t="s">
        <v>1</v>
      </c>
      <c r="M1" s="3" t="s">
        <v>7</v>
      </c>
      <c r="N1" s="3" t="s">
        <v>12</v>
      </c>
      <c r="O1" s="3" t="s">
        <v>17</v>
      </c>
      <c r="P1" s="5" t="s">
        <v>13</v>
      </c>
      <c r="Q1" s="5" t="s">
        <v>14</v>
      </c>
      <c r="R1" s="5" t="s">
        <v>8</v>
      </c>
      <c r="S1" s="14" t="s">
        <v>25</v>
      </c>
      <c r="U1" s="8"/>
    </row>
    <row r="2" spans="1:21" x14ac:dyDescent="0.2">
      <c r="A2" s="6">
        <v>68</v>
      </c>
      <c r="B2" s="11" t="e">
        <f>INDEX(Лист1!$A$3:$E$148,MATCH('Для схем'!A2,Лист1!$A$3:$A$148,0),2)</f>
        <v>#N/A</v>
      </c>
      <c r="C2" s="3" t="e">
        <f>INDEX(Лист1!$A$3:$E$148,MATCH('Для схем'!A2,Лист1!$A$3:$A$148,0),10)</f>
        <v>#N/A</v>
      </c>
      <c r="D2" s="3" t="e">
        <f>INDEX(Лист1!$A$3:$E$148,MATCH('Для схем'!A2,Лист1!$A$3:$A$148,0),4)</f>
        <v>#N/A</v>
      </c>
      <c r="E2" s="3" t="e">
        <f>INDEX(Лист1!$A$3:$E$148,MATCH('Для схем'!A2,Лист1!$A$3:$A$148,0),6)</f>
        <v>#N/A</v>
      </c>
      <c r="F2" s="3" t="e">
        <f>INDEX(Лист1!$A$3:$E$148,MATCH('Для схем'!A2,Лист1!$A$3:$A$148,0),5)</f>
        <v>#N/A</v>
      </c>
      <c r="G2" s="3" t="e">
        <f>INDEX(Лист1!$A$3:$E$148,MATCH('Для схем'!A2,Лист1!$A$3:$A$148,0),7)</f>
        <v>#N/A</v>
      </c>
      <c r="H2" s="3" t="e">
        <f>CONCATENATE(INDEX(Лист1!$A$3:$E$148,MATCH('Для схем'!A2,Лист1!$A$3:$A$148,0),8)*1000,"х",INDEX(Лист1!$A$3:$E$148,MATCH('Для схем'!A2,Лист1!$A$3:$A$148,0),9)*1000)</f>
        <v>#N/A</v>
      </c>
      <c r="I2" s="3" t="e">
        <f>INDEX(Лист1!$A$3:$E$148,MATCH('Для схем'!A2,Лист1!$A$3:$A$148,0),24)*1000</f>
        <v>#N/A</v>
      </c>
      <c r="J2" s="3" t="e">
        <f t="shared" ref="J2" si="0">D2</f>
        <v>#N/A</v>
      </c>
      <c r="K2" s="3" t="e">
        <f t="shared" ref="K2" si="1">F2</f>
        <v>#N/A</v>
      </c>
      <c r="L2" s="4" t="e">
        <f>INDEX(Лист1!$A$3:$E$148,MATCH('Для схем'!A2,Лист1!$A$3:$A$148,0),11)</f>
        <v>#N/A</v>
      </c>
      <c r="M2" s="4" t="e">
        <f>INDEX(Лист1!$A$3:$E$148,MATCH('Для схем'!A2,Лист1!$A$3:$A$148,0),13)</f>
        <v>#N/A</v>
      </c>
      <c r="N2" s="4" t="e">
        <f>INDEX(Лист1!$A$3:$E$148,MATCH('Для схем'!A2,Лист1!$A$3:$A$148,0),14)</f>
        <v>#N/A</v>
      </c>
      <c r="O2" s="4" t="e">
        <f>INDEX(Лист1!$A$3:$E$148,MATCH('Для схем'!A2,Лист1!$A$3:$A$148,0),15)</f>
        <v>#N/A</v>
      </c>
      <c r="P2" s="5" t="e">
        <f>INDEX(Лист1!$A$3:$E$148,MATCH('Для схем'!A2,Лист1!$A$3:$A$148,0),16)</f>
        <v>#N/A</v>
      </c>
      <c r="Q2" s="5" t="e">
        <f>INDEX(Лист1!$A$3:$E$148,MATCH('Для схем'!A2,Лист1!$A$3:$A$148,0),17)</f>
        <v>#N/A</v>
      </c>
      <c r="R2" s="5" t="e">
        <f>INDEX(Лист1!$A$3:$E$148,MATCH('Для схем'!A2,Лист1!$A$3:$A$148,0),20)</f>
        <v>#N/A</v>
      </c>
      <c r="S2" s="13" t="e">
        <f>INDEX(Лист1!$A$3:$E$148,MATCH('Для схем'!A2,Лист1!$A$3:$A$148,0),21)</f>
        <v>#N/A</v>
      </c>
      <c r="U2" s="8"/>
    </row>
    <row r="3" spans="1:21" x14ac:dyDescent="0.2">
      <c r="A3" s="6">
        <v>69</v>
      </c>
      <c r="B3" s="11" t="e">
        <f>INDEX(Лист1!$A$3:$E$148,MATCH('Для схем'!A3,Лист1!$A$3:$A$148,0),2)</f>
        <v>#N/A</v>
      </c>
      <c r="C3" s="3" t="e">
        <f>INDEX(Лист1!$A$3:$E$148,MATCH('Для схем'!A3,Лист1!$A$3:$A$148,0),10)</f>
        <v>#N/A</v>
      </c>
      <c r="D3" s="3" t="e">
        <f>INDEX(Лист1!$A$3:$E$148,MATCH('Для схем'!A3,Лист1!$A$3:$A$148,0),4)</f>
        <v>#N/A</v>
      </c>
      <c r="E3" s="3" t="e">
        <f>INDEX(Лист1!$A$3:$E$148,MATCH('Для схем'!A3,Лист1!$A$3:$A$148,0),6)</f>
        <v>#N/A</v>
      </c>
      <c r="F3" s="3" t="e">
        <f>INDEX(Лист1!$A$3:$E$148,MATCH('Для схем'!A3,Лист1!$A$3:$A$148,0),5)</f>
        <v>#N/A</v>
      </c>
      <c r="G3" s="3" t="e">
        <f>INDEX(Лист1!$A$3:$E$148,MATCH('Для схем'!A3,Лист1!$A$3:$A$148,0),7)</f>
        <v>#N/A</v>
      </c>
      <c r="H3" s="3" t="e">
        <f>CONCATENATE(INDEX(Лист1!$A$3:$E$148,MATCH('Для схем'!A3,Лист1!$A$3:$A$148,0),8)*1000,"х",INDEX(Лист1!$A$3:$E$148,MATCH('Для схем'!A3,Лист1!$A$3:$A$148,0),9)*1000)</f>
        <v>#N/A</v>
      </c>
      <c r="I3" s="3" t="e">
        <f>INDEX(Лист1!$A$3:$E$148,MATCH('Для схем'!A3,Лист1!$A$3:$A$148,0),24)*1000</f>
        <v>#N/A</v>
      </c>
      <c r="J3" s="3" t="e">
        <f t="shared" ref="J3" si="2">D3</f>
        <v>#N/A</v>
      </c>
      <c r="K3" s="3" t="e">
        <f t="shared" ref="K3" si="3">F3</f>
        <v>#N/A</v>
      </c>
      <c r="L3" s="4" t="e">
        <f>INDEX(Лист1!$A$3:$E$148,MATCH('Для схем'!A3,Лист1!$A$3:$A$148,0),11)</f>
        <v>#N/A</v>
      </c>
      <c r="M3" s="4" t="e">
        <f>INDEX(Лист1!$A$3:$E$148,MATCH('Для схем'!A3,Лист1!$A$3:$A$148,0),13)</f>
        <v>#N/A</v>
      </c>
      <c r="N3" s="4" t="e">
        <f>INDEX(Лист1!$A$3:$E$148,MATCH('Для схем'!A3,Лист1!$A$3:$A$148,0),14)</f>
        <v>#N/A</v>
      </c>
      <c r="O3" s="4" t="e">
        <f>INDEX(Лист1!$A$3:$E$148,MATCH('Для схем'!A3,Лист1!$A$3:$A$148,0),15)</f>
        <v>#N/A</v>
      </c>
      <c r="P3" s="5" t="e">
        <f>INDEX(Лист1!$A$3:$E$148,MATCH('Для схем'!A3,Лист1!$A$3:$A$148,0),16)</f>
        <v>#N/A</v>
      </c>
      <c r="Q3" s="5" t="e">
        <f>INDEX(Лист1!$A$3:$E$148,MATCH('Для схем'!A3,Лист1!$A$3:$A$148,0),17)</f>
        <v>#N/A</v>
      </c>
      <c r="R3" s="5" t="e">
        <f>INDEX(Лист1!$A$3:$E$148,MATCH('Для схем'!A3,Лист1!$A$3:$A$148,0),20)</f>
        <v>#N/A</v>
      </c>
      <c r="S3" s="13" t="e">
        <f>INDEX(Лист1!$A$3:$E$148,MATCH('Для схем'!A3,Лист1!$A$3:$A$148,0),21)</f>
        <v>#N/A</v>
      </c>
      <c r="U3" s="21"/>
    </row>
    <row r="4" spans="1:21" x14ac:dyDescent="0.2">
      <c r="A4" s="6">
        <v>70</v>
      </c>
      <c r="B4" s="11" t="e">
        <f>INDEX(Лист1!$A$3:$E$148,MATCH('Для схем'!A4,Лист1!$A$3:$A$148,0),2)</f>
        <v>#N/A</v>
      </c>
      <c r="C4" s="3" t="e">
        <f>INDEX(Лист1!$A$3:$E$148,MATCH('Для схем'!A4,Лист1!$A$3:$A$148,0),10)</f>
        <v>#N/A</v>
      </c>
      <c r="D4" s="3" t="e">
        <f>INDEX(Лист1!$A$3:$E$148,MATCH('Для схем'!A4,Лист1!$A$3:$A$148,0),4)</f>
        <v>#N/A</v>
      </c>
      <c r="E4" s="3" t="e">
        <f>INDEX(Лист1!$A$3:$E$148,MATCH('Для схем'!A4,Лист1!$A$3:$A$148,0),6)</f>
        <v>#N/A</v>
      </c>
      <c r="F4" s="3" t="e">
        <f>INDEX(Лист1!$A$3:$E$148,MATCH('Для схем'!A4,Лист1!$A$3:$A$148,0),5)</f>
        <v>#N/A</v>
      </c>
      <c r="G4" s="3" t="e">
        <f>INDEX(Лист1!$A$3:$E$148,MATCH('Для схем'!A4,Лист1!$A$3:$A$148,0),7)</f>
        <v>#N/A</v>
      </c>
      <c r="H4" s="3" t="e">
        <f>CONCATENATE(INDEX(Лист1!$A$3:$E$148,MATCH('Для схем'!A4,Лист1!$A$3:$A$148,0),8)*1000,"х",INDEX(Лист1!$A$3:$E$148,MATCH('Для схем'!A4,Лист1!$A$3:$A$148,0),9)*1000)</f>
        <v>#N/A</v>
      </c>
      <c r="I4" s="3" t="e">
        <f>INDEX(Лист1!$A$3:$E$148,MATCH('Для схем'!A4,Лист1!$A$3:$A$148,0),24)*1000</f>
        <v>#N/A</v>
      </c>
      <c r="J4" s="3" t="e">
        <f t="shared" ref="J4:J5" si="4">D4</f>
        <v>#N/A</v>
      </c>
      <c r="K4" s="3" t="e">
        <f t="shared" ref="K4:K5" si="5">F4</f>
        <v>#N/A</v>
      </c>
      <c r="L4" s="4" t="e">
        <f>INDEX(Лист1!$A$3:$E$148,MATCH('Для схем'!A4,Лист1!$A$3:$A$148,0),11)</f>
        <v>#N/A</v>
      </c>
      <c r="M4" s="4" t="e">
        <f>INDEX(Лист1!$A$3:$E$148,MATCH('Для схем'!A4,Лист1!$A$3:$A$148,0),13)</f>
        <v>#N/A</v>
      </c>
      <c r="N4" s="4" t="e">
        <f>INDEX(Лист1!$A$3:$E$148,MATCH('Для схем'!A4,Лист1!$A$3:$A$148,0),14)</f>
        <v>#N/A</v>
      </c>
      <c r="O4" s="4" t="e">
        <f>INDEX(Лист1!$A$3:$E$148,MATCH('Для схем'!A4,Лист1!$A$3:$A$148,0),15)</f>
        <v>#N/A</v>
      </c>
      <c r="P4" s="5" t="e">
        <f>INDEX(Лист1!$A$3:$E$148,MATCH('Для схем'!A4,Лист1!$A$3:$A$148,0),16)</f>
        <v>#N/A</v>
      </c>
      <c r="Q4" s="5" t="e">
        <f>INDEX(Лист1!$A$3:$E$148,MATCH('Для схем'!A4,Лист1!$A$3:$A$148,0),17)</f>
        <v>#N/A</v>
      </c>
      <c r="R4" s="5" t="e">
        <f>INDEX(Лист1!$A$3:$E$148,MATCH('Для схем'!A4,Лист1!$A$3:$A$148,0),20)</f>
        <v>#N/A</v>
      </c>
      <c r="S4" s="13" t="e">
        <f>INDEX(Лист1!$A$3:$E$148,MATCH('Для схем'!A4,Лист1!$A$3:$A$148,0),21)</f>
        <v>#N/A</v>
      </c>
      <c r="U4" s="21"/>
    </row>
    <row r="5" spans="1:21" x14ac:dyDescent="0.2">
      <c r="A5" s="6">
        <v>71</v>
      </c>
      <c r="B5" s="11" t="e">
        <f>INDEX(Лист1!$A$3:$E$148,MATCH('Для схем'!A5,Лист1!$A$3:$A$148,0),2)</f>
        <v>#N/A</v>
      </c>
      <c r="C5" s="3" t="e">
        <f>INDEX(Лист1!$A$3:$E$148,MATCH('Для схем'!A5,Лист1!$A$3:$A$148,0),10)</f>
        <v>#N/A</v>
      </c>
      <c r="D5" s="3" t="e">
        <f>INDEX(Лист1!$A$3:$E$148,MATCH('Для схем'!A5,Лист1!$A$3:$A$148,0),4)</f>
        <v>#N/A</v>
      </c>
      <c r="E5" s="3" t="e">
        <f>INDEX(Лист1!$A$3:$E$148,MATCH('Для схем'!A5,Лист1!$A$3:$A$148,0),6)</f>
        <v>#N/A</v>
      </c>
      <c r="F5" s="3" t="e">
        <f>INDEX(Лист1!$A$3:$E$148,MATCH('Для схем'!A5,Лист1!$A$3:$A$148,0),5)</f>
        <v>#N/A</v>
      </c>
      <c r="G5" s="3" t="e">
        <f>INDEX(Лист1!$A$3:$E$148,MATCH('Для схем'!A5,Лист1!$A$3:$A$148,0),7)</f>
        <v>#N/A</v>
      </c>
      <c r="H5" s="3" t="e">
        <f>CONCATENATE(INDEX(Лист1!$A$3:$E$148,MATCH('Для схем'!A5,Лист1!$A$3:$A$148,0),8)*1000,"х",INDEX(Лист1!$A$3:$E$148,MATCH('Для схем'!A5,Лист1!$A$3:$A$148,0),9)*1000)</f>
        <v>#N/A</v>
      </c>
      <c r="I5" s="3" t="e">
        <f>INDEX(Лист1!$A$3:$E$148,MATCH('Для схем'!A5,Лист1!$A$3:$A$148,0),24)*1000</f>
        <v>#N/A</v>
      </c>
      <c r="J5" s="3" t="e">
        <f t="shared" si="4"/>
        <v>#N/A</v>
      </c>
      <c r="K5" s="3" t="e">
        <f t="shared" si="5"/>
        <v>#N/A</v>
      </c>
      <c r="L5" s="4" t="e">
        <f>INDEX(Лист1!$A$3:$E$148,MATCH('Для схем'!A5,Лист1!$A$3:$A$148,0),11)</f>
        <v>#N/A</v>
      </c>
      <c r="M5" s="4" t="e">
        <f>INDEX(Лист1!$A$3:$E$148,MATCH('Для схем'!A5,Лист1!$A$3:$A$148,0),13)</f>
        <v>#N/A</v>
      </c>
      <c r="N5" s="4" t="e">
        <f>INDEX(Лист1!$A$3:$E$148,MATCH('Для схем'!A5,Лист1!$A$3:$A$148,0),14)</f>
        <v>#N/A</v>
      </c>
      <c r="O5" s="4" t="e">
        <f>INDEX(Лист1!$A$3:$E$148,MATCH('Для схем'!A5,Лист1!$A$3:$A$148,0),15)</f>
        <v>#N/A</v>
      </c>
      <c r="P5" s="5" t="e">
        <f>INDEX(Лист1!$A$3:$E$148,MATCH('Для схем'!A5,Лист1!$A$3:$A$148,0),16)</f>
        <v>#N/A</v>
      </c>
      <c r="Q5" s="5" t="e">
        <f>INDEX(Лист1!$A$3:$E$148,MATCH('Для схем'!A5,Лист1!$A$3:$A$148,0),17)</f>
        <v>#N/A</v>
      </c>
      <c r="R5" s="5" t="e">
        <f>INDEX(Лист1!$A$3:$E$148,MATCH('Для схем'!A5,Лист1!$A$3:$A$148,0),20)</f>
        <v>#N/A</v>
      </c>
      <c r="S5" s="13" t="e">
        <f>INDEX(Лист1!$A$3:$E$148,MATCH('Для схем'!A5,Лист1!$A$3:$A$148,0),21)</f>
        <v>#N/A</v>
      </c>
      <c r="U5" s="21"/>
    </row>
    <row r="6" spans="1:21" x14ac:dyDescent="0.2">
      <c r="A6" s="10" t="s">
        <v>16</v>
      </c>
      <c r="C6" s="6"/>
      <c r="D6" s="32"/>
      <c r="E6" s="6"/>
      <c r="F6" s="6"/>
      <c r="G6" s="6"/>
      <c r="H6" s="18"/>
      <c r="I6" s="18"/>
      <c r="J6" s="18"/>
      <c r="K6" s="18"/>
      <c r="L6" s="19"/>
      <c r="M6" s="15"/>
      <c r="N6" s="18"/>
      <c r="O6" s="18"/>
      <c r="P6" s="15"/>
      <c r="Q6" s="15"/>
      <c r="R6" s="15" t="e">
        <f>SUM(R2:R5)</f>
        <v>#N/A</v>
      </c>
      <c r="S6" s="15" t="e">
        <f>SUM(S2:S5)</f>
        <v>#N/A</v>
      </c>
    </row>
    <row r="11" spans="1:21" x14ac:dyDescent="0.2">
      <c r="C11" s="3"/>
      <c r="D11" s="3"/>
      <c r="E11" s="3"/>
      <c r="F11" s="3"/>
      <c r="G11" s="3"/>
      <c r="H11" s="3"/>
      <c r="I11" s="3"/>
      <c r="J11" s="3"/>
      <c r="K11" s="3"/>
      <c r="L11" s="4"/>
      <c r="M11" s="3"/>
      <c r="N11" s="3"/>
      <c r="O11" s="3"/>
      <c r="P11" s="5"/>
      <c r="Q11" s="5"/>
      <c r="R11" s="5"/>
      <c r="S11" s="14"/>
    </row>
    <row r="12" spans="1:21" x14ac:dyDescent="0.2">
      <c r="C12" s="3"/>
      <c r="D12" s="3"/>
      <c r="E12" s="3"/>
      <c r="F12" s="3"/>
      <c r="G12" s="3"/>
      <c r="H12" s="3"/>
      <c r="I12" s="3"/>
      <c r="J12" s="3"/>
      <c r="K12" s="3"/>
      <c r="L12" s="4"/>
      <c r="M12" s="4"/>
      <c r="N12" s="4"/>
      <c r="O12" s="4"/>
      <c r="P12" s="5"/>
      <c r="Q12" s="5"/>
      <c r="R12" s="5"/>
      <c r="S12" s="13"/>
    </row>
    <row r="13" spans="1:21" x14ac:dyDescent="0.2">
      <c r="C13" s="3"/>
      <c r="D13" s="3"/>
      <c r="E13" s="3"/>
      <c r="F13" s="3"/>
      <c r="G13" s="3"/>
      <c r="H13" s="3"/>
      <c r="I13" s="3"/>
      <c r="J13" s="3"/>
      <c r="K13" s="3"/>
      <c r="L13" s="4"/>
      <c r="M13" s="4"/>
      <c r="N13" s="4"/>
      <c r="O13" s="4"/>
      <c r="P13" s="5"/>
      <c r="Q13" s="5"/>
      <c r="R13" s="5"/>
      <c r="S13" s="13"/>
    </row>
    <row r="14" spans="1:21" x14ac:dyDescent="0.2">
      <c r="J14" s="18"/>
      <c r="K14" s="18"/>
      <c r="L14" s="19"/>
      <c r="M14" s="15"/>
      <c r="N14" s="18"/>
      <c r="O14" s="18"/>
      <c r="P14" s="15"/>
      <c r="Q14" s="15"/>
      <c r="R14" s="15"/>
      <c r="S14" s="15"/>
    </row>
  </sheetData>
  <conditionalFormatting sqref="A2:A5">
    <cfRule type="duplicateValues" dxfId="11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151"/>
  <sheetViews>
    <sheetView workbookViewId="0">
      <selection activeCell="C159" sqref="C159"/>
    </sheetView>
  </sheetViews>
  <sheetFormatPr defaultRowHeight="15" x14ac:dyDescent="0.25"/>
  <cols>
    <col min="1" max="1" width="21.140625" style="2" customWidth="1"/>
    <col min="2" max="2" width="15.5703125" style="2" customWidth="1"/>
    <col min="3" max="3" width="8.140625" style="2" customWidth="1"/>
    <col min="4" max="4" width="10.85546875" style="2" customWidth="1"/>
  </cols>
  <sheetData>
    <row r="1" spans="1:4" x14ac:dyDescent="0.25">
      <c r="A1" s="7">
        <v>2</v>
      </c>
      <c r="B1" s="7">
        <v>4</v>
      </c>
      <c r="C1" s="16">
        <v>5</v>
      </c>
      <c r="D1" s="7">
        <v>6</v>
      </c>
    </row>
    <row r="2" spans="1:4" x14ac:dyDescent="0.25">
      <c r="A2" s="24" t="s">
        <v>15</v>
      </c>
      <c r="B2" s="25" t="s">
        <v>26</v>
      </c>
      <c r="C2" s="26" t="s">
        <v>0</v>
      </c>
      <c r="D2" s="27" t="s">
        <v>5</v>
      </c>
    </row>
    <row r="3" spans="1:4" hidden="1" x14ac:dyDescent="0.25">
      <c r="A3" s="22">
        <f>Лист1!B3</f>
        <v>43420</v>
      </c>
      <c r="B3" s="6" t="str">
        <f>Лист1!C3</f>
        <v>Кабельная эстакада</v>
      </c>
      <c r="C3" s="17">
        <f>Лист1!D3</f>
        <v>1</v>
      </c>
      <c r="D3" s="23" t="str">
        <f>Лист1!E3</f>
        <v>С9,5-2Ау</v>
      </c>
    </row>
    <row r="4" spans="1:4" hidden="1" x14ac:dyDescent="0.25">
      <c r="A4" s="22">
        <f>Лист1!B4</f>
        <v>0</v>
      </c>
      <c r="B4" s="6" t="str">
        <f>Лист1!C4</f>
        <v>Кабельная эстакада</v>
      </c>
      <c r="C4" s="17">
        <f>Лист1!D4</f>
        <v>2</v>
      </c>
      <c r="D4" s="23" t="str">
        <f>Лист1!E4</f>
        <v>С9,5-3у</v>
      </c>
    </row>
    <row r="5" spans="1:4" hidden="1" x14ac:dyDescent="0.25">
      <c r="A5" s="22">
        <f>Лист1!B5</f>
        <v>0</v>
      </c>
      <c r="B5" s="6" t="str">
        <f>Лист1!C5</f>
        <v>Кабельная эстакада</v>
      </c>
      <c r="C5" s="17">
        <f>Лист1!D5</f>
        <v>3</v>
      </c>
      <c r="D5" s="23" t="str">
        <f>Лист1!E5</f>
        <v>С9,5-3у</v>
      </c>
    </row>
    <row r="6" spans="1:4" hidden="1" x14ac:dyDescent="0.25">
      <c r="A6" s="22">
        <f>Лист1!B6</f>
        <v>0</v>
      </c>
      <c r="B6" s="6" t="str">
        <f>Лист1!C6</f>
        <v>Кабельная эстакада</v>
      </c>
      <c r="C6" s="17">
        <f>Лист1!D6</f>
        <v>4</v>
      </c>
      <c r="D6" s="23" t="str">
        <f>Лист1!E6</f>
        <v>С9,5-3у</v>
      </c>
    </row>
    <row r="7" spans="1:4" hidden="1" x14ac:dyDescent="0.25">
      <c r="A7" s="22">
        <f>Лист1!B7</f>
        <v>0</v>
      </c>
      <c r="B7" s="6" t="str">
        <f>Лист1!C7</f>
        <v>Кабельная эстакада</v>
      </c>
      <c r="C7" s="17">
        <f>Лист1!D7</f>
        <v>5</v>
      </c>
      <c r="D7" s="23" t="str">
        <f>Лист1!E7</f>
        <v>С9,5-2Ау</v>
      </c>
    </row>
    <row r="8" spans="1:4" hidden="1" x14ac:dyDescent="0.25">
      <c r="A8" s="22">
        <f>Лист1!B8</f>
        <v>43425</v>
      </c>
      <c r="B8" s="6" t="str">
        <f>Лист1!C8</f>
        <v>Кабельная эстакада</v>
      </c>
      <c r="C8" s="17">
        <f>Лист1!D8</f>
        <v>6</v>
      </c>
      <c r="D8" s="23" t="str">
        <f>Лист1!E8</f>
        <v>С7,5-2Ау</v>
      </c>
    </row>
    <row r="9" spans="1:4" hidden="1" x14ac:dyDescent="0.25">
      <c r="A9" s="22">
        <f>Лист1!B9</f>
        <v>43425</v>
      </c>
      <c r="B9" s="6" t="str">
        <f>Лист1!C9</f>
        <v>Кабельная эстакада</v>
      </c>
      <c r="C9" s="17">
        <f>Лист1!D9</f>
        <v>7</v>
      </c>
      <c r="D9" s="23" t="str">
        <f>Лист1!E9</f>
        <v>С7,5-2Ау</v>
      </c>
    </row>
    <row r="10" spans="1:4" hidden="1" x14ac:dyDescent="0.25">
      <c r="A10" s="22">
        <f>Лист1!B10</f>
        <v>0</v>
      </c>
      <c r="B10" s="6" t="str">
        <f>Лист1!C10</f>
        <v>Кабельная эстакада</v>
      </c>
      <c r="C10" s="17">
        <f>Лист1!D10</f>
        <v>8</v>
      </c>
      <c r="D10" s="23" t="str">
        <f>Лист1!E10</f>
        <v>С7,5-3у</v>
      </c>
    </row>
    <row r="11" spans="1:4" hidden="1" x14ac:dyDescent="0.25">
      <c r="A11" s="22">
        <f>Лист1!B11</f>
        <v>0</v>
      </c>
      <c r="B11" s="6" t="str">
        <f>Лист1!C11</f>
        <v>Кабельная эстакада</v>
      </c>
      <c r="C11" s="17">
        <f>Лист1!D11</f>
        <v>9</v>
      </c>
      <c r="D11" s="23" t="str">
        <f>Лист1!E11</f>
        <v>С7,5-3у</v>
      </c>
    </row>
    <row r="12" spans="1:4" hidden="1" x14ac:dyDescent="0.25">
      <c r="A12" s="22">
        <f>Лист1!B12</f>
        <v>0</v>
      </c>
      <c r="B12" s="6" t="str">
        <f>Лист1!C12</f>
        <v>Кабельная эстакада</v>
      </c>
      <c r="C12" s="17">
        <f>Лист1!D12</f>
        <v>10</v>
      </c>
      <c r="D12" s="23" t="str">
        <f>Лист1!E12</f>
        <v>С7,5-3у</v>
      </c>
    </row>
    <row r="13" spans="1:4" hidden="1" x14ac:dyDescent="0.25">
      <c r="A13" s="22">
        <f>Лист1!B13</f>
        <v>0</v>
      </c>
      <c r="B13" s="6" t="str">
        <f>Лист1!C13</f>
        <v>Кабельная эстакада</v>
      </c>
      <c r="C13" s="17">
        <f>Лист1!D13</f>
        <v>11</v>
      </c>
      <c r="D13" s="23" t="str">
        <f>Лист1!E13</f>
        <v>С9,5-3у</v>
      </c>
    </row>
    <row r="14" spans="1:4" hidden="1" x14ac:dyDescent="0.25">
      <c r="A14" s="22">
        <f>Лист1!B14</f>
        <v>0</v>
      </c>
      <c r="B14" s="6" t="str">
        <f>Лист1!C14</f>
        <v>Кабельная эстакада</v>
      </c>
      <c r="C14" s="17">
        <f>Лист1!D14</f>
        <v>12</v>
      </c>
      <c r="D14" s="23" t="str">
        <f>Лист1!E14</f>
        <v>С9,5-3у</v>
      </c>
    </row>
    <row r="15" spans="1:4" hidden="1" x14ac:dyDescent="0.25">
      <c r="A15" s="22">
        <f>Лист1!B15</f>
        <v>43419</v>
      </c>
      <c r="B15" s="6" t="str">
        <f>Лист1!C15</f>
        <v>Кабельная эстакада</v>
      </c>
      <c r="C15" s="17">
        <f>Лист1!D15</f>
        <v>13</v>
      </c>
      <c r="D15" s="23" t="str">
        <f>Лист1!E15</f>
        <v>С9,5-2Ау</v>
      </c>
    </row>
    <row r="16" spans="1:4" hidden="1" x14ac:dyDescent="0.25">
      <c r="A16" s="22">
        <f>Лист1!B16</f>
        <v>0</v>
      </c>
      <c r="B16" s="6" t="str">
        <f>Лист1!C16</f>
        <v>Кабельная эстакада</v>
      </c>
      <c r="C16" s="17">
        <f>Лист1!D16</f>
        <v>14</v>
      </c>
      <c r="D16" s="23" t="str">
        <f>Лист1!E16</f>
        <v>С9,5-2Ау</v>
      </c>
    </row>
    <row r="17" spans="1:4" hidden="1" x14ac:dyDescent="0.25">
      <c r="A17" s="22">
        <f>Лист1!B17</f>
        <v>43421</v>
      </c>
      <c r="B17" s="6" t="str">
        <f>Лист1!C17</f>
        <v>Кабельная эстакада</v>
      </c>
      <c r="C17" s="17">
        <f>Лист1!D17</f>
        <v>15</v>
      </c>
      <c r="D17" s="23" t="str">
        <f>Лист1!E17</f>
        <v>С9,5-2Ау</v>
      </c>
    </row>
    <row r="18" spans="1:4" hidden="1" x14ac:dyDescent="0.25">
      <c r="A18" s="22">
        <f>Лист1!B18</f>
        <v>43422</v>
      </c>
      <c r="B18" s="6" t="str">
        <f>Лист1!C18</f>
        <v>Кабельная эстакада</v>
      </c>
      <c r="C18" s="17">
        <f>Лист1!D18</f>
        <v>16</v>
      </c>
      <c r="D18" s="23" t="str">
        <f>Лист1!E18</f>
        <v>С9,5-2Ау</v>
      </c>
    </row>
    <row r="19" spans="1:4" hidden="1" x14ac:dyDescent="0.25">
      <c r="A19" s="22">
        <f>Лист1!B19</f>
        <v>43419</v>
      </c>
      <c r="B19" s="6" t="str">
        <f>Лист1!C19</f>
        <v>Кабельная эстакада</v>
      </c>
      <c r="C19" s="17">
        <f>Лист1!D19</f>
        <v>17</v>
      </c>
      <c r="D19" s="23" t="str">
        <f>Лист1!E19</f>
        <v>С9,5-2Ау</v>
      </c>
    </row>
    <row r="20" spans="1:4" hidden="1" x14ac:dyDescent="0.25">
      <c r="A20" s="22">
        <f>Лист1!B20</f>
        <v>0</v>
      </c>
      <c r="B20" s="6" t="str">
        <f>Лист1!C20</f>
        <v>Кабельная эстакада</v>
      </c>
      <c r="C20" s="17">
        <f>Лист1!D20</f>
        <v>18</v>
      </c>
      <c r="D20" s="23" t="str">
        <f>Лист1!E20</f>
        <v>С7,5-3у</v>
      </c>
    </row>
    <row r="21" spans="1:4" hidden="1" x14ac:dyDescent="0.25">
      <c r="A21" s="22">
        <f>Лист1!B21</f>
        <v>0</v>
      </c>
      <c r="B21" s="6" t="str">
        <f>Лист1!C21</f>
        <v>Кабельная эстакада</v>
      </c>
      <c r="C21" s="17">
        <f>Лист1!D21</f>
        <v>19</v>
      </c>
      <c r="D21" s="23" t="str">
        <f>Лист1!E21</f>
        <v>С7,5-3у</v>
      </c>
    </row>
    <row r="22" spans="1:4" hidden="1" x14ac:dyDescent="0.25">
      <c r="A22" s="22" t="e">
        <f>Лист1!#REF!</f>
        <v>#REF!</v>
      </c>
      <c r="B22" s="6" t="e">
        <f>Лист1!#REF!</f>
        <v>#REF!</v>
      </c>
      <c r="C22" s="17" t="e">
        <f>Лист1!#REF!</f>
        <v>#REF!</v>
      </c>
      <c r="D22" s="23" t="e">
        <f>Лист1!#REF!</f>
        <v>#REF!</v>
      </c>
    </row>
    <row r="23" spans="1:4" hidden="1" x14ac:dyDescent="0.25">
      <c r="A23" s="22" t="e">
        <f>Лист1!#REF!</f>
        <v>#REF!</v>
      </c>
      <c r="B23" s="6" t="e">
        <f>Лист1!#REF!</f>
        <v>#REF!</v>
      </c>
      <c r="C23" s="17" t="e">
        <f>Лист1!#REF!</f>
        <v>#REF!</v>
      </c>
      <c r="D23" s="23" t="e">
        <f>Лист1!#REF!</f>
        <v>#REF!</v>
      </c>
    </row>
    <row r="24" spans="1:4" hidden="1" x14ac:dyDescent="0.25">
      <c r="A24" s="22" t="e">
        <f>Лист1!#REF!</f>
        <v>#REF!</v>
      </c>
      <c r="B24" s="6" t="e">
        <f>Лист1!#REF!</f>
        <v>#REF!</v>
      </c>
      <c r="C24" s="17" t="e">
        <f>Лист1!#REF!</f>
        <v>#REF!</v>
      </c>
      <c r="D24" s="23" t="e">
        <f>Лист1!#REF!</f>
        <v>#REF!</v>
      </c>
    </row>
    <row r="25" spans="1:4" hidden="1" x14ac:dyDescent="0.25">
      <c r="A25" s="22" t="e">
        <f>Лист1!#REF!</f>
        <v>#REF!</v>
      </c>
      <c r="B25" s="6" t="e">
        <f>Лист1!#REF!</f>
        <v>#REF!</v>
      </c>
      <c r="C25" s="17" t="e">
        <f>Лист1!#REF!</f>
        <v>#REF!</v>
      </c>
      <c r="D25" s="23" t="e">
        <f>Лист1!#REF!</f>
        <v>#REF!</v>
      </c>
    </row>
    <row r="26" spans="1:4" hidden="1" x14ac:dyDescent="0.25">
      <c r="A26" s="22" t="e">
        <f>Лист1!#REF!</f>
        <v>#REF!</v>
      </c>
      <c r="B26" s="6" t="e">
        <f>Лист1!#REF!</f>
        <v>#REF!</v>
      </c>
      <c r="C26" s="17" t="e">
        <f>Лист1!#REF!</f>
        <v>#REF!</v>
      </c>
      <c r="D26" s="23" t="e">
        <f>Лист1!#REF!</f>
        <v>#REF!</v>
      </c>
    </row>
    <row r="27" spans="1:4" hidden="1" x14ac:dyDescent="0.25">
      <c r="A27" s="22" t="e">
        <f>Лист1!#REF!</f>
        <v>#REF!</v>
      </c>
      <c r="B27" s="6" t="e">
        <f>Лист1!#REF!</f>
        <v>#REF!</v>
      </c>
      <c r="C27" s="17" t="e">
        <f>Лист1!#REF!</f>
        <v>#REF!</v>
      </c>
      <c r="D27" s="23" t="e">
        <f>Лист1!#REF!</f>
        <v>#REF!</v>
      </c>
    </row>
    <row r="28" spans="1:4" hidden="1" x14ac:dyDescent="0.25">
      <c r="A28" s="22" t="e">
        <f>Лист1!#REF!</f>
        <v>#REF!</v>
      </c>
      <c r="B28" s="6" t="e">
        <f>Лист1!#REF!</f>
        <v>#REF!</v>
      </c>
      <c r="C28" s="17" t="e">
        <f>Лист1!#REF!</f>
        <v>#REF!</v>
      </c>
      <c r="D28" s="23" t="e">
        <f>Лист1!#REF!</f>
        <v>#REF!</v>
      </c>
    </row>
    <row r="29" spans="1:4" hidden="1" x14ac:dyDescent="0.25">
      <c r="A29" s="22" t="e">
        <f>Лист1!#REF!</f>
        <v>#REF!</v>
      </c>
      <c r="B29" s="6" t="e">
        <f>Лист1!#REF!</f>
        <v>#REF!</v>
      </c>
      <c r="C29" s="17" t="e">
        <f>Лист1!#REF!</f>
        <v>#REF!</v>
      </c>
      <c r="D29" s="23" t="e">
        <f>Лист1!#REF!</f>
        <v>#REF!</v>
      </c>
    </row>
    <row r="30" spans="1:4" hidden="1" x14ac:dyDescent="0.25">
      <c r="A30" s="22" t="e">
        <f>Лист1!#REF!</f>
        <v>#REF!</v>
      </c>
      <c r="B30" s="6" t="e">
        <f>Лист1!#REF!</f>
        <v>#REF!</v>
      </c>
      <c r="C30" s="17" t="e">
        <f>Лист1!#REF!</f>
        <v>#REF!</v>
      </c>
      <c r="D30" s="23" t="e">
        <f>Лист1!#REF!</f>
        <v>#REF!</v>
      </c>
    </row>
    <row r="31" spans="1:4" hidden="1" x14ac:dyDescent="0.25">
      <c r="A31" s="22" t="e">
        <f>Лист1!#REF!</f>
        <v>#REF!</v>
      </c>
      <c r="B31" s="6" t="e">
        <f>Лист1!#REF!</f>
        <v>#REF!</v>
      </c>
      <c r="C31" s="17" t="e">
        <f>Лист1!#REF!</f>
        <v>#REF!</v>
      </c>
      <c r="D31" s="23" t="e">
        <f>Лист1!#REF!</f>
        <v>#REF!</v>
      </c>
    </row>
    <row r="32" spans="1:4" hidden="1" x14ac:dyDescent="0.25">
      <c r="A32" s="22" t="e">
        <f>Лист1!#REF!</f>
        <v>#REF!</v>
      </c>
      <c r="B32" s="6" t="e">
        <f>Лист1!#REF!</f>
        <v>#REF!</v>
      </c>
      <c r="C32" s="17" t="e">
        <f>Лист1!#REF!</f>
        <v>#REF!</v>
      </c>
      <c r="D32" s="23" t="e">
        <f>Лист1!#REF!</f>
        <v>#REF!</v>
      </c>
    </row>
    <row r="33" spans="1:4" hidden="1" x14ac:dyDescent="0.25">
      <c r="A33" s="22" t="e">
        <f>Лист1!#REF!</f>
        <v>#REF!</v>
      </c>
      <c r="B33" s="6" t="e">
        <f>Лист1!#REF!</f>
        <v>#REF!</v>
      </c>
      <c r="C33" s="17" t="e">
        <f>Лист1!#REF!</f>
        <v>#REF!</v>
      </c>
      <c r="D33" s="23" t="e">
        <f>Лист1!#REF!</f>
        <v>#REF!</v>
      </c>
    </row>
    <row r="34" spans="1:4" hidden="1" x14ac:dyDescent="0.25">
      <c r="A34" s="22" t="e">
        <f>Лист1!#REF!</f>
        <v>#REF!</v>
      </c>
      <c r="B34" s="6" t="e">
        <f>Лист1!#REF!</f>
        <v>#REF!</v>
      </c>
      <c r="C34" s="17" t="e">
        <f>Лист1!#REF!</f>
        <v>#REF!</v>
      </c>
      <c r="D34" s="23" t="e">
        <f>Лист1!#REF!</f>
        <v>#REF!</v>
      </c>
    </row>
    <row r="35" spans="1:4" hidden="1" x14ac:dyDescent="0.25">
      <c r="A35" s="22">
        <f>Лист1!B22</f>
        <v>0</v>
      </c>
      <c r="B35" s="6" t="str">
        <f>Лист1!C22</f>
        <v>Кабельная эстакада</v>
      </c>
      <c r="C35" s="17">
        <f>Лист1!D22</f>
        <v>33</v>
      </c>
      <c r="D35" s="23" t="str">
        <f>Лист1!E22</f>
        <v>С9,5-3у</v>
      </c>
    </row>
    <row r="36" spans="1:4" hidden="1" x14ac:dyDescent="0.25">
      <c r="A36" s="22" t="e">
        <f>Лист1!#REF!</f>
        <v>#REF!</v>
      </c>
      <c r="B36" s="6" t="e">
        <f>Лист1!#REF!</f>
        <v>#REF!</v>
      </c>
      <c r="C36" s="17" t="e">
        <f>Лист1!#REF!</f>
        <v>#REF!</v>
      </c>
      <c r="D36" s="23" t="e">
        <f>Лист1!#REF!</f>
        <v>#REF!</v>
      </c>
    </row>
    <row r="37" spans="1:4" hidden="1" x14ac:dyDescent="0.25">
      <c r="A37" s="22" t="e">
        <f>Лист1!#REF!</f>
        <v>#REF!</v>
      </c>
      <c r="B37" s="6" t="e">
        <f>Лист1!#REF!</f>
        <v>#REF!</v>
      </c>
      <c r="C37" s="17" t="e">
        <f>Лист1!#REF!</f>
        <v>#REF!</v>
      </c>
      <c r="D37" s="23" t="e">
        <f>Лист1!#REF!</f>
        <v>#REF!</v>
      </c>
    </row>
    <row r="38" spans="1:4" hidden="1" x14ac:dyDescent="0.25">
      <c r="A38" s="22" t="e">
        <f>Лист1!#REF!</f>
        <v>#REF!</v>
      </c>
      <c r="B38" s="6" t="e">
        <f>Лист1!#REF!</f>
        <v>#REF!</v>
      </c>
      <c r="C38" s="17" t="e">
        <f>Лист1!#REF!</f>
        <v>#REF!</v>
      </c>
      <c r="D38" s="23" t="e">
        <f>Лист1!#REF!</f>
        <v>#REF!</v>
      </c>
    </row>
    <row r="39" spans="1:4" hidden="1" x14ac:dyDescent="0.25">
      <c r="A39" s="22" t="e">
        <f>Лист1!#REF!</f>
        <v>#REF!</v>
      </c>
      <c r="B39" s="6" t="e">
        <f>Лист1!#REF!</f>
        <v>#REF!</v>
      </c>
      <c r="C39" s="17" t="e">
        <f>Лист1!#REF!</f>
        <v>#REF!</v>
      </c>
      <c r="D39" s="23" t="e">
        <f>Лист1!#REF!</f>
        <v>#REF!</v>
      </c>
    </row>
    <row r="40" spans="1:4" hidden="1" x14ac:dyDescent="0.25">
      <c r="A40" s="22" t="e">
        <f>Лист1!#REF!</f>
        <v>#REF!</v>
      </c>
      <c r="B40" s="6" t="e">
        <f>Лист1!#REF!</f>
        <v>#REF!</v>
      </c>
      <c r="C40" s="17" t="e">
        <f>Лист1!#REF!</f>
        <v>#REF!</v>
      </c>
      <c r="D40" s="23" t="e">
        <f>Лист1!#REF!</f>
        <v>#REF!</v>
      </c>
    </row>
    <row r="41" spans="1:4" hidden="1" x14ac:dyDescent="0.25">
      <c r="A41" s="22" t="e">
        <f>Лист1!#REF!</f>
        <v>#REF!</v>
      </c>
      <c r="B41" s="6" t="e">
        <f>Лист1!#REF!</f>
        <v>#REF!</v>
      </c>
      <c r="C41" s="17" t="e">
        <f>Лист1!#REF!</f>
        <v>#REF!</v>
      </c>
      <c r="D41" s="23" t="e">
        <f>Лист1!#REF!</f>
        <v>#REF!</v>
      </c>
    </row>
    <row r="42" spans="1:4" hidden="1" x14ac:dyDescent="0.25">
      <c r="A42" s="22" t="e">
        <f>Лист1!#REF!</f>
        <v>#REF!</v>
      </c>
      <c r="B42" s="6" t="e">
        <f>Лист1!#REF!</f>
        <v>#REF!</v>
      </c>
      <c r="C42" s="17" t="e">
        <f>Лист1!#REF!</f>
        <v>#REF!</v>
      </c>
      <c r="D42" s="23" t="e">
        <f>Лист1!#REF!</f>
        <v>#REF!</v>
      </c>
    </row>
    <row r="43" spans="1:4" hidden="1" x14ac:dyDescent="0.25">
      <c r="A43" s="22" t="e">
        <f>Лист1!#REF!</f>
        <v>#REF!</v>
      </c>
      <c r="B43" s="6" t="e">
        <f>Лист1!#REF!</f>
        <v>#REF!</v>
      </c>
      <c r="C43" s="17" t="e">
        <f>Лист1!#REF!</f>
        <v>#REF!</v>
      </c>
      <c r="D43" s="23" t="e">
        <f>Лист1!#REF!</f>
        <v>#REF!</v>
      </c>
    </row>
    <row r="44" spans="1:4" hidden="1" x14ac:dyDescent="0.25">
      <c r="A44" s="22" t="e">
        <f>Лист1!#REF!</f>
        <v>#REF!</v>
      </c>
      <c r="B44" s="6" t="e">
        <f>Лист1!#REF!</f>
        <v>#REF!</v>
      </c>
      <c r="C44" s="17" t="e">
        <f>Лист1!#REF!</f>
        <v>#REF!</v>
      </c>
      <c r="D44" s="23" t="e">
        <f>Лист1!#REF!</f>
        <v>#REF!</v>
      </c>
    </row>
    <row r="45" spans="1:4" hidden="1" x14ac:dyDescent="0.25">
      <c r="A45" s="22" t="e">
        <f>Лист1!#REF!</f>
        <v>#REF!</v>
      </c>
      <c r="B45" s="6" t="e">
        <f>Лист1!#REF!</f>
        <v>#REF!</v>
      </c>
      <c r="C45" s="17" t="e">
        <f>Лист1!#REF!</f>
        <v>#REF!</v>
      </c>
      <c r="D45" s="23" t="e">
        <f>Лист1!#REF!</f>
        <v>#REF!</v>
      </c>
    </row>
    <row r="46" spans="1:4" hidden="1" x14ac:dyDescent="0.25">
      <c r="A46" s="22" t="e">
        <f>Лист1!#REF!</f>
        <v>#REF!</v>
      </c>
      <c r="B46" s="6" t="e">
        <f>Лист1!#REF!</f>
        <v>#REF!</v>
      </c>
      <c r="C46" s="17" t="e">
        <f>Лист1!#REF!</f>
        <v>#REF!</v>
      </c>
      <c r="D46" s="23" t="e">
        <f>Лист1!#REF!</f>
        <v>#REF!</v>
      </c>
    </row>
    <row r="47" spans="1:4" hidden="1" x14ac:dyDescent="0.25">
      <c r="A47" s="22" t="e">
        <f>Лист1!#REF!</f>
        <v>#REF!</v>
      </c>
      <c r="B47" s="6" t="e">
        <f>Лист1!#REF!</f>
        <v>#REF!</v>
      </c>
      <c r="C47" s="17" t="e">
        <f>Лист1!#REF!</f>
        <v>#REF!</v>
      </c>
      <c r="D47" s="23" t="e">
        <f>Лист1!#REF!</f>
        <v>#REF!</v>
      </c>
    </row>
    <row r="48" spans="1:4" hidden="1" x14ac:dyDescent="0.25">
      <c r="A48" s="22" t="e">
        <f>Лист1!#REF!</f>
        <v>#REF!</v>
      </c>
      <c r="B48" s="6" t="e">
        <f>Лист1!#REF!</f>
        <v>#REF!</v>
      </c>
      <c r="C48" s="17" t="e">
        <f>Лист1!#REF!</f>
        <v>#REF!</v>
      </c>
      <c r="D48" s="23" t="e">
        <f>Лист1!#REF!</f>
        <v>#REF!</v>
      </c>
    </row>
    <row r="49" spans="1:4" hidden="1" x14ac:dyDescent="0.25">
      <c r="A49" s="22" t="e">
        <f>Лист1!#REF!</f>
        <v>#REF!</v>
      </c>
      <c r="B49" s="6" t="e">
        <f>Лист1!#REF!</f>
        <v>#REF!</v>
      </c>
      <c r="C49" s="17" t="e">
        <f>Лист1!#REF!</f>
        <v>#REF!</v>
      </c>
      <c r="D49" s="23" t="e">
        <f>Лист1!#REF!</f>
        <v>#REF!</v>
      </c>
    </row>
    <row r="50" spans="1:4" hidden="1" x14ac:dyDescent="0.25">
      <c r="A50" s="22" t="e">
        <f>Лист1!#REF!</f>
        <v>#REF!</v>
      </c>
      <c r="B50" s="6" t="e">
        <f>Лист1!#REF!</f>
        <v>#REF!</v>
      </c>
      <c r="C50" s="17" t="e">
        <f>Лист1!#REF!</f>
        <v>#REF!</v>
      </c>
      <c r="D50" s="23" t="e">
        <f>Лист1!#REF!</f>
        <v>#REF!</v>
      </c>
    </row>
    <row r="51" spans="1:4" hidden="1" x14ac:dyDescent="0.25">
      <c r="A51" s="22" t="e">
        <f>Лист1!#REF!</f>
        <v>#REF!</v>
      </c>
      <c r="B51" s="6" t="e">
        <f>Лист1!#REF!</f>
        <v>#REF!</v>
      </c>
      <c r="C51" s="17" t="e">
        <f>Лист1!#REF!</f>
        <v>#REF!</v>
      </c>
      <c r="D51" s="23" t="e">
        <f>Лист1!#REF!</f>
        <v>#REF!</v>
      </c>
    </row>
    <row r="52" spans="1:4" hidden="1" x14ac:dyDescent="0.25">
      <c r="A52" s="22" t="e">
        <f>Лист1!#REF!</f>
        <v>#REF!</v>
      </c>
      <c r="B52" s="6" t="e">
        <f>Лист1!#REF!</f>
        <v>#REF!</v>
      </c>
      <c r="C52" s="17" t="e">
        <f>Лист1!#REF!</f>
        <v>#REF!</v>
      </c>
      <c r="D52" s="23" t="e">
        <f>Лист1!#REF!</f>
        <v>#REF!</v>
      </c>
    </row>
    <row r="53" spans="1:4" hidden="1" x14ac:dyDescent="0.25">
      <c r="A53" s="22" t="e">
        <f>Лист1!#REF!</f>
        <v>#REF!</v>
      </c>
      <c r="B53" s="6" t="e">
        <f>Лист1!#REF!</f>
        <v>#REF!</v>
      </c>
      <c r="C53" s="17" t="e">
        <f>Лист1!#REF!</f>
        <v>#REF!</v>
      </c>
      <c r="D53" s="23" t="e">
        <f>Лист1!#REF!</f>
        <v>#REF!</v>
      </c>
    </row>
    <row r="54" spans="1:4" hidden="1" x14ac:dyDescent="0.25">
      <c r="A54" s="22" t="e">
        <f>Лист1!#REF!</f>
        <v>#REF!</v>
      </c>
      <c r="B54" s="6" t="e">
        <f>Лист1!#REF!</f>
        <v>#REF!</v>
      </c>
      <c r="C54" s="17" t="e">
        <f>Лист1!#REF!</f>
        <v>#REF!</v>
      </c>
      <c r="D54" s="23" t="e">
        <f>Лист1!#REF!</f>
        <v>#REF!</v>
      </c>
    </row>
    <row r="55" spans="1:4" hidden="1" x14ac:dyDescent="0.25">
      <c r="A55" s="22" t="e">
        <f>Лист1!#REF!</f>
        <v>#REF!</v>
      </c>
      <c r="B55" s="6" t="e">
        <f>Лист1!#REF!</f>
        <v>#REF!</v>
      </c>
      <c r="C55" s="17" t="e">
        <f>Лист1!#REF!</f>
        <v>#REF!</v>
      </c>
      <c r="D55" s="23" t="e">
        <f>Лист1!#REF!</f>
        <v>#REF!</v>
      </c>
    </row>
    <row r="56" spans="1:4" hidden="1" x14ac:dyDescent="0.25">
      <c r="A56" s="22" t="e">
        <f>Лист1!#REF!</f>
        <v>#REF!</v>
      </c>
      <c r="B56" s="6" t="e">
        <f>Лист1!#REF!</f>
        <v>#REF!</v>
      </c>
      <c r="C56" s="17" t="e">
        <f>Лист1!#REF!</f>
        <v>#REF!</v>
      </c>
      <c r="D56" s="23" t="e">
        <f>Лист1!#REF!</f>
        <v>#REF!</v>
      </c>
    </row>
    <row r="57" spans="1:4" hidden="1" x14ac:dyDescent="0.25">
      <c r="A57" s="22" t="e">
        <f>Лист1!#REF!</f>
        <v>#REF!</v>
      </c>
      <c r="B57" s="6" t="e">
        <f>Лист1!#REF!</f>
        <v>#REF!</v>
      </c>
      <c r="C57" s="17" t="e">
        <f>Лист1!#REF!</f>
        <v>#REF!</v>
      </c>
      <c r="D57" s="23" t="e">
        <f>Лист1!#REF!</f>
        <v>#REF!</v>
      </c>
    </row>
    <row r="58" spans="1:4" hidden="1" x14ac:dyDescent="0.25">
      <c r="A58" s="22" t="e">
        <f>Лист1!#REF!</f>
        <v>#REF!</v>
      </c>
      <c r="B58" s="6" t="e">
        <f>Лист1!#REF!</f>
        <v>#REF!</v>
      </c>
      <c r="C58" s="17" t="e">
        <f>Лист1!#REF!</f>
        <v>#REF!</v>
      </c>
      <c r="D58" s="23" t="e">
        <f>Лист1!#REF!</f>
        <v>#REF!</v>
      </c>
    </row>
    <row r="59" spans="1:4" hidden="1" x14ac:dyDescent="0.25">
      <c r="A59" s="22" t="e">
        <f>Лист1!#REF!</f>
        <v>#REF!</v>
      </c>
      <c r="B59" s="6" t="e">
        <f>Лист1!#REF!</f>
        <v>#REF!</v>
      </c>
      <c r="C59" s="17" t="e">
        <f>Лист1!#REF!</f>
        <v>#REF!</v>
      </c>
      <c r="D59" s="23" t="e">
        <f>Лист1!#REF!</f>
        <v>#REF!</v>
      </c>
    </row>
    <row r="60" spans="1:4" hidden="1" x14ac:dyDescent="0.25">
      <c r="A60" s="22" t="e">
        <f>Лист1!#REF!</f>
        <v>#REF!</v>
      </c>
      <c r="B60" s="6" t="e">
        <f>Лист1!#REF!</f>
        <v>#REF!</v>
      </c>
      <c r="C60" s="17" t="e">
        <f>Лист1!#REF!</f>
        <v>#REF!</v>
      </c>
      <c r="D60" s="23" t="e">
        <f>Лист1!#REF!</f>
        <v>#REF!</v>
      </c>
    </row>
    <row r="61" spans="1:4" hidden="1" x14ac:dyDescent="0.25">
      <c r="A61" s="22" t="e">
        <f>Лист1!#REF!</f>
        <v>#REF!</v>
      </c>
      <c r="B61" s="6" t="e">
        <f>Лист1!#REF!</f>
        <v>#REF!</v>
      </c>
      <c r="C61" s="17" t="e">
        <f>Лист1!#REF!</f>
        <v>#REF!</v>
      </c>
      <c r="D61" s="23" t="e">
        <f>Лист1!#REF!</f>
        <v>#REF!</v>
      </c>
    </row>
    <row r="62" spans="1:4" hidden="1" x14ac:dyDescent="0.25">
      <c r="A62" s="22" t="e">
        <f>Лист1!#REF!</f>
        <v>#REF!</v>
      </c>
      <c r="B62" s="6" t="e">
        <f>Лист1!#REF!</f>
        <v>#REF!</v>
      </c>
      <c r="C62" s="17" t="e">
        <f>Лист1!#REF!</f>
        <v>#REF!</v>
      </c>
      <c r="D62" s="23" t="e">
        <f>Лист1!#REF!</f>
        <v>#REF!</v>
      </c>
    </row>
    <row r="63" spans="1:4" hidden="1" x14ac:dyDescent="0.25">
      <c r="A63" s="22" t="e">
        <f>Лист1!#REF!</f>
        <v>#REF!</v>
      </c>
      <c r="B63" s="6" t="e">
        <f>Лист1!#REF!</f>
        <v>#REF!</v>
      </c>
      <c r="C63" s="17" t="e">
        <f>Лист1!#REF!</f>
        <v>#REF!</v>
      </c>
      <c r="D63" s="23" t="e">
        <f>Лист1!#REF!</f>
        <v>#REF!</v>
      </c>
    </row>
    <row r="64" spans="1:4" hidden="1" x14ac:dyDescent="0.25">
      <c r="A64" s="22" t="e">
        <f>Лист1!#REF!</f>
        <v>#REF!</v>
      </c>
      <c r="B64" s="6" t="e">
        <f>Лист1!#REF!</f>
        <v>#REF!</v>
      </c>
      <c r="C64" s="17" t="e">
        <f>Лист1!#REF!</f>
        <v>#REF!</v>
      </c>
      <c r="D64" s="23" t="e">
        <f>Лист1!#REF!</f>
        <v>#REF!</v>
      </c>
    </row>
    <row r="65" spans="1:4" hidden="1" x14ac:dyDescent="0.25">
      <c r="A65" s="22" t="e">
        <f>Лист1!#REF!</f>
        <v>#REF!</v>
      </c>
      <c r="B65" s="6" t="e">
        <f>Лист1!#REF!</f>
        <v>#REF!</v>
      </c>
      <c r="C65" s="17" t="e">
        <f>Лист1!#REF!</f>
        <v>#REF!</v>
      </c>
      <c r="D65" s="23" t="e">
        <f>Лист1!#REF!</f>
        <v>#REF!</v>
      </c>
    </row>
    <row r="66" spans="1:4" hidden="1" x14ac:dyDescent="0.25">
      <c r="A66" s="22" t="e">
        <f>Лист1!#REF!</f>
        <v>#REF!</v>
      </c>
      <c r="B66" s="6" t="e">
        <f>Лист1!#REF!</f>
        <v>#REF!</v>
      </c>
      <c r="C66" s="17" t="e">
        <f>Лист1!#REF!</f>
        <v>#REF!</v>
      </c>
      <c r="D66" s="23" t="e">
        <f>Лист1!#REF!</f>
        <v>#REF!</v>
      </c>
    </row>
    <row r="67" spans="1:4" hidden="1" x14ac:dyDescent="0.25">
      <c r="A67" s="22" t="e">
        <f>Лист1!#REF!</f>
        <v>#REF!</v>
      </c>
      <c r="B67" s="6" t="e">
        <f>Лист1!#REF!</f>
        <v>#REF!</v>
      </c>
      <c r="C67" s="17" t="e">
        <f>Лист1!#REF!</f>
        <v>#REF!</v>
      </c>
      <c r="D67" s="23" t="e">
        <f>Лист1!#REF!</f>
        <v>#REF!</v>
      </c>
    </row>
    <row r="68" spans="1:4" hidden="1" x14ac:dyDescent="0.25">
      <c r="A68" s="22" t="e">
        <f>Лист1!#REF!</f>
        <v>#REF!</v>
      </c>
      <c r="B68" s="6" t="e">
        <f>Лист1!#REF!</f>
        <v>#REF!</v>
      </c>
      <c r="C68" s="17" t="e">
        <f>Лист1!#REF!</f>
        <v>#REF!</v>
      </c>
      <c r="D68" s="23" t="e">
        <f>Лист1!#REF!</f>
        <v>#REF!</v>
      </c>
    </row>
    <row r="69" spans="1:4" hidden="1" x14ac:dyDescent="0.25">
      <c r="A69" s="22" t="e">
        <f>Лист1!#REF!</f>
        <v>#REF!</v>
      </c>
      <c r="B69" s="6" t="e">
        <f>Лист1!#REF!</f>
        <v>#REF!</v>
      </c>
      <c r="C69" s="17" t="e">
        <f>Лист1!#REF!</f>
        <v>#REF!</v>
      </c>
      <c r="D69" s="23" t="e">
        <f>Лист1!#REF!</f>
        <v>#REF!</v>
      </c>
    </row>
    <row r="70" spans="1:4" hidden="1" x14ac:dyDescent="0.25">
      <c r="A70" s="22" t="e">
        <f>Лист1!#REF!</f>
        <v>#REF!</v>
      </c>
      <c r="B70" s="6" t="e">
        <f>Лист1!#REF!</f>
        <v>#REF!</v>
      </c>
      <c r="C70" s="17" t="e">
        <f>Лист1!#REF!</f>
        <v>#REF!</v>
      </c>
      <c r="D70" s="23" t="e">
        <f>Лист1!#REF!</f>
        <v>#REF!</v>
      </c>
    </row>
    <row r="71" spans="1:4" hidden="1" x14ac:dyDescent="0.25">
      <c r="A71" s="22" t="e">
        <f>Лист1!#REF!</f>
        <v>#REF!</v>
      </c>
      <c r="B71" s="6" t="e">
        <f>Лист1!#REF!</f>
        <v>#REF!</v>
      </c>
      <c r="C71" s="17" t="e">
        <f>Лист1!#REF!</f>
        <v>#REF!</v>
      </c>
      <c r="D71" s="23" t="e">
        <f>Лист1!#REF!</f>
        <v>#REF!</v>
      </c>
    </row>
    <row r="72" spans="1:4" hidden="1" x14ac:dyDescent="0.25">
      <c r="A72" s="22" t="e">
        <f>Лист1!#REF!</f>
        <v>#REF!</v>
      </c>
      <c r="B72" s="6" t="e">
        <f>Лист1!#REF!</f>
        <v>#REF!</v>
      </c>
      <c r="C72" s="17" t="e">
        <f>Лист1!#REF!</f>
        <v>#REF!</v>
      </c>
      <c r="D72" s="23" t="e">
        <f>Лист1!#REF!</f>
        <v>#REF!</v>
      </c>
    </row>
    <row r="73" spans="1:4" hidden="1" x14ac:dyDescent="0.25">
      <c r="A73" s="22" t="e">
        <f>Лист1!#REF!</f>
        <v>#REF!</v>
      </c>
      <c r="B73" s="6" t="e">
        <f>Лист1!#REF!</f>
        <v>#REF!</v>
      </c>
      <c r="C73" s="17" t="e">
        <f>Лист1!#REF!</f>
        <v>#REF!</v>
      </c>
      <c r="D73" s="23" t="e">
        <f>Лист1!#REF!</f>
        <v>#REF!</v>
      </c>
    </row>
    <row r="74" spans="1:4" hidden="1" x14ac:dyDescent="0.25">
      <c r="A74" s="22" t="e">
        <f>Лист1!#REF!</f>
        <v>#REF!</v>
      </c>
      <c r="B74" s="6" t="e">
        <f>Лист1!#REF!</f>
        <v>#REF!</v>
      </c>
      <c r="C74" s="17" t="e">
        <f>Лист1!#REF!</f>
        <v>#REF!</v>
      </c>
      <c r="D74" s="23" t="e">
        <f>Лист1!#REF!</f>
        <v>#REF!</v>
      </c>
    </row>
    <row r="75" spans="1:4" hidden="1" x14ac:dyDescent="0.25">
      <c r="A75" s="22" t="e">
        <f>Лист1!#REF!</f>
        <v>#REF!</v>
      </c>
      <c r="B75" s="6" t="e">
        <f>Лист1!#REF!</f>
        <v>#REF!</v>
      </c>
      <c r="C75" s="17" t="e">
        <f>Лист1!#REF!</f>
        <v>#REF!</v>
      </c>
      <c r="D75" s="23" t="e">
        <f>Лист1!#REF!</f>
        <v>#REF!</v>
      </c>
    </row>
    <row r="76" spans="1:4" hidden="1" x14ac:dyDescent="0.25">
      <c r="A76" s="22" t="e">
        <f>Лист1!#REF!</f>
        <v>#REF!</v>
      </c>
      <c r="B76" s="6" t="e">
        <f>Лист1!#REF!</f>
        <v>#REF!</v>
      </c>
      <c r="C76" s="17" t="e">
        <f>Лист1!#REF!</f>
        <v>#REF!</v>
      </c>
      <c r="D76" s="23" t="e">
        <f>Лист1!#REF!</f>
        <v>#REF!</v>
      </c>
    </row>
    <row r="77" spans="1:4" hidden="1" x14ac:dyDescent="0.25">
      <c r="A77" s="22" t="e">
        <f>Лист1!#REF!</f>
        <v>#REF!</v>
      </c>
      <c r="B77" s="6" t="e">
        <f>Лист1!#REF!</f>
        <v>#REF!</v>
      </c>
      <c r="C77" s="17" t="e">
        <f>Лист1!#REF!</f>
        <v>#REF!</v>
      </c>
      <c r="D77" s="23" t="e">
        <f>Лист1!#REF!</f>
        <v>#REF!</v>
      </c>
    </row>
    <row r="78" spans="1:4" hidden="1" x14ac:dyDescent="0.25">
      <c r="A78" s="22" t="e">
        <f>Лист1!#REF!</f>
        <v>#REF!</v>
      </c>
      <c r="B78" s="6" t="e">
        <f>Лист1!#REF!</f>
        <v>#REF!</v>
      </c>
      <c r="C78" s="17" t="e">
        <f>Лист1!#REF!</f>
        <v>#REF!</v>
      </c>
      <c r="D78" s="23" t="e">
        <f>Лист1!#REF!</f>
        <v>#REF!</v>
      </c>
    </row>
    <row r="79" spans="1:4" hidden="1" x14ac:dyDescent="0.25">
      <c r="A79" s="22" t="e">
        <f>Лист1!#REF!</f>
        <v>#REF!</v>
      </c>
      <c r="B79" s="6" t="e">
        <f>Лист1!#REF!</f>
        <v>#REF!</v>
      </c>
      <c r="C79" s="17" t="e">
        <f>Лист1!#REF!</f>
        <v>#REF!</v>
      </c>
      <c r="D79" s="23" t="e">
        <f>Лист1!#REF!</f>
        <v>#REF!</v>
      </c>
    </row>
    <row r="80" spans="1:4" hidden="1" x14ac:dyDescent="0.25">
      <c r="A80" s="22" t="e">
        <f>Лист1!#REF!</f>
        <v>#REF!</v>
      </c>
      <c r="B80" s="6" t="e">
        <f>Лист1!#REF!</f>
        <v>#REF!</v>
      </c>
      <c r="C80" s="17" t="e">
        <f>Лист1!#REF!</f>
        <v>#REF!</v>
      </c>
      <c r="D80" s="23" t="e">
        <f>Лист1!#REF!</f>
        <v>#REF!</v>
      </c>
    </row>
    <row r="81" spans="1:4" hidden="1" x14ac:dyDescent="0.25">
      <c r="A81" s="22" t="e">
        <f>Лист1!#REF!</f>
        <v>#REF!</v>
      </c>
      <c r="B81" s="6" t="e">
        <f>Лист1!#REF!</f>
        <v>#REF!</v>
      </c>
      <c r="C81" s="17" t="e">
        <f>Лист1!#REF!</f>
        <v>#REF!</v>
      </c>
      <c r="D81" s="23" t="e">
        <f>Лист1!#REF!</f>
        <v>#REF!</v>
      </c>
    </row>
    <row r="82" spans="1:4" x14ac:dyDescent="0.25">
      <c r="A82" s="22" t="e">
        <f>Лист1!#REF!</f>
        <v>#REF!</v>
      </c>
      <c r="B82" s="6" t="e">
        <f>Лист1!#REF!</f>
        <v>#REF!</v>
      </c>
      <c r="C82" s="17" t="e">
        <f>Лист1!#REF!</f>
        <v>#REF!</v>
      </c>
      <c r="D82" s="23" t="e">
        <f>Лист1!#REF!</f>
        <v>#REF!</v>
      </c>
    </row>
    <row r="83" spans="1:4" hidden="1" x14ac:dyDescent="0.25">
      <c r="A83" s="22" t="e">
        <f>Лист1!#REF!</f>
        <v>#REF!</v>
      </c>
      <c r="B83" s="6" t="e">
        <f>Лист1!#REF!</f>
        <v>#REF!</v>
      </c>
      <c r="C83" s="17" t="e">
        <f>Лист1!#REF!</f>
        <v>#REF!</v>
      </c>
      <c r="D83" s="23" t="e">
        <f>Лист1!#REF!</f>
        <v>#REF!</v>
      </c>
    </row>
    <row r="84" spans="1:4" hidden="1" x14ac:dyDescent="0.25">
      <c r="A84" s="22" t="e">
        <f>Лист1!#REF!</f>
        <v>#REF!</v>
      </c>
      <c r="B84" s="6" t="e">
        <f>Лист1!#REF!</f>
        <v>#REF!</v>
      </c>
      <c r="C84" s="17" t="e">
        <f>Лист1!#REF!</f>
        <v>#REF!</v>
      </c>
      <c r="D84" s="23" t="e">
        <f>Лист1!#REF!</f>
        <v>#REF!</v>
      </c>
    </row>
    <row r="85" spans="1:4" hidden="1" x14ac:dyDescent="0.25">
      <c r="A85" s="22" t="e">
        <f>Лист1!#REF!</f>
        <v>#REF!</v>
      </c>
      <c r="B85" s="6" t="e">
        <f>Лист1!#REF!</f>
        <v>#REF!</v>
      </c>
      <c r="C85" s="17" t="e">
        <f>Лист1!#REF!</f>
        <v>#REF!</v>
      </c>
      <c r="D85" s="23" t="e">
        <f>Лист1!#REF!</f>
        <v>#REF!</v>
      </c>
    </row>
    <row r="86" spans="1:4" hidden="1" x14ac:dyDescent="0.25">
      <c r="A86" s="22" t="e">
        <f>Лист1!#REF!</f>
        <v>#REF!</v>
      </c>
      <c r="B86" s="6" t="e">
        <f>Лист1!#REF!</f>
        <v>#REF!</v>
      </c>
      <c r="C86" s="17" t="e">
        <f>Лист1!#REF!</f>
        <v>#REF!</v>
      </c>
      <c r="D86" s="23" t="e">
        <f>Лист1!#REF!</f>
        <v>#REF!</v>
      </c>
    </row>
    <row r="87" spans="1:4" hidden="1" x14ac:dyDescent="0.25">
      <c r="A87" s="22" t="e">
        <f>Лист1!#REF!</f>
        <v>#REF!</v>
      </c>
      <c r="B87" s="6" t="e">
        <f>Лист1!#REF!</f>
        <v>#REF!</v>
      </c>
      <c r="C87" s="17" t="e">
        <f>Лист1!#REF!</f>
        <v>#REF!</v>
      </c>
      <c r="D87" s="23" t="e">
        <f>Лист1!#REF!</f>
        <v>#REF!</v>
      </c>
    </row>
    <row r="88" spans="1:4" hidden="1" x14ac:dyDescent="0.25">
      <c r="A88" s="22" t="e">
        <f>Лист1!#REF!</f>
        <v>#REF!</v>
      </c>
      <c r="B88" s="6" t="e">
        <f>Лист1!#REF!</f>
        <v>#REF!</v>
      </c>
      <c r="C88" s="17" t="e">
        <f>Лист1!#REF!</f>
        <v>#REF!</v>
      </c>
      <c r="D88" s="23" t="e">
        <f>Лист1!#REF!</f>
        <v>#REF!</v>
      </c>
    </row>
    <row r="89" spans="1:4" hidden="1" x14ac:dyDescent="0.25">
      <c r="A89" s="22" t="e">
        <f>Лист1!#REF!</f>
        <v>#REF!</v>
      </c>
      <c r="B89" s="6" t="e">
        <f>Лист1!#REF!</f>
        <v>#REF!</v>
      </c>
      <c r="C89" s="17" t="e">
        <f>Лист1!#REF!</f>
        <v>#REF!</v>
      </c>
      <c r="D89" s="23" t="e">
        <f>Лист1!#REF!</f>
        <v>#REF!</v>
      </c>
    </row>
    <row r="90" spans="1:4" hidden="1" x14ac:dyDescent="0.25">
      <c r="A90" s="22" t="e">
        <f>Лист1!#REF!</f>
        <v>#REF!</v>
      </c>
      <c r="B90" s="6" t="e">
        <f>Лист1!#REF!</f>
        <v>#REF!</v>
      </c>
      <c r="C90" s="17" t="e">
        <f>Лист1!#REF!</f>
        <v>#REF!</v>
      </c>
      <c r="D90" s="23" t="e">
        <f>Лист1!#REF!</f>
        <v>#REF!</v>
      </c>
    </row>
    <row r="91" spans="1:4" hidden="1" x14ac:dyDescent="0.25">
      <c r="A91" s="22" t="e">
        <f>Лист1!#REF!</f>
        <v>#REF!</v>
      </c>
      <c r="B91" s="6" t="e">
        <f>Лист1!#REF!</f>
        <v>#REF!</v>
      </c>
      <c r="C91" s="17" t="e">
        <f>Лист1!#REF!</f>
        <v>#REF!</v>
      </c>
      <c r="D91" s="23" t="e">
        <f>Лист1!#REF!</f>
        <v>#REF!</v>
      </c>
    </row>
    <row r="92" spans="1:4" hidden="1" x14ac:dyDescent="0.25">
      <c r="A92" s="22" t="e">
        <f>Лист1!#REF!</f>
        <v>#REF!</v>
      </c>
      <c r="B92" s="6" t="e">
        <f>Лист1!#REF!</f>
        <v>#REF!</v>
      </c>
      <c r="C92" s="17" t="e">
        <f>Лист1!#REF!</f>
        <v>#REF!</v>
      </c>
      <c r="D92" s="23" t="e">
        <f>Лист1!#REF!</f>
        <v>#REF!</v>
      </c>
    </row>
    <row r="93" spans="1:4" hidden="1" x14ac:dyDescent="0.25">
      <c r="A93" s="22" t="e">
        <f>Лист1!#REF!</f>
        <v>#REF!</v>
      </c>
      <c r="B93" s="6" t="e">
        <f>Лист1!#REF!</f>
        <v>#REF!</v>
      </c>
      <c r="C93" s="17" t="e">
        <f>Лист1!#REF!</f>
        <v>#REF!</v>
      </c>
      <c r="D93" s="23" t="e">
        <f>Лист1!#REF!</f>
        <v>#REF!</v>
      </c>
    </row>
    <row r="94" spans="1:4" hidden="1" x14ac:dyDescent="0.25">
      <c r="A94" s="22" t="e">
        <f>Лист1!#REF!</f>
        <v>#REF!</v>
      </c>
      <c r="B94" s="6" t="e">
        <f>Лист1!#REF!</f>
        <v>#REF!</v>
      </c>
      <c r="C94" s="17" t="e">
        <f>Лист1!#REF!</f>
        <v>#REF!</v>
      </c>
      <c r="D94" s="23" t="e">
        <f>Лист1!#REF!</f>
        <v>#REF!</v>
      </c>
    </row>
    <row r="95" spans="1:4" hidden="1" x14ac:dyDescent="0.25">
      <c r="A95" s="22" t="e">
        <f>Лист1!#REF!</f>
        <v>#REF!</v>
      </c>
      <c r="B95" s="6" t="e">
        <f>Лист1!#REF!</f>
        <v>#REF!</v>
      </c>
      <c r="C95" s="17" t="e">
        <f>Лист1!#REF!</f>
        <v>#REF!</v>
      </c>
      <c r="D95" s="23" t="e">
        <f>Лист1!#REF!</f>
        <v>#REF!</v>
      </c>
    </row>
    <row r="96" spans="1:4" hidden="1" x14ac:dyDescent="0.25">
      <c r="A96" s="22" t="e">
        <f>Лист1!#REF!</f>
        <v>#REF!</v>
      </c>
      <c r="B96" s="6" t="e">
        <f>Лист1!#REF!</f>
        <v>#REF!</v>
      </c>
      <c r="C96" s="17" t="e">
        <f>Лист1!#REF!</f>
        <v>#REF!</v>
      </c>
      <c r="D96" s="23" t="e">
        <f>Лист1!#REF!</f>
        <v>#REF!</v>
      </c>
    </row>
    <row r="97" spans="1:4" hidden="1" x14ac:dyDescent="0.25">
      <c r="A97" s="22" t="e">
        <f>Лист1!#REF!</f>
        <v>#REF!</v>
      </c>
      <c r="B97" s="6" t="e">
        <f>Лист1!#REF!</f>
        <v>#REF!</v>
      </c>
      <c r="C97" s="17" t="e">
        <f>Лист1!#REF!</f>
        <v>#REF!</v>
      </c>
      <c r="D97" s="23" t="e">
        <f>Лист1!#REF!</f>
        <v>#REF!</v>
      </c>
    </row>
    <row r="98" spans="1:4" hidden="1" x14ac:dyDescent="0.25">
      <c r="A98" s="22" t="e">
        <f>Лист1!#REF!</f>
        <v>#REF!</v>
      </c>
      <c r="B98" s="6" t="e">
        <f>Лист1!#REF!</f>
        <v>#REF!</v>
      </c>
      <c r="C98" s="17" t="e">
        <f>Лист1!#REF!</f>
        <v>#REF!</v>
      </c>
      <c r="D98" s="23" t="e">
        <f>Лист1!#REF!</f>
        <v>#REF!</v>
      </c>
    </row>
    <row r="99" spans="1:4" hidden="1" x14ac:dyDescent="0.25">
      <c r="A99" s="22" t="e">
        <f>Лист1!#REF!</f>
        <v>#REF!</v>
      </c>
      <c r="B99" s="6" t="e">
        <f>Лист1!#REF!</f>
        <v>#REF!</v>
      </c>
      <c r="C99" s="17" t="e">
        <f>Лист1!#REF!</f>
        <v>#REF!</v>
      </c>
      <c r="D99" s="23" t="e">
        <f>Лист1!#REF!</f>
        <v>#REF!</v>
      </c>
    </row>
    <row r="100" spans="1:4" hidden="1" x14ac:dyDescent="0.25">
      <c r="A100" s="22" t="e">
        <f>Лист1!#REF!</f>
        <v>#REF!</v>
      </c>
      <c r="B100" s="6" t="e">
        <f>Лист1!#REF!</f>
        <v>#REF!</v>
      </c>
      <c r="C100" s="17" t="e">
        <f>Лист1!#REF!</f>
        <v>#REF!</v>
      </c>
      <c r="D100" s="23" t="e">
        <f>Лист1!#REF!</f>
        <v>#REF!</v>
      </c>
    </row>
    <row r="101" spans="1:4" hidden="1" x14ac:dyDescent="0.25">
      <c r="A101" s="22" t="e">
        <f>Лист1!#REF!</f>
        <v>#REF!</v>
      </c>
      <c r="B101" s="6" t="e">
        <f>Лист1!#REF!</f>
        <v>#REF!</v>
      </c>
      <c r="C101" s="17" t="e">
        <f>Лист1!#REF!</f>
        <v>#REF!</v>
      </c>
      <c r="D101" s="23" t="e">
        <f>Лист1!#REF!</f>
        <v>#REF!</v>
      </c>
    </row>
    <row r="102" spans="1:4" hidden="1" x14ac:dyDescent="0.25">
      <c r="A102" s="22" t="e">
        <f>Лист1!#REF!</f>
        <v>#REF!</v>
      </c>
      <c r="B102" s="6" t="e">
        <f>Лист1!#REF!</f>
        <v>#REF!</v>
      </c>
      <c r="C102" s="17" t="e">
        <f>Лист1!#REF!</f>
        <v>#REF!</v>
      </c>
      <c r="D102" s="23" t="e">
        <f>Лист1!#REF!</f>
        <v>#REF!</v>
      </c>
    </row>
    <row r="103" spans="1:4" hidden="1" x14ac:dyDescent="0.25">
      <c r="A103" s="22" t="e">
        <f>Лист1!#REF!</f>
        <v>#REF!</v>
      </c>
      <c r="B103" s="6" t="e">
        <f>Лист1!#REF!</f>
        <v>#REF!</v>
      </c>
      <c r="C103" s="17" t="e">
        <f>Лист1!#REF!</f>
        <v>#REF!</v>
      </c>
      <c r="D103" s="23" t="e">
        <f>Лист1!#REF!</f>
        <v>#REF!</v>
      </c>
    </row>
    <row r="104" spans="1:4" hidden="1" x14ac:dyDescent="0.25">
      <c r="A104" s="22" t="e">
        <f>Лист1!#REF!</f>
        <v>#REF!</v>
      </c>
      <c r="B104" s="6" t="e">
        <f>Лист1!#REF!</f>
        <v>#REF!</v>
      </c>
      <c r="C104" s="17" t="e">
        <f>Лист1!#REF!</f>
        <v>#REF!</v>
      </c>
      <c r="D104" s="23" t="e">
        <f>Лист1!#REF!</f>
        <v>#REF!</v>
      </c>
    </row>
    <row r="105" spans="1:4" hidden="1" x14ac:dyDescent="0.25">
      <c r="A105" s="22" t="e">
        <f>Лист1!#REF!</f>
        <v>#REF!</v>
      </c>
      <c r="B105" s="6" t="e">
        <f>Лист1!#REF!</f>
        <v>#REF!</v>
      </c>
      <c r="C105" s="17" t="e">
        <f>Лист1!#REF!</f>
        <v>#REF!</v>
      </c>
      <c r="D105" s="23" t="e">
        <f>Лист1!#REF!</f>
        <v>#REF!</v>
      </c>
    </row>
    <row r="106" spans="1:4" hidden="1" x14ac:dyDescent="0.25">
      <c r="A106" s="22" t="e">
        <f>Лист1!#REF!</f>
        <v>#REF!</v>
      </c>
      <c r="B106" s="6" t="e">
        <f>Лист1!#REF!</f>
        <v>#REF!</v>
      </c>
      <c r="C106" s="17" t="e">
        <f>Лист1!#REF!</f>
        <v>#REF!</v>
      </c>
      <c r="D106" s="23" t="e">
        <f>Лист1!#REF!</f>
        <v>#REF!</v>
      </c>
    </row>
    <row r="107" spans="1:4" hidden="1" x14ac:dyDescent="0.25">
      <c r="A107" s="22" t="e">
        <f>Лист1!#REF!</f>
        <v>#REF!</v>
      </c>
      <c r="B107" s="6" t="e">
        <f>Лист1!#REF!</f>
        <v>#REF!</v>
      </c>
      <c r="C107" s="17" t="e">
        <f>Лист1!#REF!</f>
        <v>#REF!</v>
      </c>
      <c r="D107" s="23" t="e">
        <f>Лист1!#REF!</f>
        <v>#REF!</v>
      </c>
    </row>
    <row r="108" spans="1:4" hidden="1" x14ac:dyDescent="0.25">
      <c r="A108" s="22" t="e">
        <f>Лист1!#REF!</f>
        <v>#REF!</v>
      </c>
      <c r="B108" s="6" t="e">
        <f>Лист1!#REF!</f>
        <v>#REF!</v>
      </c>
      <c r="C108" s="17" t="e">
        <f>Лист1!#REF!</f>
        <v>#REF!</v>
      </c>
      <c r="D108" s="23" t="e">
        <f>Лист1!#REF!</f>
        <v>#REF!</v>
      </c>
    </row>
    <row r="109" spans="1:4" hidden="1" x14ac:dyDescent="0.25">
      <c r="A109" s="22" t="e">
        <f>Лист1!#REF!</f>
        <v>#REF!</v>
      </c>
      <c r="B109" s="6" t="e">
        <f>Лист1!#REF!</f>
        <v>#REF!</v>
      </c>
      <c r="C109" s="17" t="e">
        <f>Лист1!#REF!</f>
        <v>#REF!</v>
      </c>
      <c r="D109" s="23" t="e">
        <f>Лист1!#REF!</f>
        <v>#REF!</v>
      </c>
    </row>
    <row r="110" spans="1:4" hidden="1" x14ac:dyDescent="0.25">
      <c r="A110" s="22" t="e">
        <f>Лист1!#REF!</f>
        <v>#REF!</v>
      </c>
      <c r="B110" s="6" t="e">
        <f>Лист1!#REF!</f>
        <v>#REF!</v>
      </c>
      <c r="C110" s="17" t="e">
        <f>Лист1!#REF!</f>
        <v>#REF!</v>
      </c>
      <c r="D110" s="23" t="e">
        <f>Лист1!#REF!</f>
        <v>#REF!</v>
      </c>
    </row>
    <row r="111" spans="1:4" hidden="1" x14ac:dyDescent="0.25">
      <c r="A111" s="22" t="e">
        <f>Лист1!#REF!</f>
        <v>#REF!</v>
      </c>
      <c r="B111" s="6" t="e">
        <f>Лист1!#REF!</f>
        <v>#REF!</v>
      </c>
      <c r="C111" s="17" t="e">
        <f>Лист1!#REF!</f>
        <v>#REF!</v>
      </c>
      <c r="D111" s="23" t="e">
        <f>Лист1!#REF!</f>
        <v>#REF!</v>
      </c>
    </row>
    <row r="112" spans="1:4" hidden="1" x14ac:dyDescent="0.25">
      <c r="A112" s="22" t="e">
        <f>Лист1!#REF!</f>
        <v>#REF!</v>
      </c>
      <c r="B112" s="6" t="e">
        <f>Лист1!#REF!</f>
        <v>#REF!</v>
      </c>
      <c r="C112" s="17" t="e">
        <f>Лист1!#REF!</f>
        <v>#REF!</v>
      </c>
      <c r="D112" s="23" t="e">
        <f>Лист1!#REF!</f>
        <v>#REF!</v>
      </c>
    </row>
    <row r="113" spans="1:4" hidden="1" x14ac:dyDescent="0.25">
      <c r="A113" s="22" t="e">
        <f>Лист1!#REF!</f>
        <v>#REF!</v>
      </c>
      <c r="B113" s="6" t="e">
        <f>Лист1!#REF!</f>
        <v>#REF!</v>
      </c>
      <c r="C113" s="17" t="e">
        <f>Лист1!#REF!</f>
        <v>#REF!</v>
      </c>
      <c r="D113" s="23" t="e">
        <f>Лист1!#REF!</f>
        <v>#REF!</v>
      </c>
    </row>
    <row r="114" spans="1:4" hidden="1" x14ac:dyDescent="0.25">
      <c r="A114" s="22" t="e">
        <f>Лист1!#REF!</f>
        <v>#REF!</v>
      </c>
      <c r="B114" s="6" t="e">
        <f>Лист1!#REF!</f>
        <v>#REF!</v>
      </c>
      <c r="C114" s="17" t="e">
        <f>Лист1!#REF!</f>
        <v>#REF!</v>
      </c>
      <c r="D114" s="23" t="e">
        <f>Лист1!#REF!</f>
        <v>#REF!</v>
      </c>
    </row>
    <row r="115" spans="1:4" hidden="1" x14ac:dyDescent="0.25">
      <c r="A115" s="22" t="e">
        <f>Лист1!#REF!</f>
        <v>#REF!</v>
      </c>
      <c r="B115" s="6" t="e">
        <f>Лист1!#REF!</f>
        <v>#REF!</v>
      </c>
      <c r="C115" s="17" t="e">
        <f>Лист1!#REF!</f>
        <v>#REF!</v>
      </c>
      <c r="D115" s="23" t="e">
        <f>Лист1!#REF!</f>
        <v>#REF!</v>
      </c>
    </row>
    <row r="116" spans="1:4" hidden="1" x14ac:dyDescent="0.25">
      <c r="A116" s="22" t="e">
        <f>Лист1!#REF!</f>
        <v>#REF!</v>
      </c>
      <c r="B116" s="6" t="e">
        <f>Лист1!#REF!</f>
        <v>#REF!</v>
      </c>
      <c r="C116" s="17" t="e">
        <f>Лист1!#REF!</f>
        <v>#REF!</v>
      </c>
      <c r="D116" s="23" t="e">
        <f>Лист1!#REF!</f>
        <v>#REF!</v>
      </c>
    </row>
    <row r="117" spans="1:4" hidden="1" x14ac:dyDescent="0.25">
      <c r="A117" s="22" t="e">
        <f>Лист1!#REF!</f>
        <v>#REF!</v>
      </c>
      <c r="B117" s="6" t="e">
        <f>Лист1!#REF!</f>
        <v>#REF!</v>
      </c>
      <c r="C117" s="17" t="e">
        <f>Лист1!#REF!</f>
        <v>#REF!</v>
      </c>
      <c r="D117" s="23" t="e">
        <f>Лист1!#REF!</f>
        <v>#REF!</v>
      </c>
    </row>
    <row r="118" spans="1:4" hidden="1" x14ac:dyDescent="0.25">
      <c r="A118" s="22" t="e">
        <f>Лист1!#REF!</f>
        <v>#REF!</v>
      </c>
      <c r="B118" s="6" t="e">
        <f>Лист1!#REF!</f>
        <v>#REF!</v>
      </c>
      <c r="C118" s="17" t="e">
        <f>Лист1!#REF!</f>
        <v>#REF!</v>
      </c>
      <c r="D118" s="23" t="e">
        <f>Лист1!#REF!</f>
        <v>#REF!</v>
      </c>
    </row>
    <row r="119" spans="1:4" hidden="1" x14ac:dyDescent="0.25">
      <c r="A119" s="22" t="e">
        <f>Лист1!#REF!</f>
        <v>#REF!</v>
      </c>
      <c r="B119" s="6" t="e">
        <f>Лист1!#REF!</f>
        <v>#REF!</v>
      </c>
      <c r="C119" s="17" t="e">
        <f>Лист1!#REF!</f>
        <v>#REF!</v>
      </c>
      <c r="D119" s="23" t="e">
        <f>Лист1!#REF!</f>
        <v>#REF!</v>
      </c>
    </row>
    <row r="120" spans="1:4" hidden="1" x14ac:dyDescent="0.25">
      <c r="A120" s="22" t="e">
        <f>Лист1!#REF!</f>
        <v>#REF!</v>
      </c>
      <c r="B120" s="6" t="e">
        <f>Лист1!#REF!</f>
        <v>#REF!</v>
      </c>
      <c r="C120" s="17" t="e">
        <f>Лист1!#REF!</f>
        <v>#REF!</v>
      </c>
      <c r="D120" s="23" t="e">
        <f>Лист1!#REF!</f>
        <v>#REF!</v>
      </c>
    </row>
    <row r="121" spans="1:4" hidden="1" x14ac:dyDescent="0.25">
      <c r="A121" s="22" t="e">
        <f>Лист1!#REF!</f>
        <v>#REF!</v>
      </c>
      <c r="B121" s="6" t="e">
        <f>Лист1!#REF!</f>
        <v>#REF!</v>
      </c>
      <c r="C121" s="17" t="e">
        <f>Лист1!#REF!</f>
        <v>#REF!</v>
      </c>
      <c r="D121" s="23" t="e">
        <f>Лист1!#REF!</f>
        <v>#REF!</v>
      </c>
    </row>
    <row r="122" spans="1:4" hidden="1" x14ac:dyDescent="0.25">
      <c r="A122" s="22" t="e">
        <f>Лист1!#REF!</f>
        <v>#REF!</v>
      </c>
      <c r="B122" s="6" t="e">
        <f>Лист1!#REF!</f>
        <v>#REF!</v>
      </c>
      <c r="C122" s="17" t="e">
        <f>Лист1!#REF!</f>
        <v>#REF!</v>
      </c>
      <c r="D122" s="23" t="e">
        <f>Лист1!#REF!</f>
        <v>#REF!</v>
      </c>
    </row>
    <row r="123" spans="1:4" hidden="1" x14ac:dyDescent="0.25">
      <c r="A123" s="22" t="e">
        <f>Лист1!#REF!</f>
        <v>#REF!</v>
      </c>
      <c r="B123" s="6" t="e">
        <f>Лист1!#REF!</f>
        <v>#REF!</v>
      </c>
      <c r="C123" s="17" t="e">
        <f>Лист1!#REF!</f>
        <v>#REF!</v>
      </c>
      <c r="D123" s="23" t="e">
        <f>Лист1!#REF!</f>
        <v>#REF!</v>
      </c>
    </row>
    <row r="124" spans="1:4" hidden="1" x14ac:dyDescent="0.25">
      <c r="A124" s="22" t="e">
        <f>Лист1!#REF!</f>
        <v>#REF!</v>
      </c>
      <c r="B124" s="6" t="e">
        <f>Лист1!#REF!</f>
        <v>#REF!</v>
      </c>
      <c r="C124" s="17" t="e">
        <f>Лист1!#REF!</f>
        <v>#REF!</v>
      </c>
      <c r="D124" s="23" t="e">
        <f>Лист1!#REF!</f>
        <v>#REF!</v>
      </c>
    </row>
    <row r="125" spans="1:4" hidden="1" x14ac:dyDescent="0.25">
      <c r="A125" s="22" t="e">
        <f>Лист1!#REF!</f>
        <v>#REF!</v>
      </c>
      <c r="B125" s="6" t="e">
        <f>Лист1!#REF!</f>
        <v>#REF!</v>
      </c>
      <c r="C125" s="17" t="e">
        <f>Лист1!#REF!</f>
        <v>#REF!</v>
      </c>
      <c r="D125" s="23" t="e">
        <f>Лист1!#REF!</f>
        <v>#REF!</v>
      </c>
    </row>
    <row r="126" spans="1:4" hidden="1" x14ac:dyDescent="0.25">
      <c r="A126" s="22" t="e">
        <f>Лист1!#REF!</f>
        <v>#REF!</v>
      </c>
      <c r="B126" s="6" t="e">
        <f>Лист1!#REF!</f>
        <v>#REF!</v>
      </c>
      <c r="C126" s="17" t="e">
        <f>Лист1!#REF!</f>
        <v>#REF!</v>
      </c>
      <c r="D126" s="23" t="e">
        <f>Лист1!#REF!</f>
        <v>#REF!</v>
      </c>
    </row>
    <row r="127" spans="1:4" hidden="1" x14ac:dyDescent="0.25">
      <c r="A127" s="22" t="e">
        <f>Лист1!#REF!</f>
        <v>#REF!</v>
      </c>
      <c r="B127" s="6" t="e">
        <f>Лист1!#REF!</f>
        <v>#REF!</v>
      </c>
      <c r="C127" s="17" t="e">
        <f>Лист1!#REF!</f>
        <v>#REF!</v>
      </c>
      <c r="D127" s="23" t="e">
        <f>Лист1!#REF!</f>
        <v>#REF!</v>
      </c>
    </row>
    <row r="128" spans="1:4" hidden="1" x14ac:dyDescent="0.25">
      <c r="A128" s="22" t="e">
        <f>Лист1!#REF!</f>
        <v>#REF!</v>
      </c>
      <c r="B128" s="6" t="e">
        <f>Лист1!#REF!</f>
        <v>#REF!</v>
      </c>
      <c r="C128" s="17" t="e">
        <f>Лист1!#REF!</f>
        <v>#REF!</v>
      </c>
      <c r="D128" s="23" t="e">
        <f>Лист1!#REF!</f>
        <v>#REF!</v>
      </c>
    </row>
    <row r="129" spans="1:4" hidden="1" x14ac:dyDescent="0.25">
      <c r="A129" s="22" t="e">
        <f>Лист1!#REF!</f>
        <v>#REF!</v>
      </c>
      <c r="B129" s="6" t="e">
        <f>Лист1!#REF!</f>
        <v>#REF!</v>
      </c>
      <c r="C129" s="17" t="e">
        <f>Лист1!#REF!</f>
        <v>#REF!</v>
      </c>
      <c r="D129" s="23" t="e">
        <f>Лист1!#REF!</f>
        <v>#REF!</v>
      </c>
    </row>
    <row r="130" spans="1:4" hidden="1" x14ac:dyDescent="0.25">
      <c r="A130" s="22" t="e">
        <f>Лист1!#REF!</f>
        <v>#REF!</v>
      </c>
      <c r="B130" s="6" t="e">
        <f>Лист1!#REF!</f>
        <v>#REF!</v>
      </c>
      <c r="C130" s="17" t="e">
        <f>Лист1!#REF!</f>
        <v>#REF!</v>
      </c>
      <c r="D130" s="23" t="e">
        <f>Лист1!#REF!</f>
        <v>#REF!</v>
      </c>
    </row>
    <row r="131" spans="1:4" hidden="1" x14ac:dyDescent="0.25">
      <c r="A131" s="22" t="e">
        <f>Лист1!#REF!</f>
        <v>#REF!</v>
      </c>
      <c r="B131" s="6" t="e">
        <f>Лист1!#REF!</f>
        <v>#REF!</v>
      </c>
      <c r="C131" s="17" t="e">
        <f>Лист1!#REF!</f>
        <v>#REF!</v>
      </c>
      <c r="D131" s="23" t="e">
        <f>Лист1!#REF!</f>
        <v>#REF!</v>
      </c>
    </row>
    <row r="132" spans="1:4" hidden="1" x14ac:dyDescent="0.25">
      <c r="A132" s="22" t="e">
        <f>Лист1!#REF!</f>
        <v>#REF!</v>
      </c>
      <c r="B132" s="6" t="e">
        <f>Лист1!#REF!</f>
        <v>#REF!</v>
      </c>
      <c r="C132" s="17" t="e">
        <f>Лист1!#REF!</f>
        <v>#REF!</v>
      </c>
      <c r="D132" s="23" t="e">
        <f>Лист1!#REF!</f>
        <v>#REF!</v>
      </c>
    </row>
    <row r="133" spans="1:4" hidden="1" x14ac:dyDescent="0.25">
      <c r="A133" s="22" t="e">
        <f>Лист1!#REF!</f>
        <v>#REF!</v>
      </c>
      <c r="B133" s="6" t="e">
        <f>Лист1!#REF!</f>
        <v>#REF!</v>
      </c>
      <c r="C133" s="17" t="e">
        <f>Лист1!#REF!</f>
        <v>#REF!</v>
      </c>
      <c r="D133" s="23" t="e">
        <f>Лист1!#REF!</f>
        <v>#REF!</v>
      </c>
    </row>
    <row r="134" spans="1:4" hidden="1" x14ac:dyDescent="0.25">
      <c r="A134" s="22" t="e">
        <f>Лист1!#REF!</f>
        <v>#REF!</v>
      </c>
      <c r="B134" s="6" t="e">
        <f>Лист1!#REF!</f>
        <v>#REF!</v>
      </c>
      <c r="C134" s="17" t="e">
        <f>Лист1!#REF!</f>
        <v>#REF!</v>
      </c>
      <c r="D134" s="23" t="e">
        <f>Лист1!#REF!</f>
        <v>#REF!</v>
      </c>
    </row>
    <row r="135" spans="1:4" hidden="1" x14ac:dyDescent="0.25">
      <c r="A135" s="22" t="e">
        <f>Лист1!#REF!</f>
        <v>#REF!</v>
      </c>
      <c r="B135" s="6" t="e">
        <f>Лист1!#REF!</f>
        <v>#REF!</v>
      </c>
      <c r="C135" s="17" t="e">
        <f>Лист1!#REF!</f>
        <v>#REF!</v>
      </c>
      <c r="D135" s="23" t="e">
        <f>Лист1!#REF!</f>
        <v>#REF!</v>
      </c>
    </row>
    <row r="136" spans="1:4" hidden="1" x14ac:dyDescent="0.25">
      <c r="A136" s="22" t="e">
        <f>Лист1!#REF!</f>
        <v>#REF!</v>
      </c>
      <c r="B136" s="6" t="e">
        <f>Лист1!#REF!</f>
        <v>#REF!</v>
      </c>
      <c r="C136" s="17" t="e">
        <f>Лист1!#REF!</f>
        <v>#REF!</v>
      </c>
      <c r="D136" s="23" t="e">
        <f>Лист1!#REF!</f>
        <v>#REF!</v>
      </c>
    </row>
    <row r="137" spans="1:4" hidden="1" x14ac:dyDescent="0.25">
      <c r="A137" s="22" t="e">
        <f>Лист1!#REF!</f>
        <v>#REF!</v>
      </c>
      <c r="B137" s="6" t="e">
        <f>Лист1!#REF!</f>
        <v>#REF!</v>
      </c>
      <c r="C137" s="17" t="e">
        <f>Лист1!#REF!</f>
        <v>#REF!</v>
      </c>
      <c r="D137" s="23" t="e">
        <f>Лист1!#REF!</f>
        <v>#REF!</v>
      </c>
    </row>
    <row r="138" spans="1:4" hidden="1" x14ac:dyDescent="0.25">
      <c r="A138" s="22" t="e">
        <f>Лист1!#REF!</f>
        <v>#REF!</v>
      </c>
      <c r="B138" s="6" t="e">
        <f>Лист1!#REF!</f>
        <v>#REF!</v>
      </c>
      <c r="C138" s="17" t="e">
        <f>Лист1!#REF!</f>
        <v>#REF!</v>
      </c>
      <c r="D138" s="23" t="e">
        <f>Лист1!#REF!</f>
        <v>#REF!</v>
      </c>
    </row>
    <row r="139" spans="1:4" hidden="1" x14ac:dyDescent="0.25">
      <c r="A139" s="22" t="e">
        <f>Лист1!#REF!</f>
        <v>#REF!</v>
      </c>
      <c r="B139" s="6" t="e">
        <f>Лист1!#REF!</f>
        <v>#REF!</v>
      </c>
      <c r="C139" s="17" t="e">
        <f>Лист1!#REF!</f>
        <v>#REF!</v>
      </c>
      <c r="D139" s="23" t="e">
        <f>Лист1!#REF!</f>
        <v>#REF!</v>
      </c>
    </row>
    <row r="140" spans="1:4" hidden="1" x14ac:dyDescent="0.25">
      <c r="A140" s="22" t="e">
        <f>Лист1!#REF!</f>
        <v>#REF!</v>
      </c>
      <c r="B140" s="6" t="e">
        <f>Лист1!#REF!</f>
        <v>#REF!</v>
      </c>
      <c r="C140" s="17" t="e">
        <f>Лист1!#REF!</f>
        <v>#REF!</v>
      </c>
      <c r="D140" s="23" t="e">
        <f>Лист1!#REF!</f>
        <v>#REF!</v>
      </c>
    </row>
    <row r="141" spans="1:4" hidden="1" x14ac:dyDescent="0.25">
      <c r="A141" s="22" t="e">
        <f>Лист1!#REF!</f>
        <v>#REF!</v>
      </c>
      <c r="B141" s="6" t="e">
        <f>Лист1!#REF!</f>
        <v>#REF!</v>
      </c>
      <c r="C141" s="17" t="e">
        <f>Лист1!#REF!</f>
        <v>#REF!</v>
      </c>
      <c r="D141" s="23" t="e">
        <f>Лист1!#REF!</f>
        <v>#REF!</v>
      </c>
    </row>
    <row r="142" spans="1:4" hidden="1" x14ac:dyDescent="0.25">
      <c r="A142" s="22" t="e">
        <f>Лист1!#REF!</f>
        <v>#REF!</v>
      </c>
      <c r="B142" s="6" t="e">
        <f>Лист1!#REF!</f>
        <v>#REF!</v>
      </c>
      <c r="C142" s="17" t="e">
        <f>Лист1!#REF!</f>
        <v>#REF!</v>
      </c>
      <c r="D142" s="23" t="e">
        <f>Лист1!#REF!</f>
        <v>#REF!</v>
      </c>
    </row>
    <row r="143" spans="1:4" hidden="1" x14ac:dyDescent="0.25">
      <c r="A143" s="22" t="e">
        <f>Лист1!#REF!</f>
        <v>#REF!</v>
      </c>
      <c r="B143" s="6" t="e">
        <f>Лист1!#REF!</f>
        <v>#REF!</v>
      </c>
      <c r="C143" s="17" t="e">
        <f>Лист1!#REF!</f>
        <v>#REF!</v>
      </c>
      <c r="D143" s="23" t="e">
        <f>Лист1!#REF!</f>
        <v>#REF!</v>
      </c>
    </row>
    <row r="144" spans="1:4" hidden="1" x14ac:dyDescent="0.25">
      <c r="A144" s="22" t="e">
        <f>Лист1!#REF!</f>
        <v>#REF!</v>
      </c>
      <c r="B144" s="6" t="e">
        <f>Лист1!#REF!</f>
        <v>#REF!</v>
      </c>
      <c r="C144" s="17" t="e">
        <f>Лист1!#REF!</f>
        <v>#REF!</v>
      </c>
      <c r="D144" s="23" t="e">
        <f>Лист1!#REF!</f>
        <v>#REF!</v>
      </c>
    </row>
    <row r="145" spans="1:4" hidden="1" x14ac:dyDescent="0.25">
      <c r="A145" s="22" t="e">
        <f>Лист1!#REF!</f>
        <v>#REF!</v>
      </c>
      <c r="B145" s="6" t="e">
        <f>Лист1!#REF!</f>
        <v>#REF!</v>
      </c>
      <c r="C145" s="17" t="e">
        <f>Лист1!#REF!</f>
        <v>#REF!</v>
      </c>
      <c r="D145" s="23" t="e">
        <f>Лист1!#REF!</f>
        <v>#REF!</v>
      </c>
    </row>
    <row r="146" spans="1:4" hidden="1" x14ac:dyDescent="0.25">
      <c r="A146" s="22" t="e">
        <f>Лист1!#REF!</f>
        <v>#REF!</v>
      </c>
      <c r="B146" s="6" t="e">
        <f>Лист1!#REF!</f>
        <v>#REF!</v>
      </c>
      <c r="C146" s="17" t="e">
        <f>Лист1!#REF!</f>
        <v>#REF!</v>
      </c>
      <c r="D146" s="23" t="e">
        <f>Лист1!#REF!</f>
        <v>#REF!</v>
      </c>
    </row>
    <row r="147" spans="1:4" hidden="1" x14ac:dyDescent="0.25">
      <c r="A147" s="22" t="e">
        <f>Лист1!#REF!</f>
        <v>#REF!</v>
      </c>
      <c r="B147" s="6" t="e">
        <f>Лист1!#REF!</f>
        <v>#REF!</v>
      </c>
      <c r="C147" s="17" t="e">
        <f>Лист1!#REF!</f>
        <v>#REF!</v>
      </c>
      <c r="D147" s="23" t="e">
        <f>Лист1!#REF!</f>
        <v>#REF!</v>
      </c>
    </row>
    <row r="148" spans="1:4" hidden="1" x14ac:dyDescent="0.25">
      <c r="A148" s="22" t="e">
        <f>Лист1!#REF!</f>
        <v>#REF!</v>
      </c>
      <c r="B148" s="6" t="e">
        <f>Лист1!#REF!</f>
        <v>#REF!</v>
      </c>
      <c r="C148" s="17" t="e">
        <f>Лист1!#REF!</f>
        <v>#REF!</v>
      </c>
      <c r="D148" s="23" t="e">
        <f>Лист1!#REF!</f>
        <v>#REF!</v>
      </c>
    </row>
    <row r="149" spans="1:4" hidden="1" x14ac:dyDescent="0.25">
      <c r="A149" s="22" t="e">
        <f>Лист1!#REF!</f>
        <v>#REF!</v>
      </c>
      <c r="B149" s="6" t="e">
        <f>Лист1!#REF!</f>
        <v>#REF!</v>
      </c>
      <c r="C149" s="17" t="e">
        <f>Лист1!#REF!</f>
        <v>#REF!</v>
      </c>
      <c r="D149" s="23" t="e">
        <f>Лист1!#REF!</f>
        <v>#REF!</v>
      </c>
    </row>
    <row r="150" spans="1:4" hidden="1" x14ac:dyDescent="0.25">
      <c r="A150" s="22" t="e">
        <f>Лист1!#REF!</f>
        <v>#REF!</v>
      </c>
      <c r="B150" s="6" t="e">
        <f>Лист1!#REF!</f>
        <v>#REF!</v>
      </c>
      <c r="C150" s="17" t="e">
        <f>Лист1!#REF!</f>
        <v>#REF!</v>
      </c>
      <c r="D150" s="23" t="e">
        <f>Лист1!#REF!</f>
        <v>#REF!</v>
      </c>
    </row>
    <row r="151" spans="1:4" hidden="1" x14ac:dyDescent="0.25">
      <c r="A151" s="22" t="e">
        <f>Лист1!#REF!</f>
        <v>#REF!</v>
      </c>
      <c r="B151" s="6" t="e">
        <f>Лист1!#REF!</f>
        <v>#REF!</v>
      </c>
      <c r="C151" s="17" t="e">
        <f>Лист1!#REF!</f>
        <v>#REF!</v>
      </c>
      <c r="D151" s="23" t="e">
        <f>Лист1!#REF!</f>
        <v>#REF!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11"/>
  <sheetViews>
    <sheetView workbookViewId="0">
      <selection activeCell="B17" sqref="B17"/>
    </sheetView>
  </sheetViews>
  <sheetFormatPr defaultRowHeight="15" x14ac:dyDescent="0.25"/>
  <cols>
    <col min="1" max="1" width="10.140625" style="28" bestFit="1" customWidth="1"/>
    <col min="2" max="3" width="81.140625" customWidth="1"/>
  </cols>
  <sheetData>
    <row r="1" spans="1:2" x14ac:dyDescent="0.25">
      <c r="A1" s="29" t="s">
        <v>15</v>
      </c>
      <c r="B1" s="30" t="s">
        <v>27</v>
      </c>
    </row>
    <row r="2" spans="1:2" x14ac:dyDescent="0.25">
      <c r="A2" s="29">
        <v>43420</v>
      </c>
      <c r="B2" s="31" t="s">
        <v>29</v>
      </c>
    </row>
    <row r="3" spans="1:2" x14ac:dyDescent="0.25">
      <c r="A3" s="29">
        <v>0</v>
      </c>
      <c r="B3" s="31" t="s">
        <v>30</v>
      </c>
    </row>
    <row r="4" spans="1:2" x14ac:dyDescent="0.25">
      <c r="A4" s="29">
        <v>43425</v>
      </c>
      <c r="B4" s="31" t="s">
        <v>35</v>
      </c>
    </row>
    <row r="5" spans="1:2" x14ac:dyDescent="0.25">
      <c r="A5" s="29">
        <v>43419</v>
      </c>
      <c r="B5" s="31" t="s">
        <v>36</v>
      </c>
    </row>
    <row r="6" spans="1:2" x14ac:dyDescent="0.25">
      <c r="A6" s="29">
        <v>43421</v>
      </c>
      <c r="B6" s="31" t="s">
        <v>37</v>
      </c>
    </row>
    <row r="7" spans="1:2" x14ac:dyDescent="0.25">
      <c r="A7" s="29">
        <v>43422</v>
      </c>
      <c r="B7" s="31" t="s">
        <v>38</v>
      </c>
    </row>
    <row r="8" spans="1:2" x14ac:dyDescent="0.25">
      <c r="A8" s="29">
        <v>43417</v>
      </c>
      <c r="B8" s="31" t="s">
        <v>31</v>
      </c>
    </row>
    <row r="9" spans="1:2" x14ac:dyDescent="0.25">
      <c r="A9" s="29">
        <v>43418</v>
      </c>
      <c r="B9" s="31" t="s">
        <v>33</v>
      </c>
    </row>
    <row r="10" spans="1:2" x14ac:dyDescent="0.25">
      <c r="A10" s="29">
        <v>43426</v>
      </c>
      <c r="B10" s="31" t="s">
        <v>34</v>
      </c>
    </row>
    <row r="11" spans="1:2" x14ac:dyDescent="0.25">
      <c r="A11" s="29">
        <v>43423</v>
      </c>
      <c r="B11" s="31" t="s">
        <v>32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2 b d 6 8 9 3 1 - 9 d 0 0 - 4 1 c c - 9 8 3 d - 6 6 1 e 4 5 0 e f 7 2 f "   s q m i d = " 2 5 7 3 4 8 c 9 - d e 9 7 - 4 1 e f - a 3 4 6 - d 8 7 4 9 5 3 a f 4 c e "   x m l n s = " h t t p : / / s c h e m a s . m i c r o s o f t . c o m / D a t a M a s h u p " > A A A A A H c E A A B Q S w M E F A A C A A g A K 2 5 7 T W E 8 Y 3 G r A A A A + g A A A B I A H A B D b 2 5 m a W c v U G F j a 2 F n Z S 5 4 b W w g o h g A K K A U A A A A A A A A A A A A A A A A A A A A A A A A A A A A h Y 9 B D o I w F E S v Q r r n t 4 V g h H z K w q 0 k R q N x 2 0 C F R i i G F u F u L j y S V 9 B E M e 7 c z U z m J T O P 2 x 2 z q W 2 8 q + q t 7 k x K O D D i K V N 0 p T Z V S g Z 3 8 p c k E 7 i R x V l W y n u V j U 0 m q 1 N S O 3 d J K B 3 H E c Y Q u r 6 i A W O c H v P 1 r q h V K 3 1 t r J O m U O R L l f 8 p I v D w H i M C i G K I e B h B w D j S O c Z c m 1 l z i C A M 4 g U w p D 8 x r o b G D b 0 S / e B v 9 0 h n i / T z Q z w B U E s D B B Q A A g A I A C t u e 0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r b n t N C G p L G G o B A A D / A g A A E w A c A E Z v c m 1 1 b G F z L 1 N l Y 3 R p b 2 4 x L m 0 g o h g A K K A U A A A A A A A A A A A A A A A A A A A A A A A A A A A A n Z J N S s N A F M f 3 g d x h G E F m o A S 6 r n V T 1 I 2 4 s A X B E C S N U x u a Z M I k w U o p 1 C K e Q F y 5 E g 8 Q F a H 4 c Y e X K 3 g S X 9 L G j x o U G g b C z L z 3 e / 8 f T C S c 2 J U B a c / / 9 Y a u 6 V r U t 5 U 4 J n A L K d z D C 8 y y S 0 j r p E k 8 E W s E v 7 Z M l C P w Y G v o C M 9 o J U q J I D 6 Q a t C V c s D 4 y N y z f d G k S w R q j c 2 W D G K s t W o F K D 4 L x a 4 b x Y j q 2 F 1 P G D t K J i G b 8 2 t k R O E K 0 m w K K a 0 R C n f Z B H m P 8 A p P 8 J Z N i 7 M b v J / A M 6 Q k O 4 c H v J 7 R c d 4 Y C z / E A m E 7 f U L Z + 8 U 1 o W S d d M Q w N l r S 7 7 q B Y P l g o 6 P s I O p J 5 T N z j e Z l n x h r 0 V 3 0 b C v p s y P O c S Q u j i j K 6 Z j P L X x b D S o s S r l / P X 4 F / i t m s T 1 0 Q z Y y K + Q x t J m T L M x W w T r C 8 Z i 8 1 C g F e s o + q R A o v X 4 I r B x 2 y X q 1 p E p E i f e V s y 0 8 f L j 7 8 j R i p c M C x s w y s U U 2 N k m Q e B 7 n u u Y G + j d O 4 w N Q S w E C L Q A U A A I A C A A r b n t N Y T x j c a s A A A D 6 A A A A E g A A A A A A A A A A A A A A A A A A A A A A Q 2 9 u Z m l n L 1 B h Y 2 t h Z 2 U u e G 1 s U E s B A i 0 A F A A C A A g A K 2 5 7 T Q / K 6 a u k A A A A 6 Q A A A B M A A A A A A A A A A A A A A A A A 9 w A A A F t D b 2 5 0 Z W 5 0 X 1 R 5 c G V z X S 5 4 b W x Q S w E C L Q A U A A I A C A A r b n t N C G p L G G o B A A D / A g A A E w A A A A A A A A A A A A A A A A D o A Q A A R m 9 y b X V s Y X M v U 2 V j d G l v b j E u b V B L B Q Y A A A A A A w A D A M I A A A C f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Z D A A A A A A A A P c L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0 K L Q s N C x 0 L v Q u N G G 0 L A x X z I i I C 8 + P E V u d H J 5 I F R 5 c G U 9 I k Z p b G x l Z E N v b X B s Z X R l U m V z d W x 0 V G 9 X b 3 J r c 2 h l Z X Q i I F Z h b H V l P S J s M S I g L z 4 8 R W 5 0 c n k g V H l w Z T 0 i U m V j b 3 Z l c n l U Y X J n Z X R T a G V l d C I g V m F s d W U 9 I n P Q m 9 C 4 0 Y H R g j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E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E x L T I 3 V D A 0 O j Q 5 O j I y L j I 4 M D Q x O T l a I i A v P j x F b n R y e S B U e X B l P S J G a W x s Q 2 9 s d W 1 u V H l w Z X M i I F Z h b H V l P S J z Q U F B P S I g L z 4 8 R W 5 0 c n k g V H l w Z T 0 i R m l s b E N v b H V t b k 5 h b W V z I i B W Y W x 1 Z T 0 i c 1 s m c X V v d D v Q l N C w 0 Y L Q s C Z x d W 9 0 O y w m c X V v d D t 0 Z W 1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J n F 1 b 3 Q 7 0 J T Q s N G C 0 L A m c X V v d D t d L C Z x d W 9 0 O 3 F 1 Z X J 5 U m V s Y X R p b 2 5 z a G l w c y Z x d W 9 0 O z p b X S w m c X V v d D t j b 2 x 1 b W 5 J Z G V u d G l 0 a W V z J n F 1 b 3 Q 7 O l s m c X V v d D t T Z W N 0 a W 9 u M S / Q o t C w 0 L H Q u 9 C 4 0 Y b Q s D E v Z n J h Z 0 x p c 3 Q u e 9 C U 0 L D R g t C w L D B 9 J n F 1 b 3 Q 7 L C Z x d W 9 0 O 1 N l Y 3 R p b 2 4 x L 9 C i 0 L D Q s d C 7 0 L j R h t C w M S 9 m c m F n T G l z d C 5 7 d G V t c C w x f S Z x d W 9 0 O 1 0 s J n F 1 b 3 Q 7 Q 2 9 s d W 1 u Q 2 9 1 b n Q m c X V v d D s 6 M i w m c X V v d D t L Z X l D b 2 x 1 b W 5 O Y W 1 l c y Z x d W 9 0 O z p b J n F 1 b 3 Q 7 0 J T Q s N G C 0 L A m c X V v d D t d L C Z x d W 9 0 O 0 N v b H V t b k l k Z W 5 0 a X R p Z X M m c X V v d D s 6 W y Z x d W 9 0 O 1 N l Y 3 R p b 2 4 x L 9 C i 0 L D Q s d C 7 0 L j R h t C w M S 9 m c m F n T G l z d C 5 7 0 J T Q s N G C 0 L A s M H 0 m c X V v d D s s J n F 1 b 3 Q 7 U 2 V j d G l v b j E v 0 K L Q s N C x 0 L v Q u N G G 0 L A x L 2 Z y Y W d M a X N 0 L n t 0 Z W 1 w L D F 9 J n F 1 b 3 Q 7 X S w m c X V v d D t S Z W x h d G l v b n N o a X B J b m Z v J n F 1 b 3 Q 7 O l t d f S I g L z 4 8 R W 5 0 c n k g V H l w Z T 0 i U X V l c n l J R C I g V m F s d W U 9 I n N m M j A y N z l m M i 1 m Z G M y L T Q 0 N z c t Y T Q 5 O S 0 w Z T M 2 N z g 1 Y j A 2 Z j M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3 R 5 c G V M a X N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9 t Y X J r T G l z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Z n J h Z 0 x p c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3 J l c 3 V s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P U I 1 x R s k y S b O g G R y h l 2 M O A A A A A A I A A A A A A A N m A A D A A A A A E A A A A N 4 s W l t b o 1 w R m S Y S 4 v 8 5 V t o A A A A A B I A A A K A A A A A Q A A A A Z X G 6 S K i 9 g y S i L u U E L m k p 9 1 A A A A A h n v l U X E s p e N z f 9 h d e s U u w b q 9 W 4 j Q D C h K d Z 7 w n O l / v c R U W W G f E 4 o b C N F M 8 n Y 8 P G u x 9 7 m A f d u X G Y S G U 3 E 7 F c G K F H S D y S m V r e 9 2 H m Y V q A 2 8 m Q x Q A A A D y Y L e U k D 4 E E C T 9 2 B 1 q M e t r q o J N p w = = < / D a t a M a s h u p > 
</file>

<file path=customXml/itemProps1.xml><?xml version="1.0" encoding="utf-8"?>
<ds:datastoreItem xmlns:ds="http://schemas.openxmlformats.org/officeDocument/2006/customXml" ds:itemID="{40BA2255-2B55-403E-8E76-22E97931BE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Исх</vt:lpstr>
      <vt:lpstr>Лист1</vt:lpstr>
      <vt:lpstr>Для схем</vt:lpstr>
      <vt:lpstr>Лист2</vt:lpstr>
      <vt:lpstr>Лист3</vt:lpstr>
      <vt:lpstr>'Для схем'!Область_печати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2018-12-03T10:34:59Z</dcterms:modified>
</cp:coreProperties>
</file>