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959" activeTab="1"/>
  </bookViews>
  <sheets>
    <sheet name="Genel Veriler - Adet" sheetId="5" r:id="rId1"/>
    <sheet name="ОБЩАЯ ДИАГРАММА" sheetId="15" r:id="rId2"/>
  </sheets>
  <calcPr calcId="152511"/>
</workbook>
</file>

<file path=xl/calcChain.xml><?xml version="1.0" encoding="utf-8"?>
<calcChain xmlns="http://schemas.openxmlformats.org/spreadsheetml/2006/main">
  <c r="G148" i="5" l="1"/>
  <c r="G153" i="5"/>
  <c r="I153" i="5"/>
  <c r="J153" i="5"/>
  <c r="K153" i="5"/>
  <c r="L153" i="5"/>
  <c r="M153" i="5"/>
  <c r="G139" i="5"/>
  <c r="H139" i="5"/>
  <c r="I139" i="5"/>
  <c r="J139" i="5"/>
  <c r="K139" i="5"/>
  <c r="L139" i="5"/>
  <c r="M139" i="5"/>
  <c r="F153" i="5" l="1"/>
  <c r="F55" i="5"/>
  <c r="F139" i="5"/>
  <c r="F125" i="5"/>
  <c r="F111" i="5"/>
  <c r="F69" i="5"/>
  <c r="F83" i="5"/>
  <c r="F41" i="5"/>
  <c r="F13" i="5"/>
  <c r="O97" i="5" l="1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N134" i="5" l="1"/>
  <c r="N120" i="5"/>
  <c r="N106" i="5"/>
  <c r="N111" i="5" s="1"/>
  <c r="N92" i="5"/>
  <c r="N78" i="5"/>
  <c r="N64" i="5"/>
  <c r="N50" i="5"/>
  <c r="N36" i="5"/>
  <c r="N22" i="5"/>
  <c r="N8" i="5"/>
  <c r="N7" i="5"/>
  <c r="C157" i="5"/>
  <c r="E153" i="5"/>
  <c r="O148" i="5"/>
  <c r="O147" i="5"/>
  <c r="O146" i="5"/>
  <c r="O145" i="5"/>
  <c r="O144" i="5"/>
  <c r="N144" i="5"/>
  <c r="M148" i="5"/>
  <c r="L148" i="5"/>
  <c r="K148" i="5"/>
  <c r="J148" i="5"/>
  <c r="I148" i="5"/>
  <c r="H148" i="5"/>
  <c r="H153" i="5" s="1"/>
  <c r="F148" i="5"/>
  <c r="E148" i="5"/>
  <c r="D148" i="5"/>
  <c r="M147" i="5"/>
  <c r="L147" i="5"/>
  <c r="K147" i="5"/>
  <c r="J147" i="5"/>
  <c r="I147" i="5"/>
  <c r="H147" i="5"/>
  <c r="G147" i="5"/>
  <c r="F147" i="5"/>
  <c r="E147" i="5"/>
  <c r="D147" i="5"/>
  <c r="M146" i="5"/>
  <c r="L146" i="5"/>
  <c r="K146" i="5"/>
  <c r="J146" i="5"/>
  <c r="I146" i="5"/>
  <c r="H146" i="5"/>
  <c r="G146" i="5"/>
  <c r="F146" i="5"/>
  <c r="E146" i="5"/>
  <c r="D146" i="5"/>
  <c r="M145" i="5"/>
  <c r="L145" i="5"/>
  <c r="K145" i="5"/>
  <c r="J145" i="5"/>
  <c r="I145" i="5"/>
  <c r="H145" i="5"/>
  <c r="G145" i="5"/>
  <c r="F145" i="5"/>
  <c r="E145" i="5"/>
  <c r="D145" i="5"/>
  <c r="M144" i="5"/>
  <c r="L144" i="5"/>
  <c r="K144" i="5"/>
  <c r="J144" i="5"/>
  <c r="I144" i="5"/>
  <c r="H144" i="5"/>
  <c r="G144" i="5"/>
  <c r="F144" i="5"/>
  <c r="E144" i="5"/>
  <c r="D144" i="5"/>
  <c r="C148" i="5"/>
  <c r="C147" i="5"/>
  <c r="C146" i="5"/>
  <c r="C145" i="5"/>
  <c r="C144" i="5"/>
  <c r="B148" i="5"/>
  <c r="B147" i="5"/>
  <c r="B146" i="5"/>
  <c r="B145" i="5"/>
  <c r="B144" i="5"/>
  <c r="E139" i="5"/>
  <c r="O134" i="5"/>
  <c r="O133" i="5"/>
  <c r="O132" i="5"/>
  <c r="O131" i="5"/>
  <c r="O130" i="5"/>
  <c r="E125" i="5"/>
  <c r="O120" i="5"/>
  <c r="O119" i="5"/>
  <c r="O118" i="5"/>
  <c r="O117" i="5"/>
  <c r="O116" i="5"/>
  <c r="E111" i="5"/>
  <c r="O106" i="5"/>
  <c r="O105" i="5"/>
  <c r="O104" i="5"/>
  <c r="O103" i="5"/>
  <c r="O102" i="5"/>
  <c r="O92" i="5"/>
  <c r="O91" i="5"/>
  <c r="O90" i="5"/>
  <c r="O89" i="5"/>
  <c r="O88" i="5"/>
  <c r="E83" i="5"/>
  <c r="O78" i="5"/>
  <c r="O77" i="5"/>
  <c r="O76" i="5"/>
  <c r="O75" i="5"/>
  <c r="O74" i="5"/>
  <c r="E69" i="5"/>
  <c r="O64" i="5"/>
  <c r="O63" i="5"/>
  <c r="O62" i="5"/>
  <c r="O61" i="5"/>
  <c r="O60" i="5"/>
  <c r="E55" i="5"/>
  <c r="O50" i="5"/>
  <c r="O49" i="5"/>
  <c r="O48" i="5"/>
  <c r="O47" i="5"/>
  <c r="O46" i="5"/>
  <c r="E41" i="5"/>
  <c r="O36" i="5"/>
  <c r="O35" i="5"/>
  <c r="O34" i="5"/>
  <c r="O33" i="5"/>
  <c r="O32" i="5"/>
  <c r="E27" i="5"/>
  <c r="D27" i="5"/>
  <c r="C27" i="5"/>
  <c r="B27" i="5"/>
  <c r="O22" i="5"/>
  <c r="O21" i="5"/>
  <c r="O20" i="5"/>
  <c r="O19" i="5"/>
  <c r="O18" i="5"/>
  <c r="E13" i="5"/>
  <c r="O8" i="5"/>
  <c r="O7" i="5"/>
  <c r="O6" i="5"/>
  <c r="O5" i="5"/>
  <c r="O4" i="5"/>
  <c r="O27" i="5"/>
  <c r="O26" i="5"/>
  <c r="O25" i="5"/>
  <c r="O24" i="5"/>
  <c r="N148" i="5" l="1"/>
  <c r="C161" i="5"/>
  <c r="D167" i="5" s="1"/>
  <c r="M167" i="5" l="1"/>
  <c r="J167" i="5"/>
  <c r="K167" i="5"/>
  <c r="L167" i="5"/>
  <c r="I167" i="5"/>
  <c r="H167" i="5"/>
  <c r="G167" i="5"/>
  <c r="F167" i="5"/>
  <c r="E167" i="5"/>
  <c r="O124" i="5"/>
  <c r="O67" i="5"/>
  <c r="O108" i="5"/>
  <c r="O109" i="5"/>
  <c r="O110" i="5"/>
  <c r="O13" i="5"/>
  <c r="O10" i="5"/>
  <c r="O11" i="5"/>
  <c r="O12" i="5"/>
  <c r="O152" i="5"/>
  <c r="B153" i="5"/>
  <c r="C153" i="5"/>
  <c r="D153" i="5"/>
  <c r="B139" i="5"/>
  <c r="C139" i="5"/>
  <c r="D139" i="5"/>
  <c r="B125" i="5"/>
  <c r="C125" i="5"/>
  <c r="D125" i="5"/>
  <c r="B111" i="5"/>
  <c r="C111" i="5"/>
  <c r="D111" i="5"/>
  <c r="B83" i="5"/>
  <c r="C83" i="5"/>
  <c r="D83" i="5"/>
  <c r="B55" i="5"/>
  <c r="C55" i="5"/>
  <c r="D55" i="5"/>
  <c r="O96" i="5" l="1"/>
  <c r="O136" i="5"/>
  <c r="O151" i="5"/>
  <c r="O69" i="5"/>
  <c r="O138" i="5"/>
  <c r="O137" i="5"/>
  <c r="O81" i="5"/>
  <c r="O82" i="5"/>
  <c r="O40" i="5"/>
  <c r="O95" i="5"/>
  <c r="O125" i="5"/>
  <c r="O80" i="5"/>
  <c r="O38" i="5"/>
  <c r="O139" i="5"/>
  <c r="O41" i="5"/>
  <c r="O94" i="5"/>
  <c r="O52" i="5"/>
  <c r="O55" i="5"/>
  <c r="O122" i="5"/>
  <c r="O68" i="5"/>
  <c r="O39" i="5"/>
  <c r="O83" i="5"/>
  <c r="O53" i="5"/>
  <c r="O54" i="5"/>
  <c r="O111" i="5"/>
  <c r="O66" i="5"/>
  <c r="O123" i="5"/>
  <c r="O150" i="5"/>
  <c r="O153" i="5"/>
  <c r="B69" i="5"/>
  <c r="C69" i="5"/>
  <c r="D69" i="5"/>
  <c r="B41" i="5"/>
  <c r="C41" i="5"/>
  <c r="D41" i="5"/>
  <c r="B13" i="5"/>
  <c r="C13" i="5"/>
  <c r="D13" i="5"/>
  <c r="C160" i="5" l="1"/>
  <c r="G166" i="5" s="1"/>
  <c r="C158" i="5"/>
  <c r="L164" i="5" s="1"/>
  <c r="C159" i="5"/>
  <c r="D165" i="5" s="1"/>
  <c r="L166" i="5" l="1"/>
  <c r="M166" i="5"/>
  <c r="K166" i="5"/>
  <c r="E166" i="5"/>
  <c r="H166" i="5"/>
  <c r="J166" i="5"/>
  <c r="F166" i="5"/>
  <c r="I166" i="5"/>
  <c r="D166" i="5"/>
  <c r="M165" i="5"/>
  <c r="K165" i="5"/>
  <c r="L165" i="5"/>
  <c r="E165" i="5"/>
  <c r="H165" i="5"/>
  <c r="J165" i="5"/>
  <c r="G165" i="5"/>
  <c r="I165" i="5"/>
  <c r="F165" i="5"/>
  <c r="D164" i="5"/>
  <c r="M164" i="5"/>
  <c r="F164" i="5"/>
  <c r="I164" i="5"/>
  <c r="G164" i="5"/>
  <c r="J164" i="5"/>
  <c r="H164" i="5"/>
  <c r="E164" i="5"/>
  <c r="K164" i="5"/>
  <c r="M163" i="5"/>
  <c r="N147" i="5"/>
  <c r="N146" i="5"/>
  <c r="N145" i="5"/>
  <c r="N133" i="5"/>
  <c r="N132" i="5"/>
  <c r="N131" i="5"/>
  <c r="N130" i="5"/>
  <c r="N119" i="5"/>
  <c r="N118" i="5"/>
  <c r="N117" i="5"/>
  <c r="N116" i="5"/>
  <c r="N105" i="5"/>
  <c r="N104" i="5"/>
  <c r="N103" i="5"/>
  <c r="N102" i="5"/>
  <c r="N91" i="5"/>
  <c r="N90" i="5"/>
  <c r="N89" i="5"/>
  <c r="N88" i="5"/>
  <c r="N77" i="5"/>
  <c r="N76" i="5"/>
  <c r="N75" i="5"/>
  <c r="N74" i="5"/>
  <c r="N63" i="5"/>
  <c r="N62" i="5"/>
  <c r="N61" i="5"/>
  <c r="N60" i="5"/>
  <c r="N49" i="5"/>
  <c r="N48" i="5"/>
  <c r="N47" i="5"/>
  <c r="N46" i="5"/>
  <c r="N35" i="5"/>
  <c r="N34" i="5"/>
  <c r="N33" i="5"/>
  <c r="N32" i="5"/>
  <c r="N21" i="5"/>
  <c r="N20" i="5"/>
  <c r="N19" i="5"/>
  <c r="N18" i="5"/>
  <c r="P7" i="5"/>
  <c r="N6" i="5"/>
  <c r="P6" i="5" s="1"/>
  <c r="N5" i="5"/>
  <c r="P5" i="5" s="1"/>
  <c r="N4" i="5"/>
  <c r="P4" i="5" s="1"/>
  <c r="J163" i="5" l="1"/>
  <c r="H163" i="5"/>
  <c r="N150" i="5"/>
  <c r="G163" i="5"/>
  <c r="F163" i="5"/>
  <c r="I163" i="5"/>
  <c r="L163" i="5"/>
  <c r="K163" i="5"/>
  <c r="E163" i="5"/>
  <c r="D163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N138" i="5" l="1"/>
  <c r="M138" i="5"/>
  <c r="L138" i="5"/>
  <c r="K138" i="5"/>
  <c r="J138" i="5"/>
  <c r="I138" i="5"/>
  <c r="H138" i="5"/>
  <c r="G138" i="5"/>
  <c r="F138" i="5"/>
  <c r="E138" i="5"/>
  <c r="D138" i="5"/>
  <c r="C138" i="5"/>
  <c r="B138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B38" i="5"/>
  <c r="B24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N38" i="5"/>
  <c r="M38" i="5"/>
  <c r="L38" i="5"/>
  <c r="K38" i="5"/>
  <c r="J38" i="5"/>
  <c r="I38" i="5"/>
  <c r="H38" i="5"/>
  <c r="G38" i="5"/>
  <c r="F38" i="5"/>
  <c r="E38" i="5"/>
  <c r="D38" i="5"/>
  <c r="C38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N24" i="5"/>
  <c r="M24" i="5"/>
  <c r="L24" i="5"/>
  <c r="K24" i="5"/>
  <c r="J24" i="5"/>
  <c r="I24" i="5"/>
  <c r="H24" i="5"/>
  <c r="G24" i="5"/>
  <c r="F24" i="5"/>
  <c r="E24" i="5"/>
  <c r="D24" i="5"/>
  <c r="C24" i="5"/>
  <c r="C10" i="5"/>
  <c r="D10" i="5"/>
  <c r="E10" i="5"/>
  <c r="F10" i="5"/>
  <c r="G10" i="5"/>
  <c r="H10" i="5"/>
  <c r="I10" i="5"/>
  <c r="J10" i="5"/>
  <c r="K10" i="5"/>
  <c r="L10" i="5"/>
  <c r="M10" i="5"/>
  <c r="N10" i="5"/>
  <c r="C11" i="5"/>
  <c r="D11" i="5"/>
  <c r="E11" i="5"/>
  <c r="F11" i="5"/>
  <c r="G11" i="5"/>
  <c r="H11" i="5"/>
  <c r="I11" i="5"/>
  <c r="J11" i="5"/>
  <c r="K11" i="5"/>
  <c r="L11" i="5"/>
  <c r="M11" i="5"/>
  <c r="N11" i="5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B11" i="5"/>
  <c r="B10" i="5"/>
</calcChain>
</file>

<file path=xl/sharedStrings.xml><?xml version="1.0" encoding="utf-8"?>
<sst xmlns="http://schemas.openxmlformats.org/spreadsheetml/2006/main" count="323" uniqueCount="40">
  <si>
    <t>Итог</t>
  </si>
  <si>
    <t>Количество</t>
  </si>
  <si>
    <t>LED - СВЕТОДИОДНЫЕ ПАНЕЛИ</t>
  </si>
  <si>
    <t>КАУЧУК-СИЛОВЫЕ РАЗЪЕМЫ</t>
  </si>
  <si>
    <t>АКСЕССУАРЫ LEZARD</t>
  </si>
  <si>
    <t>ЛИЛА УДЛ. ЛЕЗАРД</t>
  </si>
  <si>
    <t>DEMET</t>
  </si>
  <si>
    <t>NATA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</si>
  <si>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</si>
  <si>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</si>
  <si>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</si>
  <si>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</si>
  <si>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</si>
  <si>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</si>
  <si>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</si>
  <si>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</si>
  <si>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</si>
  <si>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</si>
  <si>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</si>
  <si>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</si>
  <si>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БОКСЫ LEZARD</t>
  </si>
  <si>
    <t>DERİY</t>
  </si>
  <si>
    <t>MİRA</t>
  </si>
  <si>
    <t>RAİN</t>
  </si>
  <si>
    <t>TÜM ÜRÜNLER</t>
  </si>
  <si>
    <t>Серия Мира - 701</t>
  </si>
  <si>
    <t>Серия Ната - 710</t>
  </si>
  <si>
    <t>Серия Рэйн - 703</t>
  </si>
  <si>
    <t xml:space="preserve"> Аксессуары Lezard - 715</t>
  </si>
  <si>
    <t>Серия Лила Удл. Lezard - 720</t>
  </si>
  <si>
    <t>Серия Демет - 711</t>
  </si>
  <si>
    <t xml:space="preserve"> Силовые разъемы	 (каучук) Лезард - 106</t>
  </si>
  <si>
    <t xml:space="preserve"> Боксы Лезард - 730</t>
  </si>
  <si>
    <t xml:space="preserve"> Светодиодные панели - 440</t>
  </si>
  <si>
    <t>Grupların satışlardaki payı</t>
  </si>
  <si>
    <t>Серия Дерий - 702</t>
  </si>
  <si>
    <t>1. Çeyrek</t>
  </si>
  <si>
    <r>
      <t xml:space="preserve">1 Çeyrek Verileri    </t>
    </r>
    <r>
      <rPr>
        <b/>
        <sz val="11"/>
        <color theme="1"/>
        <rFont val="Calibri"/>
        <family val="2"/>
        <charset val="204"/>
      </rPr>
      <t>→</t>
    </r>
  </si>
  <si>
    <t>0rt.yil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</si>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</sst>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6" formatCode="#,##0;[Red]\-#,##0"/>
    <numFmt numFmtId="167" formatCode="_-* #,##0\ _₽_-;\-* #,##0\ _₽_-;_-* &quot;-&quot;??\ _₽_-;_-@_-"/>
    <numFmt numFmtId="168" formatCode="#,##0.000;[Red]\-#,##0.000"/>
    <numFmt numFmtId="170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33">
    <xf numFmtId="0" fontId="0" fillId="0" borderId="0" xfId="0"/>
    <xf numFmtId="166" fontId="5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/>
    <xf numFmtId="166" fontId="5" fillId="0" borderId="1" xfId="0" applyNumberFormat="1" applyFont="1" applyBorder="1" applyAlignment="1"/>
    <xf numFmtId="0" fontId="4" fillId="0" borderId="0" xfId="0" applyFont="1"/>
    <xf numFmtId="166" fontId="5" fillId="0" borderId="0" xfId="0" applyNumberFormat="1" applyFont="1" applyBorder="1" applyAlignment="1"/>
    <xf numFmtId="166" fontId="5" fillId="0" borderId="0" xfId="0" applyNumberFormat="1" applyFont="1" applyBorder="1" applyAlignment="1">
      <alignment vertical="top"/>
    </xf>
    <xf numFmtId="9" fontId="0" fillId="0" borderId="0" xfId="1" applyFont="1"/>
    <xf numFmtId="167" fontId="0" fillId="0" borderId="0" xfId="2" applyNumberFormat="1" applyFont="1"/>
    <xf numFmtId="0" fontId="0" fillId="0" borderId="0" xfId="0" applyAlignment="1">
      <alignment wrapText="1"/>
    </xf>
    <xf numFmtId="167" fontId="0" fillId="0" borderId="0" xfId="0" applyNumberFormat="1"/>
    <xf numFmtId="9" fontId="0" fillId="3" borderId="0" xfId="1" applyFont="1" applyFill="1"/>
    <xf numFmtId="168" fontId="0" fillId="0" borderId="1" xfId="0" applyNumberFormat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 wrapText="1"/>
    </xf>
    <xf numFmtId="166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4" fillId="0" borderId="2" xfId="0" applyNumberFormat="1" applyFont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166" fontId="4" fillId="0" borderId="2" xfId="0" applyNumberFormat="1" applyFont="1" applyBorder="1" applyAlignment="1"/>
    <xf numFmtId="166" fontId="4" fillId="0" borderId="1" xfId="0" applyNumberFormat="1" applyFont="1" applyBorder="1" applyAlignment="1"/>
    <xf numFmtId="0" fontId="4" fillId="0" borderId="0" xfId="0" applyNumberFormat="1" applyFont="1"/>
    <xf numFmtId="3" fontId="4" fillId="0" borderId="0" xfId="0" applyNumberFormat="1" applyFont="1" applyBorder="1" applyAlignment="1"/>
    <xf numFmtId="170" fontId="4" fillId="0" borderId="2" xfId="0" applyNumberFormat="1" applyFont="1" applyBorder="1" applyAlignment="1"/>
    <xf numFmtId="170" fontId="4" fillId="0" borderId="1" xfId="0" applyNumberFormat="1" applyFont="1" applyBorder="1" applyAlignment="1"/>
    <xf numFmtId="170" fontId="4" fillId="0" borderId="0" xfId="0" applyNumberFormat="1" applyFont="1" applyBorder="1" applyAlignment="1"/>
  </cellXfs>
  <cellStyles count="6">
    <cellStyle name="Обычный" xfId="0" builtinId="0"/>
    <cellStyle name="Обычный 2" xfId="3"/>
    <cellStyle name="Обычный 3" xfId="4"/>
    <cellStyle name="Обычный 4" xfId="5"/>
    <cellStyle name="Процентный" xfId="1" builtinId="5"/>
    <cellStyle name="Финансовый" xfId="2" builtinId="3"/>
  </cellStyles>
  <dxfs count="18"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</dxfs>
  <tableStyles count="0" defaultTableStyle="TableStyleMedium2" defaultPivotStyle="PivotStyleMedium9"/>
  <colors>
    <mruColors>
      <color rgb="FFBFC80A"/>
      <color rgb="FF66FF33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ОБЩАЯ ДИАГРАММА</a:t>
            </a:r>
            <a:r>
              <a:rPr lang="tr-TR">
                <a:solidFill>
                  <a:srgbClr val="FF0000"/>
                </a:solidFill>
              </a:rPr>
              <a:t> - </a:t>
            </a:r>
            <a:r>
              <a:rPr lang="ru-RU">
                <a:solidFill>
                  <a:srgbClr val="FF0000"/>
                </a:solidFill>
              </a:rPr>
              <a:t>шт.</a:t>
            </a:r>
          </a:p>
          <a:p>
            <a:pPr>
              <a:defRPr/>
            </a:pPr>
            <a:r>
              <a:rPr lang="tr-TR" sz="1100">
                <a:solidFill>
                  <a:srgbClr val="FF0000"/>
                </a:solidFill>
              </a:rPr>
              <a:t>TÜM</a:t>
            </a:r>
            <a:r>
              <a:rPr lang="tr-TR" sz="1100" baseline="0">
                <a:solidFill>
                  <a:srgbClr val="FF0000"/>
                </a:solidFill>
              </a:rPr>
              <a:t> ÜRÜNLER - AD.</a:t>
            </a:r>
            <a:endParaRPr lang="ru-RU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492734364229112E-2"/>
          <c:y val="0.11588602511473695"/>
          <c:w val="0.96039430156823502"/>
          <c:h val="0.68717231277913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'Genel Veriler - Adet'!$A$144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Adet'!$B$144:$M$144</c:f>
              <c:numCache>
                <c:formatCode>#\ ##0;[Red]\-#\ ##0</c:formatCode>
                <c:ptCount val="12"/>
                <c:pt idx="0">
                  <c:v>68498</c:v>
                </c:pt>
                <c:pt idx="1">
                  <c:v>53270</c:v>
                </c:pt>
                <c:pt idx="2">
                  <c:v>98094</c:v>
                </c:pt>
                <c:pt idx="3">
                  <c:v>127184</c:v>
                </c:pt>
                <c:pt idx="4">
                  <c:v>103088</c:v>
                </c:pt>
                <c:pt idx="5">
                  <c:v>133398</c:v>
                </c:pt>
                <c:pt idx="6">
                  <c:v>169722</c:v>
                </c:pt>
                <c:pt idx="7">
                  <c:v>120104</c:v>
                </c:pt>
                <c:pt idx="8">
                  <c:v>136993</c:v>
                </c:pt>
                <c:pt idx="9">
                  <c:v>73444</c:v>
                </c:pt>
                <c:pt idx="10">
                  <c:v>153911</c:v>
                </c:pt>
                <c:pt idx="11">
                  <c:v>20221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0-476A-A620-B693F31064C7}"/>
            </c:ext>
          </c:extLst>
        </c:ser>
        <c:ser>
          <c:idx val="1"/>
          <c:order val="1"/>
          <c:tx>
            <c:strRef>
              <c:f>'Genel Veriler - Adet'!$A$145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298EED8-17DC-4FBF-A49E-6CB7E8DF135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10DEEE3-CF19-4A7C-B941-39E81286F3D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61CF154-3CDB-4A5B-8793-B491E9AB78E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A5389EC-2CCD-4DCA-9850-B1DD247D7E2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75D8784-A079-45D2-AC12-549B85A7D18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37797C5-72A6-4F69-8195-FF3FE553B3F6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9A92F8B-1A53-45ED-9245-2E52923FE96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05E7EB6-E2FF-438B-BBC5-578BA0090AF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C7F96EE-C242-41D1-8BD8-2562AF8FDB2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EF4F7F-BC6C-452F-9C43-79B9E7F9C467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DCF5FA3-17E7-49E7-9F37-ADD1FE20AD5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8317DC-7EFD-49E1-8D19-2CB448D26FF5}" type="CELLRANGE">
                      <a:rPr lang="ru-RU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Adet'!$B$145:$M$145</c:f>
              <c:numCache>
                <c:formatCode>#\ ##0;[Red]\-#\ ##0</c:formatCode>
                <c:ptCount val="12"/>
                <c:pt idx="0">
                  <c:v>49234</c:v>
                </c:pt>
                <c:pt idx="1">
                  <c:v>49221</c:v>
                </c:pt>
                <c:pt idx="2">
                  <c:v>74502</c:v>
                </c:pt>
                <c:pt idx="3">
                  <c:v>101656</c:v>
                </c:pt>
                <c:pt idx="4">
                  <c:v>56572</c:v>
                </c:pt>
                <c:pt idx="5">
                  <c:v>157629</c:v>
                </c:pt>
                <c:pt idx="6">
                  <c:v>113796</c:v>
                </c:pt>
                <c:pt idx="7">
                  <c:v>69144</c:v>
                </c:pt>
                <c:pt idx="8">
                  <c:v>103888</c:v>
                </c:pt>
                <c:pt idx="9">
                  <c:v>107048</c:v>
                </c:pt>
                <c:pt idx="10">
                  <c:v>52216</c:v>
                </c:pt>
                <c:pt idx="11">
                  <c:v>139983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D-4060-93A8-274B24F43815}"/>
            </c:ext>
            <c:ext xmlns:c15="http://schemas.microsoft.com/office/drawing/2012/chart" uri="{02D57815-91ED-43cb-92C2-25804820EDAC}">
              <c15:datalabelsRange>
                <c15:f>'Genel Veriler - Adet'!$B$150:$M$150</c15:f>
                <c15:dlblRangeCache>
                  <c:ptCount val="12"/>
                  <c:pt idx="0">
                    <c:v>-28%</c:v>
                  </c:pt>
                  <c:pt idx="1">
                    <c:v>-8%</c:v>
                  </c:pt>
                  <c:pt idx="2">
                    <c:v>-24%</c:v>
                  </c:pt>
                  <c:pt idx="3">
                    <c:v>-20%</c:v>
                  </c:pt>
                  <c:pt idx="4">
                    <c:v>-45%</c:v>
                  </c:pt>
                  <c:pt idx="5">
                    <c:v>18%</c:v>
                  </c:pt>
                  <c:pt idx="6">
                    <c:v>-33%</c:v>
                  </c:pt>
                  <c:pt idx="7">
                    <c:v>-42%</c:v>
                  </c:pt>
                  <c:pt idx="8">
                    <c:v>-24%</c:v>
                  </c:pt>
                  <c:pt idx="9">
                    <c:v>46%</c:v>
                  </c:pt>
                  <c:pt idx="10">
                    <c:v>-66%</c:v>
                  </c:pt>
                  <c:pt idx="11">
                    <c:v>592%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'Genel Veriler - Adet'!$A$146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DAFDEC0-089B-4949-A5BF-14131C6472A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4.7398979152883953E-3"/>
                  <c:y val="-6.4411494238203912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D2910B-7D6D-4B0A-B3D2-B32BB9118E8C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4C69AA-6FAD-4500-B844-15B0B6727780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C9A206-E122-4C71-B748-006850A59FEB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0D9A517-1538-4CEB-A40C-56E848D3A17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DD2F02-0E6B-404E-9B2E-8B29E08EF787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21B0DA-26ED-4EA1-A243-FBC39F5206C9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D5BBEE8-D951-406D-BC66-D681D17FC47F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131BFB-E395-4ADA-A5D5-9EAF8B188DC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5D5F7D-A007-4D2F-88F5-98EC0AE99E84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0FF5FB6-1053-4ADE-9E67-61520F2F63A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DEEB6F-889D-4B38-BC70-ECEEC625C997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Adet'!$B$146:$M$146</c:f>
              <c:numCache>
                <c:formatCode>#\ ##0;[Red]\-#\ ##0</c:formatCode>
                <c:ptCount val="12"/>
                <c:pt idx="0">
                  <c:v>94120</c:v>
                </c:pt>
                <c:pt idx="1">
                  <c:v>27432</c:v>
                </c:pt>
                <c:pt idx="2">
                  <c:v>7440</c:v>
                </c:pt>
                <c:pt idx="3">
                  <c:v>89040</c:v>
                </c:pt>
                <c:pt idx="4">
                  <c:v>56546</c:v>
                </c:pt>
                <c:pt idx="5">
                  <c:v>78746</c:v>
                </c:pt>
                <c:pt idx="6">
                  <c:v>166596</c:v>
                </c:pt>
                <c:pt idx="7">
                  <c:v>43810</c:v>
                </c:pt>
                <c:pt idx="8">
                  <c:v>81856</c:v>
                </c:pt>
                <c:pt idx="9">
                  <c:v>98657</c:v>
                </c:pt>
                <c:pt idx="10">
                  <c:v>73082</c:v>
                </c:pt>
                <c:pt idx="11">
                  <c:v>48224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D-4060-93A8-274B24F43815}"/>
            </c:ext>
            <c:ext xmlns:c15="http://schemas.microsoft.com/office/drawing/2012/chart" uri="{02D57815-91ED-43cb-92C2-25804820EDAC}">
              <c15:datalabelsRange>
                <c15:f>'Genel Veriler - Adet'!$B$151:$M$151</c15:f>
                <c15:dlblRangeCache>
                  <c:ptCount val="12"/>
                  <c:pt idx="0">
                    <c:v>91%</c:v>
                  </c:pt>
                  <c:pt idx="1">
                    <c:v>-44%</c:v>
                  </c:pt>
                  <c:pt idx="2">
                    <c:v>-90%</c:v>
                  </c:pt>
                  <c:pt idx="3">
                    <c:v>-12%</c:v>
                  </c:pt>
                  <c:pt idx="4">
                    <c:v>0%</c:v>
                  </c:pt>
                  <c:pt idx="5">
                    <c:v>-50%</c:v>
                  </c:pt>
                  <c:pt idx="6">
                    <c:v>46%</c:v>
                  </c:pt>
                  <c:pt idx="7">
                    <c:v>-37%</c:v>
                  </c:pt>
                  <c:pt idx="8">
                    <c:v>-21%</c:v>
                  </c:pt>
                  <c:pt idx="9">
                    <c:v>-8%</c:v>
                  </c:pt>
                  <c:pt idx="10">
                    <c:v>40%</c:v>
                  </c:pt>
                  <c:pt idx="11">
                    <c:v>-66%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'Genel Veriler - Adet'!$A$147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147C67A-DB06-4493-A7EA-74FCD183C909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2284708-5796-4911-A250-33C1B9C969A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CBB77AC-7661-4220-BAEF-95A7AB5C23C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49678B-19B0-4E5E-B9D8-83D468BF0EC2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2BC7593-AC6D-41E6-B3B2-369BAA7F526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E92F77F-3671-4F7B-8B44-BFE43C43E06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584352-86B2-4CB2-B3C8-54F9BF3C71CE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2D59D6A-2C54-471B-9DF0-602D5518194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4B6C4AD-4500-45E8-913E-AE2D389A200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5A47FD-E1DF-4493-8311-8CEC505E7EE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3CCA674-E942-48FC-ADF6-260C0720C252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60F59BC-42D8-4FE6-96D9-78FD86026FF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Adet'!$B$147:$M$147</c:f>
              <c:numCache>
                <c:formatCode>#\ ##0;[Red]\-#\ ##0</c:formatCode>
                <c:ptCount val="12"/>
                <c:pt idx="0">
                  <c:v>34337</c:v>
                </c:pt>
                <c:pt idx="1">
                  <c:v>46232</c:v>
                </c:pt>
                <c:pt idx="2">
                  <c:v>54793</c:v>
                </c:pt>
                <c:pt idx="3">
                  <c:v>64130</c:v>
                </c:pt>
                <c:pt idx="4">
                  <c:v>67134</c:v>
                </c:pt>
                <c:pt idx="5">
                  <c:v>91175</c:v>
                </c:pt>
                <c:pt idx="6">
                  <c:v>69818</c:v>
                </c:pt>
                <c:pt idx="7">
                  <c:v>137137</c:v>
                </c:pt>
                <c:pt idx="8">
                  <c:v>91666</c:v>
                </c:pt>
                <c:pt idx="9">
                  <c:v>59304</c:v>
                </c:pt>
                <c:pt idx="10">
                  <c:v>41268</c:v>
                </c:pt>
                <c:pt idx="11">
                  <c:v>144847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CD-4060-93A8-274B24F43815}"/>
            </c:ext>
            <c:ext xmlns:c15="http://schemas.microsoft.com/office/drawing/2012/chart" uri="{02D57815-91ED-43cb-92C2-25804820EDAC}">
              <c15:datalabelsRange>
                <c15:f>'Genel Veriler - Adet'!$B$152:$M$152</c15:f>
                <c15:dlblRangeCache>
                  <c:ptCount val="12"/>
                  <c:pt idx="0">
                    <c:v>-64%</c:v>
                  </c:pt>
                  <c:pt idx="1">
                    <c:v>69%</c:v>
                  </c:pt>
                  <c:pt idx="2">
                    <c:v>636%</c:v>
                  </c:pt>
                  <c:pt idx="3">
                    <c:v>-28%</c:v>
                  </c:pt>
                  <c:pt idx="4">
                    <c:v>19%</c:v>
                  </c:pt>
                  <c:pt idx="5">
                    <c:v>16%</c:v>
                  </c:pt>
                  <c:pt idx="6">
                    <c:v>-58%</c:v>
                  </c:pt>
                  <c:pt idx="7">
                    <c:v>213%</c:v>
                  </c:pt>
                  <c:pt idx="8">
                    <c:v>12%</c:v>
                  </c:pt>
                  <c:pt idx="9">
                    <c:v>-40%</c:v>
                  </c:pt>
                  <c:pt idx="10">
                    <c:v>-44%</c:v>
                  </c:pt>
                  <c:pt idx="11">
                    <c:v>200%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'Genel Veriler - Adet'!$A$148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9ADFAD-E098-43CC-8929-4FAB01798AF3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D296280-8C86-450F-A406-04DBB1A172FF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8AF8-4CC8-974B-0AAC3D0D97A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E00A433-8945-424E-A4B4-2FD6FF459B1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8AF8-4CC8-974B-0AAC3D0D97A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E39962-FD3B-412E-9538-9B6F41BCE4D7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DE96964-9438-423D-970A-2011E29F0B7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FDCD-4060-93A8-274B24F438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FDCD-4060-93A8-274B24F438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Adet'!$B$148:$M$148</c:f>
              <c:numCache>
                <c:formatCode>#\ ##0;[Red]\-#\ ##0</c:formatCode>
                <c:ptCount val="12"/>
                <c:pt idx="0">
                  <c:v>26650</c:v>
                </c:pt>
                <c:pt idx="1">
                  <c:v>22773</c:v>
                </c:pt>
                <c:pt idx="2">
                  <c:v>55798</c:v>
                </c:pt>
                <c:pt idx="3">
                  <c:v>57978</c:v>
                </c:pt>
                <c:pt idx="4">
                  <c:v>100513</c:v>
                </c:pt>
                <c:pt idx="5">
                  <c:v>70000</c:v>
                </c:pt>
                <c:pt idx="6">
                  <c:v>80000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DCD-4060-93A8-274B24F43815}"/>
            </c:ext>
            <c:ext xmlns:c15="http://schemas.microsoft.com/office/drawing/2012/chart" uri="{02D57815-91ED-43cb-92C2-25804820EDAC}">
              <c15:datalabelsRange>
                <c15:f>'Genel Veriler - Adet'!$B$153:$F$153</c15:f>
                <c15:dlblRangeCache>
                  <c:ptCount val="5"/>
                  <c:pt idx="0">
                    <c:v>-22%</c:v>
                  </c:pt>
                  <c:pt idx="1">
                    <c:v>-51%</c:v>
                  </c:pt>
                  <c:pt idx="2">
                    <c:v>2%</c:v>
                  </c:pt>
                  <c:pt idx="3">
                    <c:v>-10%</c:v>
                  </c:pt>
                  <c:pt idx="4">
                    <c:v>50%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68084944"/>
        <c:axId val="468085488"/>
      </c:barChart>
      <c:catAx>
        <c:axId val="4680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8085488"/>
        <c:crosses val="autoZero"/>
        <c:auto val="1"/>
        <c:lblAlgn val="ctr"/>
        <c:lblOffset val="100"/>
        <c:noMultiLvlLbl val="0"/>
      </c:catAx>
      <c:valAx>
        <c:axId val="46808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8084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9450</xdr:colOff>
      <xdr:row>0</xdr:row>
      <xdr:rowOff>0</xdr:rowOff>
    </xdr:from>
    <xdr:to>
      <xdr:col>28</xdr:col>
      <xdr:colOff>83408</xdr:colOff>
      <xdr:row>39</xdr:row>
      <xdr:rowOff>9383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outlinePr summaryBelow="0" summaryRight="0"/>
  </sheetPr>
  <dimension ref="A1:Q167"/>
  <sheetViews>
    <sheetView topLeftCell="A121" workbookViewId="0">
      <selection activeCell="H135" sqref="H135"/>
    </sheetView>
  </sheetViews>
  <sheetFormatPr defaultRowHeight="15" outlineLevelRow="1" x14ac:dyDescent="0.25"/>
  <cols>
    <col min="1" max="1" width="29.85546875" bestFit="1" customWidth="1"/>
    <col min="2" max="2" width="10.85546875" bestFit="1" customWidth="1"/>
    <col min="3" max="3" width="11.85546875" bestFit="1" customWidth="1"/>
    <col min="4" max="4" width="12.42578125" bestFit="1" customWidth="1"/>
    <col min="5" max="5" width="12.28515625" bestFit="1" customWidth="1"/>
    <col min="6" max="6" width="12.5703125" bestFit="1" customWidth="1"/>
    <col min="7" max="7" width="12" bestFit="1" customWidth="1"/>
    <col min="8" max="8" width="11.5703125" bestFit="1" customWidth="1"/>
    <col min="9" max="9" width="13.140625" bestFit="1" customWidth="1"/>
    <col min="10" max="11" width="10.85546875" bestFit="1" customWidth="1"/>
    <col min="12" max="12" width="12" bestFit="1" customWidth="1"/>
    <col min="13" max="14" width="10.85546875" bestFit="1" customWidth="1"/>
    <col min="15" max="15" width="9.42578125" bestFit="1" customWidth="1"/>
    <col min="16" max="16" width="15.140625" customWidth="1"/>
  </cols>
  <sheetData>
    <row r="1" spans="1:16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outlineLevel="1" x14ac:dyDescent="0.25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0</v>
      </c>
    </row>
    <row r="3" spans="1:16" outlineLevel="1" x14ac:dyDescent="0.25"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t="s">
        <v>36</v>
      </c>
      <c r="P3" s="20" t="s">
        <v>38</v>
      </c>
    </row>
    <row r="4" spans="1:16" outlineLevel="1" x14ac:dyDescent="0.25">
      <c r="A4" s="5">
        <v>2014</v>
      </c>
      <c r="B4" s="22">
        <v>340</v>
      </c>
      <c r="C4" s="23">
        <v>330</v>
      </c>
      <c r="D4" s="23">
        <v>300</v>
      </c>
      <c r="E4" s="23">
        <v>390</v>
      </c>
      <c r="F4" s="23">
        <v>600</v>
      </c>
      <c r="G4" s="23">
        <v>530</v>
      </c>
      <c r="H4" s="23">
        <v>440</v>
      </c>
      <c r="I4" s="23">
        <v>410</v>
      </c>
      <c r="J4" s="23">
        <v>683</v>
      </c>
      <c r="K4" s="23">
        <v>420</v>
      </c>
      <c r="L4" s="23">
        <v>581</v>
      </c>
      <c r="M4" s="23">
        <v>477</v>
      </c>
      <c r="N4" s="24">
        <f>SUM(B4:M4)</f>
        <v>5501</v>
      </c>
      <c r="O4" s="18">
        <f>SUM(B4:E4)</f>
        <v>1360</v>
      </c>
      <c r="P4" s="21">
        <f>N4/12</f>
        <v>458.41666666666669</v>
      </c>
    </row>
    <row r="5" spans="1:16" outlineLevel="1" x14ac:dyDescent="0.25">
      <c r="A5" s="5">
        <v>2015</v>
      </c>
      <c r="B5" s="22">
        <v>330</v>
      </c>
      <c r="C5" s="23">
        <v>70</v>
      </c>
      <c r="D5" s="23"/>
      <c r="E5" s="23">
        <v>213</v>
      </c>
      <c r="F5" s="23">
        <v>30</v>
      </c>
      <c r="G5" s="23">
        <v>685</v>
      </c>
      <c r="H5" s="23">
        <v>450</v>
      </c>
      <c r="I5" s="23">
        <v>295</v>
      </c>
      <c r="J5" s="23">
        <v>380</v>
      </c>
      <c r="K5" s="23">
        <v>840</v>
      </c>
      <c r="L5" s="23">
        <v>20</v>
      </c>
      <c r="M5" s="23">
        <v>770</v>
      </c>
      <c r="N5" s="24">
        <f t="shared" ref="N5:N6" si="0">SUM(B5:M5)</f>
        <v>4083</v>
      </c>
      <c r="O5" s="18">
        <f t="shared" ref="O5:O8" si="1">SUM(B5:E5)</f>
        <v>613</v>
      </c>
      <c r="P5" s="21">
        <f t="shared" ref="P5:P7" si="2">N5/12</f>
        <v>340.25</v>
      </c>
    </row>
    <row r="6" spans="1:16" outlineLevel="1" x14ac:dyDescent="0.25">
      <c r="A6" s="5">
        <v>2016</v>
      </c>
      <c r="B6" s="22"/>
      <c r="C6" s="23">
        <v>420</v>
      </c>
      <c r="D6" s="23"/>
      <c r="E6" s="23">
        <v>400</v>
      </c>
      <c r="F6" s="23">
        <v>170</v>
      </c>
      <c r="G6" s="23">
        <v>530</v>
      </c>
      <c r="H6" s="23">
        <v>742</v>
      </c>
      <c r="I6" s="23">
        <v>330</v>
      </c>
      <c r="J6" s="23">
        <v>490</v>
      </c>
      <c r="K6" s="23">
        <v>795</v>
      </c>
      <c r="L6" s="23">
        <v>300</v>
      </c>
      <c r="M6" s="23">
        <v>485</v>
      </c>
      <c r="N6" s="24">
        <f t="shared" si="0"/>
        <v>4662</v>
      </c>
      <c r="O6" s="18">
        <f t="shared" si="1"/>
        <v>820</v>
      </c>
      <c r="P6" s="21">
        <f t="shared" si="2"/>
        <v>388.5</v>
      </c>
    </row>
    <row r="7" spans="1:16" outlineLevel="1" x14ac:dyDescent="0.25">
      <c r="A7" s="5">
        <v>2017</v>
      </c>
      <c r="B7" s="22">
        <v>185</v>
      </c>
      <c r="C7" s="23">
        <v>170</v>
      </c>
      <c r="D7" s="23">
        <v>310</v>
      </c>
      <c r="E7" s="23">
        <v>645</v>
      </c>
      <c r="F7" s="23">
        <v>690</v>
      </c>
      <c r="G7" s="23">
        <v>470</v>
      </c>
      <c r="H7" s="23">
        <v>730</v>
      </c>
      <c r="I7" s="23">
        <v>1255</v>
      </c>
      <c r="J7" s="23">
        <v>120</v>
      </c>
      <c r="K7" s="23">
        <v>640</v>
      </c>
      <c r="L7" s="25">
        <v>130</v>
      </c>
      <c r="M7" s="25">
        <v>985</v>
      </c>
      <c r="N7" s="24">
        <f>SUM(B7:M7)</f>
        <v>6330</v>
      </c>
      <c r="O7" s="18">
        <f t="shared" si="1"/>
        <v>1310</v>
      </c>
      <c r="P7" s="21">
        <f t="shared" si="2"/>
        <v>527.5</v>
      </c>
    </row>
    <row r="8" spans="1:16" outlineLevel="1" x14ac:dyDescent="0.25">
      <c r="A8" s="5">
        <v>2018</v>
      </c>
      <c r="B8" s="22">
        <v>370</v>
      </c>
      <c r="C8" s="23">
        <v>245</v>
      </c>
      <c r="D8" s="23">
        <v>380</v>
      </c>
      <c r="E8" s="23">
        <v>532</v>
      </c>
      <c r="F8" s="27">
        <v>415</v>
      </c>
      <c r="G8" s="23"/>
      <c r="H8" s="23"/>
      <c r="I8" s="23"/>
      <c r="J8" s="23"/>
      <c r="K8" s="23"/>
      <c r="L8" s="23"/>
      <c r="M8" s="23"/>
      <c r="N8" s="24">
        <f>SUM(B8:M8)</f>
        <v>1942</v>
      </c>
      <c r="O8" s="18">
        <f t="shared" si="1"/>
        <v>1527</v>
      </c>
    </row>
    <row r="9" spans="1:16" outlineLevel="1" x14ac:dyDescent="0.25"/>
    <row r="10" spans="1:16" outlineLevel="1" x14ac:dyDescent="0.25">
      <c r="A10">
        <v>2015</v>
      </c>
      <c r="B10" s="8">
        <f>IFERROR(B5/B4-1,"")</f>
        <v>-2.9411764705882359E-2</v>
      </c>
      <c r="C10" s="8">
        <f t="shared" ref="C10:N10" si="3">IFERROR(C5/C4-1,"")</f>
        <v>-0.78787878787878785</v>
      </c>
      <c r="D10" s="8">
        <f t="shared" si="3"/>
        <v>-1</v>
      </c>
      <c r="E10" s="8">
        <f t="shared" si="3"/>
        <v>-0.4538461538461539</v>
      </c>
      <c r="F10" s="8">
        <f t="shared" si="3"/>
        <v>-0.95</v>
      </c>
      <c r="G10" s="8">
        <f t="shared" si="3"/>
        <v>0.29245283018867929</v>
      </c>
      <c r="H10" s="8">
        <f t="shared" si="3"/>
        <v>2.2727272727272707E-2</v>
      </c>
      <c r="I10" s="8">
        <f t="shared" si="3"/>
        <v>-0.28048780487804881</v>
      </c>
      <c r="J10" s="8">
        <f t="shared" si="3"/>
        <v>-0.44363103953147875</v>
      </c>
      <c r="K10" s="8">
        <f t="shared" si="3"/>
        <v>1</v>
      </c>
      <c r="L10" s="8">
        <f t="shared" si="3"/>
        <v>-0.96557659208261615</v>
      </c>
      <c r="M10" s="8">
        <f t="shared" si="3"/>
        <v>0.61425576519916136</v>
      </c>
      <c r="N10" s="8">
        <f t="shared" si="3"/>
        <v>-0.2577713143064897</v>
      </c>
      <c r="O10" s="8">
        <f>IFERROR(O5/O4-1,"")</f>
        <v>-0.54926470588235299</v>
      </c>
    </row>
    <row r="11" spans="1:16" outlineLevel="1" x14ac:dyDescent="0.25">
      <c r="A11">
        <v>2016</v>
      </c>
      <c r="B11" s="8">
        <f>IFERROR(B6/B5-1,"")</f>
        <v>-1</v>
      </c>
      <c r="C11" s="8">
        <f t="shared" ref="C11:N11" si="4">IFERROR(C6/C5-1,"")</f>
        <v>5</v>
      </c>
      <c r="D11" s="8" t="str">
        <f t="shared" si="4"/>
        <v/>
      </c>
      <c r="E11" s="8">
        <f t="shared" si="4"/>
        <v>0.8779342723004695</v>
      </c>
      <c r="F11" s="8">
        <f t="shared" si="4"/>
        <v>4.666666666666667</v>
      </c>
      <c r="G11" s="8">
        <f t="shared" si="4"/>
        <v>-0.22627737226277367</v>
      </c>
      <c r="H11" s="8">
        <f t="shared" si="4"/>
        <v>0.64888888888888885</v>
      </c>
      <c r="I11" s="8">
        <f t="shared" si="4"/>
        <v>0.11864406779661008</v>
      </c>
      <c r="J11" s="8">
        <f t="shared" si="4"/>
        <v>0.28947368421052633</v>
      </c>
      <c r="K11" s="8">
        <f t="shared" si="4"/>
        <v>-5.3571428571428603E-2</v>
      </c>
      <c r="L11" s="8">
        <f t="shared" si="4"/>
        <v>14</v>
      </c>
      <c r="M11" s="8">
        <f t="shared" si="4"/>
        <v>-0.37012987012987009</v>
      </c>
      <c r="N11" s="8">
        <f t="shared" si="4"/>
        <v>0.14180749448934615</v>
      </c>
      <c r="O11" s="8">
        <f t="shared" ref="O11:O13" si="5">IFERROR(O6/O5-1,"")</f>
        <v>0.33768352365415977</v>
      </c>
    </row>
    <row r="12" spans="1:16" outlineLevel="1" x14ac:dyDescent="0.25">
      <c r="A12">
        <v>2017</v>
      </c>
      <c r="B12" s="8" t="str">
        <f>IFERROR(B7/B6-1,"")</f>
        <v/>
      </c>
      <c r="C12" s="8">
        <f t="shared" ref="C12:N13" si="6">IFERROR(C7/C6-1,"")</f>
        <v>-0.59523809523809523</v>
      </c>
      <c r="D12" s="8" t="str">
        <f t="shared" si="6"/>
        <v/>
      </c>
      <c r="E12" s="8">
        <f t="shared" si="6"/>
        <v>0.61250000000000004</v>
      </c>
      <c r="F12" s="8">
        <f t="shared" si="6"/>
        <v>3.0588235294117645</v>
      </c>
      <c r="G12" s="8">
        <f t="shared" si="6"/>
        <v>-0.1132075471698113</v>
      </c>
      <c r="H12" s="8">
        <f t="shared" si="6"/>
        <v>-1.6172506738544423E-2</v>
      </c>
      <c r="I12" s="8">
        <f t="shared" si="6"/>
        <v>2.8030303030303032</v>
      </c>
      <c r="J12" s="8">
        <f t="shared" si="6"/>
        <v>-0.75510204081632648</v>
      </c>
      <c r="K12" s="8">
        <f t="shared" si="6"/>
        <v>-0.19496855345911945</v>
      </c>
      <c r="L12" s="8">
        <f t="shared" si="6"/>
        <v>-0.56666666666666665</v>
      </c>
      <c r="M12" s="8">
        <f t="shared" si="6"/>
        <v>1.0309278350515463</v>
      </c>
      <c r="N12" s="8">
        <f t="shared" si="6"/>
        <v>0.35778635778635781</v>
      </c>
      <c r="O12" s="8">
        <f t="shared" si="5"/>
        <v>0.59756097560975618</v>
      </c>
    </row>
    <row r="13" spans="1:16" outlineLevel="1" x14ac:dyDescent="0.25">
      <c r="A13">
        <v>2018</v>
      </c>
      <c r="B13" s="8">
        <f>IFERROR(B8/B7-1,"")</f>
        <v>1</v>
      </c>
      <c r="C13" s="8">
        <f>IFERROR(C8/C7-1,"")</f>
        <v>0.44117647058823528</v>
      </c>
      <c r="D13" s="8">
        <f>IFERROR(D8/D7-1,"")</f>
        <v>0.22580645161290325</v>
      </c>
      <c r="E13" s="8">
        <f>IFERROR(E8/E7-1,"")</f>
        <v>-0.17519379844961236</v>
      </c>
      <c r="F13" s="8">
        <f t="shared" si="6"/>
        <v>-0.39855072463768115</v>
      </c>
      <c r="G13" s="8"/>
      <c r="H13" s="8"/>
      <c r="I13" s="8"/>
      <c r="J13" s="8"/>
      <c r="K13" s="8"/>
      <c r="L13" s="8"/>
      <c r="M13" s="8"/>
      <c r="N13" s="8"/>
      <c r="O13" s="8">
        <f t="shared" si="5"/>
        <v>0.16564885496183201</v>
      </c>
    </row>
    <row r="15" spans="1:16" x14ac:dyDescent="0.25">
      <c r="A15" s="15" t="s">
        <v>2</v>
      </c>
    </row>
    <row r="16" spans="1:16" outlineLevel="1" x14ac:dyDescent="0.25">
      <c r="B16" s="2" t="s">
        <v>8</v>
      </c>
      <c r="C16" s="2" t="s">
        <v>9</v>
      </c>
      <c r="D16" s="2" t="s">
        <v>10</v>
      </c>
      <c r="E16" s="2" t="s">
        <v>11</v>
      </c>
      <c r="F16" s="2" t="s">
        <v>12</v>
      </c>
      <c r="G16" s="2" t="s">
        <v>13</v>
      </c>
      <c r="H16" s="2" t="s">
        <v>14</v>
      </c>
      <c r="I16" s="2" t="s">
        <v>15</v>
      </c>
      <c r="J16" s="2" t="s">
        <v>16</v>
      </c>
      <c r="K16" s="2" t="s">
        <v>17</v>
      </c>
      <c r="L16" s="2" t="s">
        <v>18</v>
      </c>
      <c r="M16" s="2" t="s">
        <v>19</v>
      </c>
      <c r="N16" s="2" t="s">
        <v>0</v>
      </c>
    </row>
    <row r="17" spans="1:15" outlineLevel="1" x14ac:dyDescent="0.25"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 t="s">
        <v>1</v>
      </c>
      <c r="K17" s="2" t="s">
        <v>1</v>
      </c>
      <c r="L17" s="2" t="s">
        <v>1</v>
      </c>
      <c r="M17" s="2" t="s">
        <v>1</v>
      </c>
      <c r="N17" s="2" t="s">
        <v>1</v>
      </c>
      <c r="O17" t="s">
        <v>36</v>
      </c>
    </row>
    <row r="18" spans="1:15" outlineLevel="1" x14ac:dyDescent="0.25">
      <c r="A18" s="5">
        <v>2014</v>
      </c>
      <c r="B18" s="26">
        <v>20</v>
      </c>
      <c r="C18" s="27"/>
      <c r="D18" s="27">
        <v>150</v>
      </c>
      <c r="E18" s="27">
        <v>150</v>
      </c>
      <c r="F18" s="27"/>
      <c r="G18" s="27"/>
      <c r="H18" s="27"/>
      <c r="I18" s="27">
        <v>100</v>
      </c>
      <c r="J18" s="27"/>
      <c r="K18" s="27"/>
      <c r="L18" s="27">
        <v>50</v>
      </c>
      <c r="M18" s="27"/>
      <c r="N18" s="1">
        <f t="shared" ref="N18:N21" si="7">SUM(B18:M18)</f>
        <v>470</v>
      </c>
      <c r="O18" s="18">
        <f>SUM(B18:E18)</f>
        <v>320</v>
      </c>
    </row>
    <row r="19" spans="1:15" outlineLevel="1" x14ac:dyDescent="0.25">
      <c r="A19" s="5">
        <v>2015</v>
      </c>
      <c r="B19" s="26">
        <v>300</v>
      </c>
      <c r="C19" s="27">
        <v>555</v>
      </c>
      <c r="D19" s="27"/>
      <c r="E19" s="27">
        <v>104</v>
      </c>
      <c r="F19" s="27">
        <v>300</v>
      </c>
      <c r="G19" s="27"/>
      <c r="H19" s="27"/>
      <c r="I19" s="27">
        <v>101</v>
      </c>
      <c r="J19" s="27">
        <v>120</v>
      </c>
      <c r="K19" s="27">
        <v>200</v>
      </c>
      <c r="L19" s="27"/>
      <c r="M19" s="27">
        <v>300</v>
      </c>
      <c r="N19" s="1">
        <f t="shared" si="7"/>
        <v>1980</v>
      </c>
      <c r="O19" s="18">
        <f t="shared" ref="O19:O22" si="8">SUM(B19:E19)</f>
        <v>959</v>
      </c>
    </row>
    <row r="20" spans="1:15" outlineLevel="1" x14ac:dyDescent="0.25">
      <c r="A20" s="5">
        <v>2016</v>
      </c>
      <c r="B20" s="26"/>
      <c r="C20" s="27">
        <v>300</v>
      </c>
      <c r="D20" s="27"/>
      <c r="E20" s="27"/>
      <c r="F20" s="27">
        <v>40</v>
      </c>
      <c r="G20" s="27">
        <v>100</v>
      </c>
      <c r="H20" s="27">
        <v>150</v>
      </c>
      <c r="I20" s="27">
        <v>250</v>
      </c>
      <c r="J20" s="27">
        <v>420</v>
      </c>
      <c r="K20" s="27">
        <v>200</v>
      </c>
      <c r="L20" s="27">
        <v>600</v>
      </c>
      <c r="M20" s="27"/>
      <c r="N20" s="1">
        <f t="shared" si="7"/>
        <v>2060</v>
      </c>
      <c r="O20" s="18">
        <f t="shared" si="8"/>
        <v>300</v>
      </c>
    </row>
    <row r="21" spans="1:15" outlineLevel="1" x14ac:dyDescent="0.25">
      <c r="A21" s="5">
        <v>2017</v>
      </c>
      <c r="B21" s="26"/>
      <c r="C21" s="27">
        <v>144</v>
      </c>
      <c r="D21" s="27">
        <v>300</v>
      </c>
      <c r="E21" s="27"/>
      <c r="F21" s="27"/>
      <c r="G21" s="27"/>
      <c r="H21" s="27">
        <v>300</v>
      </c>
      <c r="I21" s="27">
        <v>300</v>
      </c>
      <c r="J21" s="27">
        <v>500</v>
      </c>
      <c r="K21" s="27">
        <v>600</v>
      </c>
      <c r="L21" s="27">
        <v>170</v>
      </c>
      <c r="M21" s="27">
        <v>400</v>
      </c>
      <c r="N21" s="1">
        <f t="shared" si="7"/>
        <v>2714</v>
      </c>
      <c r="O21" s="18">
        <f t="shared" si="8"/>
        <v>444</v>
      </c>
    </row>
    <row r="22" spans="1:15" outlineLevel="1" x14ac:dyDescent="0.25">
      <c r="A22" s="5">
        <v>2018</v>
      </c>
      <c r="B22" s="5">
        <v>100</v>
      </c>
      <c r="C22" s="5"/>
      <c r="D22" s="5">
        <v>10</v>
      </c>
      <c r="E22" s="5">
        <v>350</v>
      </c>
      <c r="F22" s="5"/>
      <c r="G22" s="5"/>
      <c r="H22" s="5"/>
      <c r="I22" s="5"/>
      <c r="J22" s="5"/>
      <c r="K22" s="5"/>
      <c r="L22" s="5"/>
      <c r="M22" s="5"/>
      <c r="N22" s="1">
        <f>SUM(B22:M22)</f>
        <v>460</v>
      </c>
      <c r="O22" s="18">
        <f t="shared" si="8"/>
        <v>460</v>
      </c>
    </row>
    <row r="23" spans="1:15" outlineLevel="1" x14ac:dyDescent="0.25"/>
    <row r="24" spans="1:15" outlineLevel="1" x14ac:dyDescent="0.25">
      <c r="A24">
        <v>2015</v>
      </c>
      <c r="B24" s="8">
        <f>IFERROR(B19/B18-1,"")</f>
        <v>14</v>
      </c>
      <c r="C24" s="8" t="str">
        <f t="shared" ref="C24:N24" si="9">IFERROR(C19/C18-1,"")</f>
        <v/>
      </c>
      <c r="D24" s="8">
        <f t="shared" si="9"/>
        <v>-1</v>
      </c>
      <c r="E24" s="8">
        <f t="shared" si="9"/>
        <v>-0.30666666666666664</v>
      </c>
      <c r="F24" s="8" t="str">
        <f t="shared" si="9"/>
        <v/>
      </c>
      <c r="G24" s="8" t="str">
        <f t="shared" si="9"/>
        <v/>
      </c>
      <c r="H24" s="8" t="str">
        <f t="shared" si="9"/>
        <v/>
      </c>
      <c r="I24" s="8">
        <f t="shared" si="9"/>
        <v>1.0000000000000009E-2</v>
      </c>
      <c r="J24" s="8" t="str">
        <f t="shared" si="9"/>
        <v/>
      </c>
      <c r="K24" s="8" t="str">
        <f t="shared" si="9"/>
        <v/>
      </c>
      <c r="L24" s="8">
        <f t="shared" si="9"/>
        <v>-1</v>
      </c>
      <c r="M24" s="8" t="str">
        <f t="shared" si="9"/>
        <v/>
      </c>
      <c r="N24" s="8">
        <f t="shared" si="9"/>
        <v>3.2127659574468082</v>
      </c>
      <c r="O24" s="8">
        <f>IFERROR(O19/O18-1,"")</f>
        <v>1.9968750000000002</v>
      </c>
    </row>
    <row r="25" spans="1:15" outlineLevel="1" x14ac:dyDescent="0.25">
      <c r="A25">
        <v>2016</v>
      </c>
      <c r="B25" s="8">
        <f t="shared" ref="B25:O27" si="10">IFERROR(B20/B19-1,"")</f>
        <v>-1</v>
      </c>
      <c r="C25" s="8">
        <f t="shared" si="10"/>
        <v>-0.45945945945945943</v>
      </c>
      <c r="D25" s="8" t="str">
        <f t="shared" si="10"/>
        <v/>
      </c>
      <c r="E25" s="8">
        <f t="shared" si="10"/>
        <v>-1</v>
      </c>
      <c r="F25" s="8">
        <f t="shared" si="10"/>
        <v>-0.8666666666666667</v>
      </c>
      <c r="G25" s="8" t="str">
        <f t="shared" si="10"/>
        <v/>
      </c>
      <c r="H25" s="8" t="str">
        <f t="shared" si="10"/>
        <v/>
      </c>
      <c r="I25" s="8">
        <f t="shared" si="10"/>
        <v>1.4752475247524752</v>
      </c>
      <c r="J25" s="8">
        <f t="shared" si="10"/>
        <v>2.5</v>
      </c>
      <c r="K25" s="8">
        <f t="shared" si="10"/>
        <v>0</v>
      </c>
      <c r="L25" s="8" t="str">
        <f t="shared" si="10"/>
        <v/>
      </c>
      <c r="M25" s="8">
        <f t="shared" si="10"/>
        <v>-1</v>
      </c>
      <c r="N25" s="8">
        <f t="shared" si="10"/>
        <v>4.0404040404040442E-2</v>
      </c>
      <c r="O25" s="8">
        <f t="shared" si="10"/>
        <v>-0.68717413972888419</v>
      </c>
    </row>
    <row r="26" spans="1:15" outlineLevel="1" x14ac:dyDescent="0.25">
      <c r="A26">
        <v>2017</v>
      </c>
      <c r="B26" s="8" t="str">
        <f t="shared" ref="B26:N26" si="11">IFERROR(B21/B20-1,"")</f>
        <v/>
      </c>
      <c r="C26" s="8">
        <f t="shared" si="11"/>
        <v>-0.52</v>
      </c>
      <c r="D26" s="8" t="str">
        <f t="shared" si="11"/>
        <v/>
      </c>
      <c r="E26" s="8" t="str">
        <f t="shared" si="11"/>
        <v/>
      </c>
      <c r="F26" s="8">
        <f t="shared" si="11"/>
        <v>-1</v>
      </c>
      <c r="G26" s="8">
        <f t="shared" si="11"/>
        <v>-1</v>
      </c>
      <c r="H26" s="8">
        <f t="shared" si="11"/>
        <v>1</v>
      </c>
      <c r="I26" s="8">
        <f t="shared" si="11"/>
        <v>0.19999999999999996</v>
      </c>
      <c r="J26" s="8">
        <f t="shared" si="11"/>
        <v>0.19047619047619047</v>
      </c>
      <c r="K26" s="8">
        <f t="shared" si="11"/>
        <v>2</v>
      </c>
      <c r="L26" s="8">
        <f t="shared" si="11"/>
        <v>-0.71666666666666667</v>
      </c>
      <c r="M26" s="8" t="str">
        <f t="shared" si="11"/>
        <v/>
      </c>
      <c r="N26" s="8">
        <f t="shared" si="11"/>
        <v>0.31747572815533975</v>
      </c>
      <c r="O26" s="8">
        <f t="shared" si="10"/>
        <v>0.48</v>
      </c>
    </row>
    <row r="27" spans="1:15" outlineLevel="1" x14ac:dyDescent="0.25">
      <c r="A27">
        <v>2018</v>
      </c>
      <c r="B27" s="8" t="str">
        <f t="shared" si="10"/>
        <v/>
      </c>
      <c r="C27" s="8">
        <f t="shared" si="10"/>
        <v>-1</v>
      </c>
      <c r="D27" s="8">
        <f t="shared" si="10"/>
        <v>-0.96666666666666667</v>
      </c>
      <c r="E27" s="8" t="str">
        <f t="shared" si="10"/>
        <v/>
      </c>
      <c r="O27" s="8">
        <f t="shared" si="10"/>
        <v>3.6036036036036112E-2</v>
      </c>
    </row>
    <row r="29" spans="1:15" x14ac:dyDescent="0.25">
      <c r="A29" s="15" t="s">
        <v>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outlineLevel="1" x14ac:dyDescent="0.25">
      <c r="B30" s="2" t="s">
        <v>8</v>
      </c>
      <c r="C30" s="2" t="s">
        <v>9</v>
      </c>
      <c r="D30" s="2" t="s">
        <v>10</v>
      </c>
      <c r="E30" s="2" t="s">
        <v>11</v>
      </c>
      <c r="F30" s="2" t="s">
        <v>12</v>
      </c>
      <c r="G30" s="2" t="s">
        <v>13</v>
      </c>
      <c r="H30" s="2" t="s">
        <v>14</v>
      </c>
      <c r="I30" s="2" t="s">
        <v>15</v>
      </c>
      <c r="J30" s="2" t="s">
        <v>16</v>
      </c>
      <c r="K30" s="2" t="s">
        <v>17</v>
      </c>
      <c r="L30" s="2" t="s">
        <v>18</v>
      </c>
      <c r="M30" s="2" t="s">
        <v>19</v>
      </c>
      <c r="N30" s="2" t="s">
        <v>0</v>
      </c>
    </row>
    <row r="31" spans="1:15" outlineLevel="1" x14ac:dyDescent="0.25"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t="s">
        <v>36</v>
      </c>
    </row>
    <row r="32" spans="1:15" outlineLevel="1" x14ac:dyDescent="0.25">
      <c r="A32" s="28">
        <v>2014</v>
      </c>
      <c r="B32" s="22">
        <v>516</v>
      </c>
      <c r="C32" s="23">
        <v>360</v>
      </c>
      <c r="D32" s="23">
        <v>516</v>
      </c>
      <c r="E32" s="23">
        <v>936</v>
      </c>
      <c r="F32" s="23">
        <v>312</v>
      </c>
      <c r="G32" s="23">
        <v>576</v>
      </c>
      <c r="H32" s="23">
        <v>672</v>
      </c>
      <c r="I32" s="23">
        <v>540</v>
      </c>
      <c r="J32" s="23">
        <v>792</v>
      </c>
      <c r="K32" s="23">
        <v>120</v>
      </c>
      <c r="L32" s="23">
        <v>396</v>
      </c>
      <c r="M32" s="23">
        <v>720</v>
      </c>
      <c r="N32" s="1">
        <f t="shared" ref="N32:N35" si="12">SUM(B32:M32)</f>
        <v>6456</v>
      </c>
      <c r="O32" s="18">
        <f>SUM(B32:E32)</f>
        <v>2328</v>
      </c>
    </row>
    <row r="33" spans="1:15" outlineLevel="1" x14ac:dyDescent="0.25">
      <c r="A33" s="28">
        <v>2015</v>
      </c>
      <c r="B33" s="22"/>
      <c r="C33" s="23">
        <v>108</v>
      </c>
      <c r="D33" s="23">
        <v>312</v>
      </c>
      <c r="E33" s="23">
        <v>1008</v>
      </c>
      <c r="F33" s="23">
        <v>468</v>
      </c>
      <c r="G33" s="23">
        <v>564</v>
      </c>
      <c r="H33" s="23">
        <v>1564</v>
      </c>
      <c r="I33" s="23">
        <v>312</v>
      </c>
      <c r="J33" s="23">
        <v>708</v>
      </c>
      <c r="K33" s="23">
        <v>336</v>
      </c>
      <c r="L33" s="23">
        <v>468</v>
      </c>
      <c r="M33" s="23">
        <v>1836</v>
      </c>
      <c r="N33" s="1">
        <f t="shared" si="12"/>
        <v>7684</v>
      </c>
      <c r="O33" s="18">
        <f t="shared" ref="O33:O36" si="13">SUM(B33:E33)</f>
        <v>1428</v>
      </c>
    </row>
    <row r="34" spans="1:15" outlineLevel="1" x14ac:dyDescent="0.25">
      <c r="A34" s="28">
        <v>2016</v>
      </c>
      <c r="B34" s="22"/>
      <c r="C34" s="23">
        <v>312</v>
      </c>
      <c r="D34" s="23"/>
      <c r="E34" s="23">
        <v>1020</v>
      </c>
      <c r="F34" s="23">
        <v>1656</v>
      </c>
      <c r="G34" s="23">
        <v>360</v>
      </c>
      <c r="H34" s="23">
        <v>1200</v>
      </c>
      <c r="I34" s="23">
        <v>204</v>
      </c>
      <c r="J34" s="23">
        <v>792</v>
      </c>
      <c r="K34" s="23">
        <v>456</v>
      </c>
      <c r="L34" s="23">
        <v>1236</v>
      </c>
      <c r="M34" s="23">
        <v>1068</v>
      </c>
      <c r="N34" s="1">
        <f t="shared" si="12"/>
        <v>8304</v>
      </c>
      <c r="O34" s="18">
        <f t="shared" si="13"/>
        <v>1332</v>
      </c>
    </row>
    <row r="35" spans="1:15" outlineLevel="1" x14ac:dyDescent="0.25">
      <c r="A35" s="28">
        <v>2017</v>
      </c>
      <c r="B35" s="22">
        <v>444</v>
      </c>
      <c r="C35" s="23">
        <v>336</v>
      </c>
      <c r="D35" s="23">
        <v>648</v>
      </c>
      <c r="E35" s="23">
        <v>516</v>
      </c>
      <c r="F35" s="23">
        <v>732</v>
      </c>
      <c r="G35" s="23">
        <v>1632</v>
      </c>
      <c r="H35" s="23">
        <v>1368</v>
      </c>
      <c r="I35" s="23">
        <v>930</v>
      </c>
      <c r="J35" s="23">
        <v>180</v>
      </c>
      <c r="K35" s="23">
        <v>1234</v>
      </c>
      <c r="L35" s="25">
        <v>432</v>
      </c>
      <c r="M35" s="25">
        <v>1248</v>
      </c>
      <c r="N35" s="1">
        <f t="shared" si="12"/>
        <v>9700</v>
      </c>
      <c r="O35" s="18">
        <f t="shared" si="13"/>
        <v>1944</v>
      </c>
    </row>
    <row r="36" spans="1:15" outlineLevel="1" x14ac:dyDescent="0.25">
      <c r="A36" s="28">
        <v>2018</v>
      </c>
      <c r="B36" s="22">
        <v>360</v>
      </c>
      <c r="C36" s="23">
        <v>180</v>
      </c>
      <c r="D36" s="23">
        <v>1668</v>
      </c>
      <c r="E36" s="23">
        <v>348</v>
      </c>
      <c r="F36" s="27">
        <v>504</v>
      </c>
      <c r="G36" s="23"/>
      <c r="H36" s="23"/>
      <c r="I36" s="23"/>
      <c r="J36" s="23"/>
      <c r="K36" s="23"/>
      <c r="L36" s="23"/>
      <c r="M36" s="23"/>
      <c r="N36" s="1">
        <f>SUM(B36:M36)</f>
        <v>3060</v>
      </c>
      <c r="O36" s="18">
        <f t="shared" si="13"/>
        <v>2556</v>
      </c>
    </row>
    <row r="37" spans="1:15" outlineLevel="1" x14ac:dyDescent="0.25"/>
    <row r="38" spans="1:15" outlineLevel="1" x14ac:dyDescent="0.25">
      <c r="A38">
        <v>2015</v>
      </c>
      <c r="B38" s="8">
        <f>IFERROR(B33/B32-1,"")</f>
        <v>-1</v>
      </c>
      <c r="C38" s="8">
        <f t="shared" ref="C38:N38" si="14">IFERROR(C33/C32-1,"")</f>
        <v>-0.7</v>
      </c>
      <c r="D38" s="8">
        <f t="shared" si="14"/>
        <v>-0.39534883720930236</v>
      </c>
      <c r="E38" s="8">
        <f t="shared" si="14"/>
        <v>7.6923076923076872E-2</v>
      </c>
      <c r="F38" s="8">
        <f t="shared" si="14"/>
        <v>0.5</v>
      </c>
      <c r="G38" s="8">
        <f t="shared" si="14"/>
        <v>-2.083333333333337E-2</v>
      </c>
      <c r="H38" s="8">
        <f t="shared" si="14"/>
        <v>1.3273809523809526</v>
      </c>
      <c r="I38" s="8">
        <f t="shared" si="14"/>
        <v>-0.42222222222222228</v>
      </c>
      <c r="J38" s="8">
        <f t="shared" si="14"/>
        <v>-0.10606060606060608</v>
      </c>
      <c r="K38" s="8">
        <f t="shared" si="14"/>
        <v>1.7999999999999998</v>
      </c>
      <c r="L38" s="8">
        <f t="shared" si="14"/>
        <v>0.18181818181818188</v>
      </c>
      <c r="M38" s="8">
        <f t="shared" si="14"/>
        <v>1.5499999999999998</v>
      </c>
      <c r="N38" s="8">
        <f t="shared" si="14"/>
        <v>0.19021065675340765</v>
      </c>
      <c r="O38" s="8">
        <f>IFERROR(O33/O32-1,"")</f>
        <v>-0.38659793814432986</v>
      </c>
    </row>
    <row r="39" spans="1:15" outlineLevel="1" x14ac:dyDescent="0.25">
      <c r="A39">
        <v>2016</v>
      </c>
      <c r="B39" s="8" t="str">
        <f t="shared" ref="B39:O41" si="15">IFERROR(B34/B33-1,"")</f>
        <v/>
      </c>
      <c r="C39" s="8">
        <f t="shared" si="15"/>
        <v>1.8888888888888888</v>
      </c>
      <c r="D39" s="8">
        <f t="shared" si="15"/>
        <v>-1</v>
      </c>
      <c r="E39" s="8">
        <f t="shared" si="15"/>
        <v>1.1904761904761862E-2</v>
      </c>
      <c r="F39" s="8">
        <f t="shared" si="15"/>
        <v>2.5384615384615383</v>
      </c>
      <c r="G39" s="8">
        <f t="shared" si="15"/>
        <v>-0.36170212765957444</v>
      </c>
      <c r="H39" s="8">
        <f t="shared" si="15"/>
        <v>-0.23273657289002558</v>
      </c>
      <c r="I39" s="8">
        <f t="shared" si="15"/>
        <v>-0.34615384615384615</v>
      </c>
      <c r="J39" s="8">
        <f t="shared" si="15"/>
        <v>0.11864406779661008</v>
      </c>
      <c r="K39" s="8">
        <f t="shared" si="15"/>
        <v>0.35714285714285721</v>
      </c>
      <c r="L39" s="8">
        <f t="shared" si="15"/>
        <v>1.641025641025641</v>
      </c>
      <c r="M39" s="8">
        <f t="shared" si="15"/>
        <v>-0.4183006535947712</v>
      </c>
      <c r="N39" s="8">
        <f t="shared" si="15"/>
        <v>8.0687142113482491E-2</v>
      </c>
      <c r="O39" s="8">
        <f t="shared" si="15"/>
        <v>-6.7226890756302504E-2</v>
      </c>
    </row>
    <row r="40" spans="1:15" outlineLevel="1" x14ac:dyDescent="0.25">
      <c r="A40">
        <v>2017</v>
      </c>
      <c r="B40" s="8" t="str">
        <f t="shared" ref="B40:N41" si="16">IFERROR(B35/B34-1,"")</f>
        <v/>
      </c>
      <c r="C40" s="8">
        <f t="shared" si="16"/>
        <v>7.6923076923076872E-2</v>
      </c>
      <c r="D40" s="8" t="str">
        <f t="shared" si="16"/>
        <v/>
      </c>
      <c r="E40" s="8">
        <f t="shared" si="16"/>
        <v>-0.49411764705882355</v>
      </c>
      <c r="F40" s="8">
        <f t="shared" si="16"/>
        <v>-0.55797101449275366</v>
      </c>
      <c r="G40" s="8">
        <f t="shared" si="16"/>
        <v>3.5333333333333332</v>
      </c>
      <c r="H40" s="8">
        <f t="shared" si="16"/>
        <v>0.1399999999999999</v>
      </c>
      <c r="I40" s="8">
        <f t="shared" si="16"/>
        <v>3.5588235294117645</v>
      </c>
      <c r="J40" s="8">
        <f t="shared" si="16"/>
        <v>-0.77272727272727271</v>
      </c>
      <c r="K40" s="8">
        <f t="shared" si="16"/>
        <v>1.7061403508771931</v>
      </c>
      <c r="L40" s="8">
        <f t="shared" si="16"/>
        <v>-0.65048543689320382</v>
      </c>
      <c r="M40" s="8">
        <f t="shared" si="16"/>
        <v>0.1685393258426966</v>
      </c>
      <c r="N40" s="8">
        <f t="shared" si="16"/>
        <v>0.16811175337186901</v>
      </c>
      <c r="O40" s="8">
        <f t="shared" si="15"/>
        <v>0.45945945945945943</v>
      </c>
    </row>
    <row r="41" spans="1:15" outlineLevel="1" x14ac:dyDescent="0.25">
      <c r="A41">
        <v>2018</v>
      </c>
      <c r="B41" s="8">
        <f t="shared" si="16"/>
        <v>-0.18918918918918914</v>
      </c>
      <c r="C41" s="8">
        <f t="shared" si="16"/>
        <v>-0.4642857142857143</v>
      </c>
      <c r="D41" s="8">
        <f t="shared" si="16"/>
        <v>1.574074074074074</v>
      </c>
      <c r="E41" s="8">
        <f t="shared" si="16"/>
        <v>-0.32558139534883723</v>
      </c>
      <c r="F41" s="8">
        <f t="shared" si="16"/>
        <v>-0.31147540983606559</v>
      </c>
      <c r="G41" s="8"/>
      <c r="H41" s="8"/>
      <c r="I41" s="8"/>
      <c r="J41" s="8"/>
      <c r="K41" s="8"/>
      <c r="L41" s="8"/>
      <c r="M41" s="8"/>
      <c r="N41" s="8"/>
      <c r="O41" s="8">
        <f t="shared" si="15"/>
        <v>0.31481481481481488</v>
      </c>
    </row>
    <row r="43" spans="1:15" x14ac:dyDescent="0.25">
      <c r="A43" s="15" t="s">
        <v>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5" outlineLevel="1" x14ac:dyDescent="0.25">
      <c r="B44" s="2" t="s">
        <v>8</v>
      </c>
      <c r="C44" s="2" t="s">
        <v>9</v>
      </c>
      <c r="D44" s="2" t="s">
        <v>10</v>
      </c>
      <c r="E44" s="2" t="s">
        <v>11</v>
      </c>
      <c r="F44" s="2" t="s">
        <v>12</v>
      </c>
      <c r="G44" s="2" t="s">
        <v>13</v>
      </c>
      <c r="H44" s="2" t="s">
        <v>14</v>
      </c>
      <c r="I44" s="2" t="s">
        <v>15</v>
      </c>
      <c r="J44" s="2" t="s">
        <v>16</v>
      </c>
      <c r="K44" s="2" t="s">
        <v>17</v>
      </c>
      <c r="L44" s="2" t="s">
        <v>18</v>
      </c>
      <c r="M44" s="2" t="s">
        <v>19</v>
      </c>
      <c r="N44" s="2" t="s">
        <v>0</v>
      </c>
    </row>
    <row r="45" spans="1:15" outlineLevel="1" x14ac:dyDescent="0.25">
      <c r="B45" s="2" t="s">
        <v>1</v>
      </c>
      <c r="C45" s="2" t="s">
        <v>1</v>
      </c>
      <c r="D45" s="2" t="s">
        <v>1</v>
      </c>
      <c r="E45" s="2" t="s">
        <v>1</v>
      </c>
      <c r="F45" s="2" t="s">
        <v>1</v>
      </c>
      <c r="G45" s="2" t="s">
        <v>1</v>
      </c>
      <c r="H45" s="2" t="s">
        <v>1</v>
      </c>
      <c r="I45" s="2" t="s">
        <v>1</v>
      </c>
      <c r="J45" s="2" t="s">
        <v>1</v>
      </c>
      <c r="K45" s="2" t="s">
        <v>1</v>
      </c>
      <c r="L45" s="2" t="s">
        <v>1</v>
      </c>
      <c r="M45" s="2" t="s">
        <v>1</v>
      </c>
      <c r="N45" s="2" t="s">
        <v>1</v>
      </c>
      <c r="O45" t="s">
        <v>36</v>
      </c>
    </row>
    <row r="46" spans="1:15" outlineLevel="1" x14ac:dyDescent="0.25">
      <c r="A46" s="5">
        <v>2014</v>
      </c>
      <c r="B46" s="22">
        <v>3392</v>
      </c>
      <c r="C46" s="23"/>
      <c r="D46" s="23">
        <v>8592</v>
      </c>
      <c r="E46" s="23">
        <v>48</v>
      </c>
      <c r="F46" s="23">
        <v>4800</v>
      </c>
      <c r="G46" s="23">
        <v>2644</v>
      </c>
      <c r="H46" s="23">
        <v>7288</v>
      </c>
      <c r="I46" s="23">
        <v>4192</v>
      </c>
      <c r="J46" s="23">
        <v>2872</v>
      </c>
      <c r="K46" s="23">
        <v>2600</v>
      </c>
      <c r="L46" s="23">
        <v>5392</v>
      </c>
      <c r="M46" s="23">
        <v>3000</v>
      </c>
      <c r="N46" s="1">
        <f t="shared" ref="N46:N49" si="17">SUM(B46:M46)</f>
        <v>44820</v>
      </c>
      <c r="O46" s="18">
        <f>SUM(B46:E46)</f>
        <v>12032</v>
      </c>
    </row>
    <row r="47" spans="1:15" outlineLevel="1" x14ac:dyDescent="0.25">
      <c r="A47" s="5">
        <v>2015</v>
      </c>
      <c r="B47" s="22">
        <v>1600</v>
      </c>
      <c r="C47" s="23">
        <v>1700</v>
      </c>
      <c r="D47" s="23">
        <v>2116</v>
      </c>
      <c r="E47" s="23">
        <v>2724</v>
      </c>
      <c r="F47" s="23">
        <v>948</v>
      </c>
      <c r="G47" s="23">
        <v>3248</v>
      </c>
      <c r="H47" s="23">
        <v>5448</v>
      </c>
      <c r="I47" s="23">
        <v>3400</v>
      </c>
      <c r="J47" s="23">
        <v>4200</v>
      </c>
      <c r="K47" s="23">
        <v>3472</v>
      </c>
      <c r="L47" s="23">
        <v>800</v>
      </c>
      <c r="M47" s="23">
        <v>4900</v>
      </c>
      <c r="N47" s="1">
        <f t="shared" si="17"/>
        <v>34556</v>
      </c>
      <c r="O47" s="18">
        <f t="shared" ref="O47:O50" si="18">SUM(B47:E47)</f>
        <v>8140</v>
      </c>
    </row>
    <row r="48" spans="1:15" outlineLevel="1" x14ac:dyDescent="0.25">
      <c r="A48" s="5">
        <v>2016</v>
      </c>
      <c r="B48" s="22"/>
      <c r="C48" s="23">
        <v>2424</v>
      </c>
      <c r="D48" s="23"/>
      <c r="E48" s="23">
        <v>2800</v>
      </c>
      <c r="F48" s="23">
        <v>2100</v>
      </c>
      <c r="G48" s="23">
        <v>2100</v>
      </c>
      <c r="H48" s="23">
        <v>4148</v>
      </c>
      <c r="I48" s="23">
        <v>6296</v>
      </c>
      <c r="J48" s="23">
        <v>1000</v>
      </c>
      <c r="K48" s="23">
        <v>5400</v>
      </c>
      <c r="L48" s="23">
        <v>800</v>
      </c>
      <c r="M48" s="23">
        <v>3248</v>
      </c>
      <c r="N48" s="1">
        <f t="shared" si="17"/>
        <v>30316</v>
      </c>
      <c r="O48" s="18">
        <f t="shared" si="18"/>
        <v>5224</v>
      </c>
    </row>
    <row r="49" spans="1:15" outlineLevel="1" x14ac:dyDescent="0.25">
      <c r="A49" s="5">
        <v>2017</v>
      </c>
      <c r="B49" s="22"/>
      <c r="C49" s="23">
        <v>1600</v>
      </c>
      <c r="D49" s="23">
        <v>1500</v>
      </c>
      <c r="E49" s="23">
        <v>1400</v>
      </c>
      <c r="F49" s="23">
        <v>1800</v>
      </c>
      <c r="G49" s="23">
        <v>4220</v>
      </c>
      <c r="H49" s="23">
        <v>524</v>
      </c>
      <c r="I49" s="23">
        <v>9294</v>
      </c>
      <c r="J49" s="23">
        <v>2000</v>
      </c>
      <c r="K49" s="23">
        <v>600</v>
      </c>
      <c r="L49" s="25">
        <v>300</v>
      </c>
      <c r="M49" s="25">
        <v>9148</v>
      </c>
      <c r="N49" s="1">
        <f t="shared" si="17"/>
        <v>32386</v>
      </c>
      <c r="O49" s="18">
        <f t="shared" si="18"/>
        <v>4500</v>
      </c>
    </row>
    <row r="50" spans="1:15" outlineLevel="1" x14ac:dyDescent="0.25">
      <c r="A50" s="5">
        <v>2018</v>
      </c>
      <c r="B50" s="22">
        <v>150</v>
      </c>
      <c r="C50" s="23">
        <v>3296</v>
      </c>
      <c r="D50" s="23">
        <v>3196</v>
      </c>
      <c r="E50" s="23">
        <v>1048</v>
      </c>
      <c r="F50" s="27">
        <v>6520</v>
      </c>
      <c r="G50" s="23"/>
      <c r="H50" s="23"/>
      <c r="I50" s="23"/>
      <c r="J50" s="23"/>
      <c r="K50" s="23"/>
      <c r="L50" s="23"/>
      <c r="M50" s="23"/>
      <c r="N50" s="1">
        <f>SUM(B50:M50)</f>
        <v>14210</v>
      </c>
      <c r="O50" s="18">
        <f t="shared" si="18"/>
        <v>7690</v>
      </c>
    </row>
    <row r="51" spans="1:15" outlineLevel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</row>
    <row r="52" spans="1:15" outlineLevel="1" x14ac:dyDescent="0.25">
      <c r="A52">
        <v>2015</v>
      </c>
      <c r="B52" s="8">
        <f>IFERROR(B47/B46-1,"")</f>
        <v>-0.52830188679245282</v>
      </c>
      <c r="C52" s="8" t="str">
        <f t="shared" ref="C52:N52" si="19">IFERROR(C47/C46-1,"")</f>
        <v/>
      </c>
      <c r="D52" s="8">
        <f t="shared" si="19"/>
        <v>-0.7537243947858473</v>
      </c>
      <c r="E52" s="8">
        <f t="shared" si="19"/>
        <v>55.75</v>
      </c>
      <c r="F52" s="8">
        <f t="shared" si="19"/>
        <v>-0.80249999999999999</v>
      </c>
      <c r="G52" s="8">
        <f t="shared" si="19"/>
        <v>0.22844175491679275</v>
      </c>
      <c r="H52" s="8">
        <f t="shared" si="19"/>
        <v>-0.25246981339187702</v>
      </c>
      <c r="I52" s="8">
        <f t="shared" si="19"/>
        <v>-0.18893129770992367</v>
      </c>
      <c r="J52" s="8">
        <f t="shared" si="19"/>
        <v>0.46239554317548737</v>
      </c>
      <c r="K52" s="8">
        <f t="shared" si="19"/>
        <v>0.33538461538461539</v>
      </c>
      <c r="L52" s="8">
        <f t="shared" si="19"/>
        <v>-0.85163204747774479</v>
      </c>
      <c r="M52" s="8">
        <f t="shared" si="19"/>
        <v>0.6333333333333333</v>
      </c>
      <c r="N52" s="8">
        <f t="shared" si="19"/>
        <v>-0.22900490852298083</v>
      </c>
      <c r="O52" s="8">
        <f>IFERROR(O47/O46-1,"")</f>
        <v>-0.32347074468085102</v>
      </c>
    </row>
    <row r="53" spans="1:15" outlineLevel="1" x14ac:dyDescent="0.25">
      <c r="A53">
        <v>2016</v>
      </c>
      <c r="B53" s="8">
        <f t="shared" ref="B53:O55" si="20">IFERROR(B48/B47-1,"")</f>
        <v>-1</v>
      </c>
      <c r="C53" s="8">
        <f t="shared" si="20"/>
        <v>0.42588235294117638</v>
      </c>
      <c r="D53" s="8">
        <f t="shared" si="20"/>
        <v>-1</v>
      </c>
      <c r="E53" s="8">
        <f t="shared" si="20"/>
        <v>2.7900146842878115E-2</v>
      </c>
      <c r="F53" s="8">
        <f t="shared" si="20"/>
        <v>1.2151898734177213</v>
      </c>
      <c r="G53" s="8">
        <f t="shared" si="20"/>
        <v>-0.35344827586206895</v>
      </c>
      <c r="H53" s="8">
        <f t="shared" si="20"/>
        <v>-0.2386196769456681</v>
      </c>
      <c r="I53" s="8">
        <f t="shared" si="20"/>
        <v>0.85176470588235298</v>
      </c>
      <c r="J53" s="8">
        <f t="shared" si="20"/>
        <v>-0.76190476190476186</v>
      </c>
      <c r="K53" s="8">
        <f t="shared" si="20"/>
        <v>0.5552995391705069</v>
      </c>
      <c r="L53" s="8">
        <f t="shared" si="20"/>
        <v>0</v>
      </c>
      <c r="M53" s="8">
        <f t="shared" si="20"/>
        <v>-0.33714285714285719</v>
      </c>
      <c r="N53" s="8">
        <f t="shared" si="20"/>
        <v>-0.12269938650306744</v>
      </c>
      <c r="O53" s="8">
        <f t="shared" si="20"/>
        <v>-0.35823095823095819</v>
      </c>
    </row>
    <row r="54" spans="1:15" outlineLevel="1" x14ac:dyDescent="0.25">
      <c r="A54">
        <v>2017</v>
      </c>
      <c r="B54" s="8" t="str">
        <f t="shared" ref="B54:N55" si="21">IFERROR(B49/B48-1,"")</f>
        <v/>
      </c>
      <c r="C54" s="8">
        <f t="shared" si="21"/>
        <v>-0.33993399339933994</v>
      </c>
      <c r="D54" s="8" t="str">
        <f t="shared" si="21"/>
        <v/>
      </c>
      <c r="E54" s="8">
        <f t="shared" si="21"/>
        <v>-0.5</v>
      </c>
      <c r="F54" s="8">
        <f t="shared" si="21"/>
        <v>-0.1428571428571429</v>
      </c>
      <c r="G54" s="8">
        <f t="shared" si="21"/>
        <v>1.0095238095238095</v>
      </c>
      <c r="H54" s="8">
        <f t="shared" si="21"/>
        <v>-0.87367405978784962</v>
      </c>
      <c r="I54" s="8">
        <f t="shared" si="21"/>
        <v>0.47617534942820838</v>
      </c>
      <c r="J54" s="8">
        <f t="shared" si="21"/>
        <v>1</v>
      </c>
      <c r="K54" s="8">
        <f t="shared" si="21"/>
        <v>-0.88888888888888884</v>
      </c>
      <c r="L54" s="8">
        <f t="shared" si="21"/>
        <v>-0.625</v>
      </c>
      <c r="M54" s="8">
        <f t="shared" si="21"/>
        <v>1.8165024630541873</v>
      </c>
      <c r="N54" s="8">
        <f t="shared" si="21"/>
        <v>6.8280775827945561E-2</v>
      </c>
      <c r="O54" s="8">
        <f t="shared" si="20"/>
        <v>-0.13859111791730472</v>
      </c>
    </row>
    <row r="55" spans="1:15" outlineLevel="1" x14ac:dyDescent="0.25">
      <c r="A55">
        <v>2018</v>
      </c>
      <c r="B55" s="8" t="str">
        <f t="shared" si="21"/>
        <v/>
      </c>
      <c r="C55" s="8">
        <f t="shared" si="21"/>
        <v>1.06</v>
      </c>
      <c r="D55" s="8">
        <f t="shared" si="21"/>
        <v>1.1306666666666665</v>
      </c>
      <c r="E55" s="8">
        <f t="shared" si="21"/>
        <v>-0.25142857142857145</v>
      </c>
      <c r="F55" s="8">
        <f t="shared" si="21"/>
        <v>2.6222222222222222</v>
      </c>
      <c r="G55" s="8"/>
      <c r="H55" s="8"/>
      <c r="I55" s="8"/>
      <c r="J55" s="8"/>
      <c r="K55" s="8"/>
      <c r="L55" s="8"/>
      <c r="M55" s="8"/>
      <c r="N55" s="8"/>
      <c r="O55" s="8">
        <f t="shared" si="20"/>
        <v>0.7088888888888889</v>
      </c>
    </row>
    <row r="57" spans="1:15" x14ac:dyDescent="0.25">
      <c r="A57" s="15" t="s">
        <v>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outlineLevel="1" x14ac:dyDescent="0.25">
      <c r="B58" s="2" t="s">
        <v>8</v>
      </c>
      <c r="C58" s="2" t="s">
        <v>9</v>
      </c>
      <c r="D58" s="2" t="s">
        <v>10</v>
      </c>
      <c r="E58" s="2" t="s">
        <v>11</v>
      </c>
      <c r="F58" s="2" t="s">
        <v>12</v>
      </c>
      <c r="G58" s="2" t="s">
        <v>13</v>
      </c>
      <c r="H58" s="2" t="s">
        <v>14</v>
      </c>
      <c r="I58" s="2" t="s">
        <v>15</v>
      </c>
      <c r="J58" s="2" t="s">
        <v>16</v>
      </c>
      <c r="K58" s="2" t="s">
        <v>17</v>
      </c>
      <c r="L58" s="2" t="s">
        <v>18</v>
      </c>
      <c r="M58" s="2" t="s">
        <v>19</v>
      </c>
      <c r="N58" s="2" t="s">
        <v>0</v>
      </c>
    </row>
    <row r="59" spans="1:15" outlineLevel="1" x14ac:dyDescent="0.25">
      <c r="B59" s="2" t="s">
        <v>1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t="s">
        <v>36</v>
      </c>
    </row>
    <row r="60" spans="1:15" outlineLevel="1" x14ac:dyDescent="0.25">
      <c r="A60" s="5">
        <v>2014</v>
      </c>
      <c r="B60" s="22">
        <v>3000</v>
      </c>
      <c r="C60" s="23">
        <v>1260</v>
      </c>
      <c r="D60" s="23">
        <v>2196</v>
      </c>
      <c r="E60" s="23">
        <v>2760</v>
      </c>
      <c r="F60" s="23">
        <v>2676</v>
      </c>
      <c r="G60" s="23">
        <v>2628</v>
      </c>
      <c r="H60" s="23">
        <v>3132</v>
      </c>
      <c r="I60" s="23">
        <v>2832</v>
      </c>
      <c r="J60" s="23">
        <v>2916</v>
      </c>
      <c r="K60" s="23">
        <v>2364</v>
      </c>
      <c r="L60" s="23">
        <v>2772</v>
      </c>
      <c r="M60" s="23">
        <v>1404</v>
      </c>
      <c r="N60" s="1">
        <f t="shared" ref="N60:N63" si="22">SUM(B60:M60)</f>
        <v>29940</v>
      </c>
      <c r="O60" s="18">
        <f>SUM(B60:E60)</f>
        <v>9216</v>
      </c>
    </row>
    <row r="61" spans="1:15" outlineLevel="1" x14ac:dyDescent="0.25">
      <c r="A61" s="5">
        <v>2015</v>
      </c>
      <c r="B61" s="22">
        <v>324</v>
      </c>
      <c r="C61" s="23">
        <v>348</v>
      </c>
      <c r="D61" s="23">
        <v>504</v>
      </c>
      <c r="E61" s="23">
        <v>948</v>
      </c>
      <c r="F61" s="23">
        <v>696</v>
      </c>
      <c r="G61" s="23">
        <v>1152</v>
      </c>
      <c r="H61" s="23">
        <v>1464</v>
      </c>
      <c r="I61" s="23">
        <v>1476</v>
      </c>
      <c r="J61" s="23">
        <v>1030</v>
      </c>
      <c r="K61" s="23">
        <v>1620</v>
      </c>
      <c r="L61" s="23">
        <v>1428</v>
      </c>
      <c r="M61" s="23">
        <v>3132</v>
      </c>
      <c r="N61" s="1">
        <f t="shared" si="22"/>
        <v>14122</v>
      </c>
      <c r="O61" s="18">
        <f t="shared" ref="O61:O64" si="23">SUM(B61:E61)</f>
        <v>2124</v>
      </c>
    </row>
    <row r="62" spans="1:15" outlineLevel="1" x14ac:dyDescent="0.25">
      <c r="A62" s="5">
        <v>2016</v>
      </c>
      <c r="B62" s="22">
        <v>1440</v>
      </c>
      <c r="C62" s="23">
        <v>666</v>
      </c>
      <c r="D62" s="23"/>
      <c r="E62" s="23">
        <v>1512</v>
      </c>
      <c r="F62" s="23">
        <v>1380</v>
      </c>
      <c r="G62" s="23">
        <v>780</v>
      </c>
      <c r="H62" s="23">
        <v>2796</v>
      </c>
      <c r="I62" s="23">
        <v>960</v>
      </c>
      <c r="J62" s="23">
        <v>2038</v>
      </c>
      <c r="K62" s="23">
        <v>2376</v>
      </c>
      <c r="L62" s="23">
        <v>1164</v>
      </c>
      <c r="M62" s="23">
        <v>1920</v>
      </c>
      <c r="N62" s="1">
        <f t="shared" si="22"/>
        <v>17032</v>
      </c>
      <c r="O62" s="18">
        <f t="shared" si="23"/>
        <v>3618</v>
      </c>
    </row>
    <row r="63" spans="1:15" outlineLevel="1" x14ac:dyDescent="0.25">
      <c r="A63" s="5">
        <v>2017</v>
      </c>
      <c r="B63" s="22">
        <v>1128</v>
      </c>
      <c r="C63" s="23">
        <v>1728</v>
      </c>
      <c r="D63" s="23">
        <v>1476</v>
      </c>
      <c r="E63" s="23">
        <v>1128</v>
      </c>
      <c r="F63" s="23">
        <v>1462</v>
      </c>
      <c r="G63" s="23">
        <v>1488</v>
      </c>
      <c r="H63" s="23">
        <v>2016</v>
      </c>
      <c r="I63" s="23">
        <v>2808</v>
      </c>
      <c r="J63" s="23">
        <v>2856</v>
      </c>
      <c r="K63" s="23">
        <v>1680</v>
      </c>
      <c r="L63" s="25">
        <v>1296</v>
      </c>
      <c r="M63" s="25">
        <v>3576</v>
      </c>
      <c r="N63" s="1">
        <f t="shared" si="22"/>
        <v>22642</v>
      </c>
      <c r="O63" s="18">
        <f t="shared" si="23"/>
        <v>5460</v>
      </c>
    </row>
    <row r="64" spans="1:15" outlineLevel="1" x14ac:dyDescent="0.25">
      <c r="A64" s="5">
        <v>2018</v>
      </c>
      <c r="B64" s="22">
        <v>540</v>
      </c>
      <c r="C64" s="23">
        <v>1452</v>
      </c>
      <c r="D64" s="23">
        <v>1344</v>
      </c>
      <c r="E64" s="23">
        <v>1340</v>
      </c>
      <c r="F64" s="27">
        <v>1154</v>
      </c>
      <c r="G64" s="23"/>
      <c r="H64" s="23"/>
      <c r="I64" s="23"/>
      <c r="J64" s="23"/>
      <c r="K64" s="23"/>
      <c r="L64" s="23"/>
      <c r="M64" s="23"/>
      <c r="N64" s="1">
        <f>SUM(B64:M64)</f>
        <v>5830</v>
      </c>
      <c r="O64" s="18">
        <f t="shared" si="23"/>
        <v>4676</v>
      </c>
    </row>
    <row r="65" spans="1:15" outlineLevel="1" x14ac:dyDescent="0.25"/>
    <row r="66" spans="1:15" outlineLevel="1" x14ac:dyDescent="0.25">
      <c r="A66">
        <v>2015</v>
      </c>
      <c r="B66" s="8">
        <f>IFERROR(B61/B60-1,"")</f>
        <v>-0.89200000000000002</v>
      </c>
      <c r="C66" s="8">
        <f t="shared" ref="C66:N66" si="24">IFERROR(C61/C60-1,"")</f>
        <v>-0.72380952380952379</v>
      </c>
      <c r="D66" s="8">
        <f t="shared" si="24"/>
        <v>-0.77049180327868849</v>
      </c>
      <c r="E66" s="8">
        <f t="shared" si="24"/>
        <v>-0.65652173913043477</v>
      </c>
      <c r="F66" s="8">
        <f t="shared" si="24"/>
        <v>-0.73991031390134532</v>
      </c>
      <c r="G66" s="8">
        <f t="shared" si="24"/>
        <v>-0.56164383561643838</v>
      </c>
      <c r="H66" s="8">
        <f t="shared" si="24"/>
        <v>-0.53256704980842917</v>
      </c>
      <c r="I66" s="8">
        <f t="shared" si="24"/>
        <v>-0.47881355932203384</v>
      </c>
      <c r="J66" s="8">
        <f t="shared" si="24"/>
        <v>-0.64677640603566533</v>
      </c>
      <c r="K66" s="8">
        <f t="shared" si="24"/>
        <v>-0.31472081218274117</v>
      </c>
      <c r="L66" s="8">
        <f t="shared" si="24"/>
        <v>-0.48484848484848486</v>
      </c>
      <c r="M66" s="8">
        <f t="shared" si="24"/>
        <v>1.2307692307692308</v>
      </c>
      <c r="N66" s="8">
        <f t="shared" si="24"/>
        <v>-0.52832331329325322</v>
      </c>
      <c r="O66" s="8">
        <f>IFERROR(O61/O60-1,"")</f>
        <v>-0.76953125</v>
      </c>
    </row>
    <row r="67" spans="1:15" outlineLevel="1" x14ac:dyDescent="0.25">
      <c r="A67">
        <v>2016</v>
      </c>
      <c r="B67" s="8">
        <f t="shared" ref="B67:O69" si="25">IFERROR(B62/B61-1,"")</f>
        <v>3.4444444444444446</v>
      </c>
      <c r="C67" s="8">
        <f t="shared" si="25"/>
        <v>0.9137931034482758</v>
      </c>
      <c r="D67" s="8">
        <f t="shared" si="25"/>
        <v>-1</v>
      </c>
      <c r="E67" s="8">
        <f t="shared" si="25"/>
        <v>0.59493670886075956</v>
      </c>
      <c r="F67" s="8">
        <f t="shared" si="25"/>
        <v>0.98275862068965525</v>
      </c>
      <c r="G67" s="8">
        <f t="shared" si="25"/>
        <v>-0.32291666666666663</v>
      </c>
      <c r="H67" s="8">
        <f t="shared" si="25"/>
        <v>0.9098360655737705</v>
      </c>
      <c r="I67" s="8">
        <f t="shared" si="25"/>
        <v>-0.34959349593495936</v>
      </c>
      <c r="J67" s="8">
        <f t="shared" si="25"/>
        <v>0.97864077669902905</v>
      </c>
      <c r="K67" s="8">
        <f t="shared" si="25"/>
        <v>0.46666666666666656</v>
      </c>
      <c r="L67" s="8">
        <f t="shared" si="25"/>
        <v>-0.18487394957983194</v>
      </c>
      <c r="M67" s="8">
        <f t="shared" si="25"/>
        <v>-0.3869731800766284</v>
      </c>
      <c r="N67" s="8">
        <f t="shared" si="25"/>
        <v>0.20606146438181572</v>
      </c>
      <c r="O67" s="8">
        <f t="shared" si="25"/>
        <v>0.70338983050847448</v>
      </c>
    </row>
    <row r="68" spans="1:15" outlineLevel="1" x14ac:dyDescent="0.25">
      <c r="A68">
        <v>2017</v>
      </c>
      <c r="B68" s="8">
        <f t="shared" ref="B68:N69" si="26">IFERROR(B63/B62-1,"")</f>
        <v>-0.21666666666666667</v>
      </c>
      <c r="C68" s="8">
        <f t="shared" si="26"/>
        <v>1.5945945945945947</v>
      </c>
      <c r="D68" s="8" t="str">
        <f t="shared" si="26"/>
        <v/>
      </c>
      <c r="E68" s="8">
        <f t="shared" si="26"/>
        <v>-0.25396825396825395</v>
      </c>
      <c r="F68" s="8">
        <f t="shared" si="26"/>
        <v>5.9420289855072417E-2</v>
      </c>
      <c r="G68" s="8">
        <f t="shared" si="26"/>
        <v>0.9076923076923078</v>
      </c>
      <c r="H68" s="8">
        <f t="shared" si="26"/>
        <v>-0.27896995708154504</v>
      </c>
      <c r="I68" s="8">
        <f t="shared" si="26"/>
        <v>1.9249999999999998</v>
      </c>
      <c r="J68" s="8">
        <f t="shared" si="26"/>
        <v>0.40137389597644746</v>
      </c>
      <c r="K68" s="8">
        <f t="shared" si="26"/>
        <v>-0.29292929292929293</v>
      </c>
      <c r="L68" s="8">
        <f t="shared" si="26"/>
        <v>0.11340206185567014</v>
      </c>
      <c r="M68" s="8">
        <f t="shared" si="26"/>
        <v>0.86250000000000004</v>
      </c>
      <c r="N68" s="8">
        <f t="shared" si="26"/>
        <v>0.32937999060591827</v>
      </c>
      <c r="O68" s="8">
        <f t="shared" si="25"/>
        <v>0.50912106135986734</v>
      </c>
    </row>
    <row r="69" spans="1:15" outlineLevel="1" x14ac:dyDescent="0.25">
      <c r="A69">
        <v>2018</v>
      </c>
      <c r="B69" s="8">
        <f>IFERROR(B64/B63-1,"")*-1</f>
        <v>0.52127659574468077</v>
      </c>
      <c r="C69" s="8">
        <f t="shared" si="26"/>
        <v>-0.15972222222222221</v>
      </c>
      <c r="D69" s="8">
        <f t="shared" si="26"/>
        <v>-8.9430894308943132E-2</v>
      </c>
      <c r="E69" s="8">
        <f t="shared" si="26"/>
        <v>0.18794326241134751</v>
      </c>
      <c r="F69" s="8">
        <f t="shared" si="26"/>
        <v>-0.21067031463748287</v>
      </c>
      <c r="G69" s="8"/>
      <c r="H69" s="8"/>
      <c r="I69" s="8"/>
      <c r="J69" s="8"/>
      <c r="K69" s="8"/>
      <c r="L69" s="8"/>
      <c r="M69" s="8"/>
      <c r="N69" s="8"/>
      <c r="O69" s="8">
        <f t="shared" si="25"/>
        <v>-0.14358974358974363</v>
      </c>
    </row>
    <row r="71" spans="1:15" x14ac:dyDescent="0.25">
      <c r="A71" s="15" t="s">
        <v>6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5" outlineLevel="1" x14ac:dyDescent="0.25">
      <c r="B72" s="2" t="s">
        <v>8</v>
      </c>
      <c r="C72" s="2" t="s">
        <v>9</v>
      </c>
      <c r="D72" s="2" t="s">
        <v>10</v>
      </c>
      <c r="E72" s="2" t="s">
        <v>11</v>
      </c>
      <c r="F72" s="2" t="s">
        <v>12</v>
      </c>
      <c r="G72" s="2" t="s">
        <v>13</v>
      </c>
      <c r="H72" s="2" t="s">
        <v>14</v>
      </c>
      <c r="I72" s="2" t="s">
        <v>15</v>
      </c>
      <c r="J72" s="2" t="s">
        <v>16</v>
      </c>
      <c r="K72" s="2" t="s">
        <v>17</v>
      </c>
      <c r="L72" s="2" t="s">
        <v>18</v>
      </c>
      <c r="M72" s="2" t="s">
        <v>19</v>
      </c>
      <c r="N72" s="2" t="s">
        <v>0</v>
      </c>
    </row>
    <row r="73" spans="1:15" outlineLevel="1" x14ac:dyDescent="0.25">
      <c r="B73" s="2" t="s">
        <v>1</v>
      </c>
      <c r="C73" s="2" t="s">
        <v>1</v>
      </c>
      <c r="D73" s="2" t="s">
        <v>1</v>
      </c>
      <c r="E73" s="2" t="s">
        <v>1</v>
      </c>
      <c r="F73" s="2" t="s">
        <v>1</v>
      </c>
      <c r="G73" s="2" t="s">
        <v>1</v>
      </c>
      <c r="H73" s="2" t="s">
        <v>1</v>
      </c>
      <c r="I73" s="2" t="s">
        <v>1</v>
      </c>
      <c r="J73" s="2" t="s">
        <v>1</v>
      </c>
      <c r="K73" s="2" t="s">
        <v>1</v>
      </c>
      <c r="L73" s="2" t="s">
        <v>1</v>
      </c>
      <c r="M73" s="2" t="s">
        <v>1</v>
      </c>
      <c r="N73" s="2" t="s">
        <v>1</v>
      </c>
      <c r="O73" t="s">
        <v>36</v>
      </c>
    </row>
    <row r="74" spans="1:15" outlineLevel="1" x14ac:dyDescent="0.25">
      <c r="A74" s="5">
        <v>2014</v>
      </c>
      <c r="B74" s="22">
        <v>120</v>
      </c>
      <c r="C74" s="23"/>
      <c r="D74" s="23">
        <v>240</v>
      </c>
      <c r="E74" s="23">
        <v>240</v>
      </c>
      <c r="F74" s="23">
        <v>480</v>
      </c>
      <c r="G74" s="23">
        <v>840</v>
      </c>
      <c r="H74" s="23">
        <v>600</v>
      </c>
      <c r="I74" s="23">
        <v>480</v>
      </c>
      <c r="J74" s="23">
        <v>1800</v>
      </c>
      <c r="K74" s="23">
        <v>360</v>
      </c>
      <c r="L74" s="23">
        <v>840</v>
      </c>
      <c r="M74" s="23">
        <v>360</v>
      </c>
      <c r="N74" s="1">
        <f t="shared" ref="N74:N77" si="27">SUM(B74:M74)</f>
        <v>6360</v>
      </c>
      <c r="O74" s="18">
        <f>SUM(B74:E74)</f>
        <v>600</v>
      </c>
    </row>
    <row r="75" spans="1:15" outlineLevel="1" x14ac:dyDescent="0.25">
      <c r="A75" s="5">
        <v>2015</v>
      </c>
      <c r="B75" s="22">
        <v>600</v>
      </c>
      <c r="C75" s="23">
        <v>120</v>
      </c>
      <c r="D75" s="23">
        <v>240</v>
      </c>
      <c r="E75" s="23">
        <v>360</v>
      </c>
      <c r="F75" s="23">
        <v>360</v>
      </c>
      <c r="G75" s="23">
        <v>540</v>
      </c>
      <c r="H75" s="23">
        <v>1350</v>
      </c>
      <c r="I75" s="23">
        <v>840</v>
      </c>
      <c r="J75" s="23">
        <v>1350</v>
      </c>
      <c r="K75" s="23">
        <v>750</v>
      </c>
      <c r="L75" s="23">
        <v>360</v>
      </c>
      <c r="M75" s="23">
        <v>2220</v>
      </c>
      <c r="N75" s="1">
        <f t="shared" si="27"/>
        <v>9090</v>
      </c>
      <c r="O75" s="18">
        <f t="shared" ref="O75:O78" si="28">SUM(B75:E75)</f>
        <v>1320</v>
      </c>
    </row>
    <row r="76" spans="1:15" outlineLevel="1" x14ac:dyDescent="0.25">
      <c r="A76" s="5">
        <v>2016</v>
      </c>
      <c r="B76" s="22"/>
      <c r="C76" s="23">
        <v>680</v>
      </c>
      <c r="D76" s="23">
        <v>370</v>
      </c>
      <c r="E76" s="23">
        <v>1440</v>
      </c>
      <c r="F76" s="23">
        <v>520</v>
      </c>
      <c r="G76" s="23">
        <v>730</v>
      </c>
      <c r="H76" s="23">
        <v>2820</v>
      </c>
      <c r="I76" s="23">
        <v>1320</v>
      </c>
      <c r="J76" s="23">
        <v>870</v>
      </c>
      <c r="K76" s="23">
        <v>870</v>
      </c>
      <c r="L76" s="23">
        <v>1140</v>
      </c>
      <c r="M76" s="23">
        <v>1200</v>
      </c>
      <c r="N76" s="1">
        <f t="shared" si="27"/>
        <v>11960</v>
      </c>
      <c r="O76" s="18">
        <f t="shared" si="28"/>
        <v>2490</v>
      </c>
    </row>
    <row r="77" spans="1:15" outlineLevel="1" x14ac:dyDescent="0.25">
      <c r="A77" s="5">
        <v>2017</v>
      </c>
      <c r="B77" s="22">
        <v>630</v>
      </c>
      <c r="C77" s="23">
        <v>374</v>
      </c>
      <c r="D77" s="23">
        <v>480</v>
      </c>
      <c r="E77" s="23">
        <v>810</v>
      </c>
      <c r="F77" s="23">
        <v>1200</v>
      </c>
      <c r="G77" s="23">
        <v>1320</v>
      </c>
      <c r="H77" s="23">
        <v>870</v>
      </c>
      <c r="I77" s="23">
        <v>3160</v>
      </c>
      <c r="J77" s="23">
        <v>120</v>
      </c>
      <c r="K77" s="23">
        <v>1080</v>
      </c>
      <c r="L77" s="25">
        <v>2280</v>
      </c>
      <c r="M77" s="25">
        <v>1560</v>
      </c>
      <c r="N77" s="1">
        <f t="shared" si="27"/>
        <v>13884</v>
      </c>
      <c r="O77" s="18">
        <f t="shared" si="28"/>
        <v>2294</v>
      </c>
    </row>
    <row r="78" spans="1:15" outlineLevel="1" x14ac:dyDescent="0.25">
      <c r="A78" s="5">
        <v>2018</v>
      </c>
      <c r="B78" s="29">
        <v>780</v>
      </c>
      <c r="C78" s="29">
        <v>600</v>
      </c>
      <c r="D78" s="29">
        <v>600</v>
      </c>
      <c r="E78" s="29">
        <v>240</v>
      </c>
      <c r="F78" s="27">
        <v>2300</v>
      </c>
      <c r="G78" s="29"/>
      <c r="H78" s="29"/>
      <c r="I78" s="29"/>
      <c r="J78" s="29"/>
      <c r="K78" s="29"/>
      <c r="L78" s="29"/>
      <c r="M78" s="29"/>
      <c r="N78" s="1">
        <f>SUM(B78:M78)</f>
        <v>4520</v>
      </c>
      <c r="O78" s="18">
        <f t="shared" si="28"/>
        <v>2220</v>
      </c>
    </row>
    <row r="79" spans="1:15" outlineLevel="1" x14ac:dyDescent="0.25"/>
    <row r="80" spans="1:15" outlineLevel="1" x14ac:dyDescent="0.25">
      <c r="A80">
        <v>2015</v>
      </c>
      <c r="B80" s="8">
        <f>IFERROR(B75/B74-1,"")</f>
        <v>4</v>
      </c>
      <c r="C80" s="8" t="str">
        <f t="shared" ref="C80:N80" si="29">IFERROR(C75/C74-1,"")</f>
        <v/>
      </c>
      <c r="D80" s="8">
        <f t="shared" si="29"/>
        <v>0</v>
      </c>
      <c r="E80" s="8">
        <f t="shared" si="29"/>
        <v>0.5</v>
      </c>
      <c r="F80" s="8">
        <f t="shared" si="29"/>
        <v>-0.25</v>
      </c>
      <c r="G80" s="8">
        <f t="shared" si="29"/>
        <v>-0.3571428571428571</v>
      </c>
      <c r="H80" s="8">
        <f t="shared" si="29"/>
        <v>1.25</v>
      </c>
      <c r="I80" s="8">
        <f t="shared" si="29"/>
        <v>0.75</v>
      </c>
      <c r="J80" s="8">
        <f t="shared" si="29"/>
        <v>-0.25</v>
      </c>
      <c r="K80" s="8">
        <f t="shared" si="29"/>
        <v>1.0833333333333335</v>
      </c>
      <c r="L80" s="8">
        <f t="shared" si="29"/>
        <v>-0.5714285714285714</v>
      </c>
      <c r="M80" s="8">
        <f t="shared" si="29"/>
        <v>5.166666666666667</v>
      </c>
      <c r="N80" s="8">
        <f t="shared" si="29"/>
        <v>0.429245283018868</v>
      </c>
      <c r="O80" s="8">
        <f>IFERROR(O75/O74-1,"")</f>
        <v>1.2000000000000002</v>
      </c>
    </row>
    <row r="81" spans="1:15" outlineLevel="1" x14ac:dyDescent="0.25">
      <c r="A81">
        <v>2016</v>
      </c>
      <c r="B81" s="8">
        <f t="shared" ref="B81:O83" si="30">IFERROR(B76/B75-1,"")</f>
        <v>-1</v>
      </c>
      <c r="C81" s="8">
        <f t="shared" si="30"/>
        <v>4.666666666666667</v>
      </c>
      <c r="D81" s="8">
        <f t="shared" si="30"/>
        <v>0.54166666666666674</v>
      </c>
      <c r="E81" s="8">
        <f t="shared" si="30"/>
        <v>3</v>
      </c>
      <c r="F81" s="8">
        <f t="shared" si="30"/>
        <v>0.44444444444444442</v>
      </c>
      <c r="G81" s="8">
        <f t="shared" si="30"/>
        <v>0.35185185185185186</v>
      </c>
      <c r="H81" s="8">
        <f t="shared" si="30"/>
        <v>1.088888888888889</v>
      </c>
      <c r="I81" s="8">
        <f t="shared" si="30"/>
        <v>0.5714285714285714</v>
      </c>
      <c r="J81" s="8">
        <f t="shared" si="30"/>
        <v>-0.35555555555555551</v>
      </c>
      <c r="K81" s="8">
        <f t="shared" si="30"/>
        <v>0.15999999999999992</v>
      </c>
      <c r="L81" s="8">
        <f t="shared" si="30"/>
        <v>2.1666666666666665</v>
      </c>
      <c r="M81" s="8">
        <f t="shared" si="30"/>
        <v>-0.45945945945945943</v>
      </c>
      <c r="N81" s="8">
        <f t="shared" si="30"/>
        <v>0.31573157315731581</v>
      </c>
      <c r="O81" s="8">
        <f t="shared" si="30"/>
        <v>0.88636363636363646</v>
      </c>
    </row>
    <row r="82" spans="1:15" outlineLevel="1" x14ac:dyDescent="0.25">
      <c r="A82">
        <v>2017</v>
      </c>
      <c r="B82" s="8" t="str">
        <f t="shared" ref="B82:N83" si="31">IFERROR(B77/B76-1,"")</f>
        <v/>
      </c>
      <c r="C82" s="8">
        <f t="shared" si="31"/>
        <v>-0.44999999999999996</v>
      </c>
      <c r="D82" s="8">
        <f t="shared" si="31"/>
        <v>0.29729729729729737</v>
      </c>
      <c r="E82" s="8">
        <f t="shared" si="31"/>
        <v>-0.4375</v>
      </c>
      <c r="F82" s="8">
        <f t="shared" si="31"/>
        <v>1.3076923076923075</v>
      </c>
      <c r="G82" s="8">
        <f t="shared" si="31"/>
        <v>0.80821917808219168</v>
      </c>
      <c r="H82" s="8">
        <f t="shared" si="31"/>
        <v>-0.6914893617021276</v>
      </c>
      <c r="I82" s="8">
        <f t="shared" si="31"/>
        <v>1.393939393939394</v>
      </c>
      <c r="J82" s="8">
        <f t="shared" si="31"/>
        <v>-0.86206896551724133</v>
      </c>
      <c r="K82" s="8">
        <f t="shared" si="31"/>
        <v>0.24137931034482762</v>
      </c>
      <c r="L82" s="8">
        <f t="shared" si="31"/>
        <v>1</v>
      </c>
      <c r="M82" s="8">
        <f t="shared" si="31"/>
        <v>0.30000000000000004</v>
      </c>
      <c r="N82" s="8">
        <f t="shared" si="31"/>
        <v>0.16086956521739126</v>
      </c>
      <c r="O82" s="8">
        <f t="shared" si="30"/>
        <v>-7.8714859437751028E-2</v>
      </c>
    </row>
    <row r="83" spans="1:15" outlineLevel="1" x14ac:dyDescent="0.25">
      <c r="A83">
        <v>2018</v>
      </c>
      <c r="B83" s="8">
        <f t="shared" si="31"/>
        <v>0.23809523809523814</v>
      </c>
      <c r="C83" s="8">
        <f t="shared" si="31"/>
        <v>0.60427807486631013</v>
      </c>
      <c r="D83" s="8">
        <f t="shared" si="31"/>
        <v>0.25</v>
      </c>
      <c r="E83" s="8">
        <f t="shared" si="31"/>
        <v>-0.70370370370370372</v>
      </c>
      <c r="F83" s="8">
        <f t="shared" si="31"/>
        <v>0.91666666666666674</v>
      </c>
      <c r="G83" s="8"/>
      <c r="H83" s="8"/>
      <c r="I83" s="8"/>
      <c r="J83" s="8"/>
      <c r="K83" s="8"/>
      <c r="L83" s="8"/>
      <c r="M83" s="8"/>
      <c r="N83" s="8"/>
      <c r="O83" s="8">
        <f t="shared" si="30"/>
        <v>-3.2258064516129004E-2</v>
      </c>
    </row>
    <row r="85" spans="1:15" x14ac:dyDescent="0.25">
      <c r="A85" s="15" t="s">
        <v>21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5" outlineLevel="1" x14ac:dyDescent="0.25">
      <c r="B86" s="2" t="s">
        <v>8</v>
      </c>
      <c r="C86" s="2" t="s">
        <v>9</v>
      </c>
      <c r="D86" s="2" t="s">
        <v>10</v>
      </c>
      <c r="E86" s="2" t="s">
        <v>11</v>
      </c>
      <c r="F86" s="2" t="s">
        <v>12</v>
      </c>
      <c r="G86" s="2" t="s">
        <v>13</v>
      </c>
      <c r="H86" s="2" t="s">
        <v>14</v>
      </c>
      <c r="I86" s="2" t="s">
        <v>15</v>
      </c>
      <c r="J86" s="2" t="s">
        <v>16</v>
      </c>
      <c r="K86" s="2" t="s">
        <v>17</v>
      </c>
      <c r="L86" s="2" t="s">
        <v>18</v>
      </c>
      <c r="M86" s="2" t="s">
        <v>19</v>
      </c>
      <c r="N86" s="2" t="s">
        <v>0</v>
      </c>
    </row>
    <row r="87" spans="1:15" outlineLevel="1" x14ac:dyDescent="0.25">
      <c r="B87" s="2" t="s">
        <v>1</v>
      </c>
      <c r="C87" s="2" t="s">
        <v>1</v>
      </c>
      <c r="D87" s="2" t="s">
        <v>1</v>
      </c>
      <c r="E87" s="2" t="s">
        <v>1</v>
      </c>
      <c r="F87" s="2" t="s">
        <v>1</v>
      </c>
      <c r="G87" s="2" t="s">
        <v>1</v>
      </c>
      <c r="H87" s="2" t="s">
        <v>1</v>
      </c>
      <c r="I87" s="2" t="s">
        <v>1</v>
      </c>
      <c r="J87" s="2" t="s">
        <v>1</v>
      </c>
      <c r="K87" s="2" t="s">
        <v>1</v>
      </c>
      <c r="L87" s="2" t="s">
        <v>1</v>
      </c>
      <c r="M87" s="2" t="s">
        <v>1</v>
      </c>
      <c r="N87" s="2" t="s">
        <v>1</v>
      </c>
      <c r="O87" t="s">
        <v>36</v>
      </c>
    </row>
    <row r="88" spans="1:15" outlineLevel="1" x14ac:dyDescent="0.25">
      <c r="A88" s="5">
        <v>2014</v>
      </c>
      <c r="B88" s="30">
        <v>270</v>
      </c>
      <c r="C88" s="31">
        <v>20</v>
      </c>
      <c r="D88" s="31">
        <v>240</v>
      </c>
      <c r="E88" s="31">
        <v>900</v>
      </c>
      <c r="F88" s="31">
        <v>180</v>
      </c>
      <c r="G88" s="31">
        <v>20</v>
      </c>
      <c r="H88" s="31"/>
      <c r="I88" s="31"/>
      <c r="J88" s="31">
        <v>120</v>
      </c>
      <c r="K88" s="31">
        <v>140</v>
      </c>
      <c r="L88" s="31"/>
      <c r="M88" s="31"/>
      <c r="N88" s="1">
        <f t="shared" ref="N88:N91" si="32">SUM(B88:M88)</f>
        <v>1890</v>
      </c>
      <c r="O88" s="18">
        <f>SUM(B88:E88)</f>
        <v>1430</v>
      </c>
    </row>
    <row r="89" spans="1:15" outlineLevel="1" x14ac:dyDescent="0.25">
      <c r="A89" s="5">
        <v>2015</v>
      </c>
      <c r="B89" s="30"/>
      <c r="C89" s="31">
        <v>10</v>
      </c>
      <c r="D89" s="31">
        <v>60</v>
      </c>
      <c r="E89" s="31">
        <v>190</v>
      </c>
      <c r="F89" s="31">
        <v>40</v>
      </c>
      <c r="G89" s="31">
        <v>60</v>
      </c>
      <c r="H89" s="31"/>
      <c r="I89" s="31">
        <v>120</v>
      </c>
      <c r="J89" s="31">
        <v>20</v>
      </c>
      <c r="K89" s="31">
        <v>270</v>
      </c>
      <c r="L89" s="31">
        <v>30</v>
      </c>
      <c r="M89" s="31">
        <v>90</v>
      </c>
      <c r="N89" s="1">
        <f t="shared" si="32"/>
        <v>890</v>
      </c>
      <c r="O89" s="18">
        <f t="shared" ref="O89:O92" si="33">SUM(B89:E89)</f>
        <v>260</v>
      </c>
    </row>
    <row r="90" spans="1:15" outlineLevel="1" x14ac:dyDescent="0.25">
      <c r="A90" s="5">
        <v>2016</v>
      </c>
      <c r="B90" s="30"/>
      <c r="C90" s="31">
        <v>100</v>
      </c>
      <c r="D90" s="31"/>
      <c r="E90" s="31">
        <v>60</v>
      </c>
      <c r="F90" s="31">
        <v>50</v>
      </c>
      <c r="G90" s="31"/>
      <c r="H90" s="31">
        <v>50</v>
      </c>
      <c r="I90" s="31">
        <v>50</v>
      </c>
      <c r="J90" s="31">
        <v>50</v>
      </c>
      <c r="K90" s="31">
        <v>180</v>
      </c>
      <c r="L90" s="31">
        <v>110</v>
      </c>
      <c r="M90" s="31"/>
      <c r="N90" s="1">
        <f t="shared" si="32"/>
        <v>650</v>
      </c>
      <c r="O90" s="18">
        <f t="shared" si="33"/>
        <v>160</v>
      </c>
    </row>
    <row r="91" spans="1:15" outlineLevel="1" x14ac:dyDescent="0.25">
      <c r="A91" s="5">
        <v>2017</v>
      </c>
      <c r="B91" s="30"/>
      <c r="C91" s="31"/>
      <c r="D91" s="31"/>
      <c r="E91" s="31"/>
      <c r="F91" s="31"/>
      <c r="G91" s="31">
        <v>30</v>
      </c>
      <c r="H91" s="31"/>
      <c r="I91" s="31">
        <v>40</v>
      </c>
      <c r="J91" s="31"/>
      <c r="K91" s="31">
        <v>10</v>
      </c>
      <c r="L91" s="31"/>
      <c r="M91" s="31">
        <v>380</v>
      </c>
      <c r="N91" s="1">
        <f t="shared" si="32"/>
        <v>460</v>
      </c>
      <c r="O91" s="18">
        <f t="shared" si="33"/>
        <v>0</v>
      </c>
    </row>
    <row r="92" spans="1:15" outlineLevel="1" x14ac:dyDescent="0.25">
      <c r="A92" s="5">
        <v>2018</v>
      </c>
      <c r="B92" s="32"/>
      <c r="C92" s="32"/>
      <c r="D92" s="32"/>
      <c r="E92" s="32">
        <v>10</v>
      </c>
      <c r="F92" s="32"/>
      <c r="G92" s="32"/>
      <c r="H92" s="32"/>
      <c r="I92" s="32"/>
      <c r="J92" s="32"/>
      <c r="K92" s="32"/>
      <c r="L92" s="32"/>
      <c r="M92" s="32"/>
      <c r="N92" s="1">
        <f>SUM(B92:M92)</f>
        <v>10</v>
      </c>
      <c r="O92" s="18">
        <f t="shared" si="33"/>
        <v>10</v>
      </c>
    </row>
    <row r="93" spans="1:15" outlineLevel="1" x14ac:dyDescent="0.25"/>
    <row r="94" spans="1:15" outlineLevel="1" x14ac:dyDescent="0.25">
      <c r="A94">
        <v>2015</v>
      </c>
      <c r="B94" s="8">
        <f>IFERROR(B89/B88-1,"")</f>
        <v>-1</v>
      </c>
      <c r="C94" s="8">
        <f t="shared" ref="C94:N94" si="34">IFERROR(C89/C88-1,"")</f>
        <v>-0.5</v>
      </c>
      <c r="D94" s="8">
        <f t="shared" si="34"/>
        <v>-0.75</v>
      </c>
      <c r="E94" s="8">
        <f t="shared" si="34"/>
        <v>-0.78888888888888886</v>
      </c>
      <c r="F94" s="8">
        <f t="shared" si="34"/>
        <v>-0.77777777777777779</v>
      </c>
      <c r="G94" s="8">
        <f t="shared" si="34"/>
        <v>2</v>
      </c>
      <c r="H94" s="8" t="str">
        <f t="shared" si="34"/>
        <v/>
      </c>
      <c r="I94" s="8" t="str">
        <f t="shared" si="34"/>
        <v/>
      </c>
      <c r="J94" s="8">
        <f t="shared" si="34"/>
        <v>-0.83333333333333337</v>
      </c>
      <c r="K94" s="8">
        <f t="shared" si="34"/>
        <v>0.9285714285714286</v>
      </c>
      <c r="L94" s="8" t="str">
        <f t="shared" si="34"/>
        <v/>
      </c>
      <c r="M94" s="8" t="str">
        <f t="shared" si="34"/>
        <v/>
      </c>
      <c r="N94" s="8">
        <f t="shared" si="34"/>
        <v>-0.52910052910052907</v>
      </c>
      <c r="O94" s="8">
        <f>IFERROR(O89/O88-1,"")</f>
        <v>-0.81818181818181812</v>
      </c>
    </row>
    <row r="95" spans="1:15" outlineLevel="1" x14ac:dyDescent="0.25">
      <c r="A95">
        <v>2016</v>
      </c>
      <c r="B95" s="8" t="str">
        <f t="shared" ref="B95:O97" si="35">IFERROR(B90/B89-1,"")</f>
        <v/>
      </c>
      <c r="C95" s="8">
        <f t="shared" si="35"/>
        <v>9</v>
      </c>
      <c r="D95" s="8">
        <f t="shared" si="35"/>
        <v>-1</v>
      </c>
      <c r="E95" s="8">
        <f t="shared" si="35"/>
        <v>-0.68421052631578949</v>
      </c>
      <c r="F95" s="8">
        <f t="shared" si="35"/>
        <v>0.25</v>
      </c>
      <c r="G95" s="8">
        <f t="shared" si="35"/>
        <v>-1</v>
      </c>
      <c r="H95" s="8" t="str">
        <f t="shared" si="35"/>
        <v/>
      </c>
      <c r="I95" s="8">
        <f t="shared" si="35"/>
        <v>-0.58333333333333326</v>
      </c>
      <c r="J95" s="8">
        <f t="shared" si="35"/>
        <v>1.5</v>
      </c>
      <c r="K95" s="8">
        <f t="shared" si="35"/>
        <v>-0.33333333333333337</v>
      </c>
      <c r="L95" s="8">
        <f t="shared" si="35"/>
        <v>2.6666666666666665</v>
      </c>
      <c r="M95" s="8">
        <f t="shared" si="35"/>
        <v>-1</v>
      </c>
      <c r="N95" s="8">
        <f t="shared" si="35"/>
        <v>-0.2696629213483146</v>
      </c>
      <c r="O95" s="8">
        <f t="shared" si="35"/>
        <v>-0.38461538461538458</v>
      </c>
    </row>
    <row r="96" spans="1:15" outlineLevel="1" x14ac:dyDescent="0.25">
      <c r="A96">
        <v>2017</v>
      </c>
      <c r="B96" s="8" t="str">
        <f t="shared" ref="B96:N97" si="36">IFERROR(B91/B90-1,"")</f>
        <v/>
      </c>
      <c r="C96" s="8">
        <f t="shared" si="36"/>
        <v>-1</v>
      </c>
      <c r="D96" s="8" t="str">
        <f t="shared" si="36"/>
        <v/>
      </c>
      <c r="E96" s="8">
        <f t="shared" si="36"/>
        <v>-1</v>
      </c>
      <c r="F96" s="8">
        <f t="shared" si="36"/>
        <v>-1</v>
      </c>
      <c r="G96" s="8" t="str">
        <f t="shared" si="36"/>
        <v/>
      </c>
      <c r="H96" s="8">
        <f t="shared" si="36"/>
        <v>-1</v>
      </c>
      <c r="I96" s="8">
        <f t="shared" si="36"/>
        <v>-0.19999999999999996</v>
      </c>
      <c r="J96" s="8">
        <f t="shared" si="36"/>
        <v>-1</v>
      </c>
      <c r="K96" s="8">
        <f t="shared" si="36"/>
        <v>-0.94444444444444442</v>
      </c>
      <c r="L96" s="8">
        <f t="shared" si="36"/>
        <v>-1</v>
      </c>
      <c r="M96" s="8" t="str">
        <f t="shared" si="36"/>
        <v/>
      </c>
      <c r="N96" s="8">
        <f t="shared" si="36"/>
        <v>-0.29230769230769227</v>
      </c>
      <c r="O96" s="8">
        <f t="shared" si="35"/>
        <v>-1</v>
      </c>
    </row>
    <row r="97" spans="1:17" outlineLevel="1" x14ac:dyDescent="0.25">
      <c r="A97">
        <v>2018</v>
      </c>
      <c r="B97" s="8" t="str">
        <f t="shared" ref="B97:M97" si="37">IFERROR(B92/B91-1,"")</f>
        <v/>
      </c>
      <c r="C97" s="8" t="str">
        <f t="shared" si="37"/>
        <v/>
      </c>
      <c r="D97" s="8" t="str">
        <f t="shared" si="37"/>
        <v/>
      </c>
      <c r="E97" s="8" t="str">
        <f t="shared" si="37"/>
        <v/>
      </c>
      <c r="F97" s="8" t="str">
        <f t="shared" si="37"/>
        <v/>
      </c>
      <c r="G97" s="8">
        <f t="shared" si="37"/>
        <v>-1</v>
      </c>
      <c r="H97" s="8" t="str">
        <f t="shared" si="37"/>
        <v/>
      </c>
      <c r="I97" s="8">
        <f t="shared" si="37"/>
        <v>-1</v>
      </c>
      <c r="J97" s="8" t="str">
        <f t="shared" si="37"/>
        <v/>
      </c>
      <c r="K97" s="8">
        <f t="shared" si="37"/>
        <v>-1</v>
      </c>
      <c r="L97" s="8" t="str">
        <f t="shared" si="37"/>
        <v/>
      </c>
      <c r="M97" s="8">
        <f t="shared" si="37"/>
        <v>-1</v>
      </c>
      <c r="N97" s="8">
        <f t="shared" si="36"/>
        <v>-0.97826086956521741</v>
      </c>
      <c r="O97" s="8" t="str">
        <f t="shared" si="35"/>
        <v/>
      </c>
    </row>
    <row r="99" spans="1:17" x14ac:dyDescent="0.25">
      <c r="A99" s="15" t="s">
        <v>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7" outlineLevel="1" x14ac:dyDescent="0.25">
      <c r="B100" s="2" t="s">
        <v>8</v>
      </c>
      <c r="C100" s="2" t="s">
        <v>9</v>
      </c>
      <c r="D100" s="2" t="s">
        <v>10</v>
      </c>
      <c r="E100" s="2" t="s">
        <v>11</v>
      </c>
      <c r="F100" s="2" t="s">
        <v>12</v>
      </c>
      <c r="G100" s="2" t="s">
        <v>13</v>
      </c>
      <c r="H100" s="2" t="s">
        <v>14</v>
      </c>
      <c r="I100" s="2" t="s">
        <v>15</v>
      </c>
      <c r="J100" s="2" t="s">
        <v>16</v>
      </c>
      <c r="K100" s="2" t="s">
        <v>17</v>
      </c>
      <c r="L100" s="2" t="s">
        <v>18</v>
      </c>
      <c r="M100" s="2" t="s">
        <v>19</v>
      </c>
      <c r="N100" s="2" t="s">
        <v>0</v>
      </c>
      <c r="O100" s="19"/>
    </row>
    <row r="101" spans="1:17" outlineLevel="1" x14ac:dyDescent="0.25">
      <c r="B101" s="2" t="s">
        <v>1</v>
      </c>
      <c r="C101" s="2" t="s">
        <v>1</v>
      </c>
      <c r="D101" s="2" t="s">
        <v>1</v>
      </c>
      <c r="E101" s="2" t="s">
        <v>1</v>
      </c>
      <c r="F101" s="2" t="s">
        <v>1</v>
      </c>
      <c r="G101" s="2" t="s">
        <v>1</v>
      </c>
      <c r="H101" s="2" t="s">
        <v>1</v>
      </c>
      <c r="I101" s="2" t="s">
        <v>1</v>
      </c>
      <c r="J101" s="2" t="s">
        <v>1</v>
      </c>
      <c r="K101" s="2" t="s">
        <v>1</v>
      </c>
      <c r="L101" s="2" t="s">
        <v>1</v>
      </c>
      <c r="M101" s="2" t="s">
        <v>1</v>
      </c>
      <c r="N101" s="2" t="s">
        <v>1</v>
      </c>
      <c r="O101" s="19" t="s">
        <v>36</v>
      </c>
    </row>
    <row r="102" spans="1:17" outlineLevel="1" x14ac:dyDescent="0.25">
      <c r="A102" s="5">
        <v>2014</v>
      </c>
      <c r="B102" s="3">
        <v>53860</v>
      </c>
      <c r="C102" s="4">
        <v>39300</v>
      </c>
      <c r="D102" s="4">
        <v>76380</v>
      </c>
      <c r="E102" s="4">
        <v>104530</v>
      </c>
      <c r="F102" s="4">
        <v>75210</v>
      </c>
      <c r="G102" s="4">
        <v>106100</v>
      </c>
      <c r="H102" s="4">
        <v>132580</v>
      </c>
      <c r="I102" s="4">
        <v>86190</v>
      </c>
      <c r="J102" s="4">
        <v>107640</v>
      </c>
      <c r="K102" s="4">
        <v>44370</v>
      </c>
      <c r="L102" s="4">
        <v>131110</v>
      </c>
      <c r="M102" s="4">
        <v>7880</v>
      </c>
      <c r="N102" s="1">
        <f t="shared" ref="N102:N105" si="38">SUM(B102:M102)</f>
        <v>965150</v>
      </c>
      <c r="O102" s="18">
        <f>SUM(B102:E102)</f>
        <v>274070</v>
      </c>
    </row>
    <row r="103" spans="1:17" outlineLevel="1" x14ac:dyDescent="0.25">
      <c r="A103" s="5">
        <v>2015</v>
      </c>
      <c r="B103" s="3">
        <v>38610</v>
      </c>
      <c r="C103" s="4">
        <v>39360</v>
      </c>
      <c r="D103" s="4">
        <v>57760</v>
      </c>
      <c r="E103" s="4">
        <v>85759</v>
      </c>
      <c r="F103" s="4">
        <v>42560</v>
      </c>
      <c r="G103" s="4">
        <v>126970</v>
      </c>
      <c r="H103" s="4">
        <v>84790</v>
      </c>
      <c r="I103" s="4">
        <v>48820</v>
      </c>
      <c r="J103" s="4">
        <v>80240</v>
      </c>
      <c r="K103" s="4">
        <v>81430</v>
      </c>
      <c r="L103" s="4">
        <v>45700</v>
      </c>
      <c r="M103" s="4">
        <v>99435</v>
      </c>
      <c r="N103" s="1">
        <f t="shared" si="38"/>
        <v>831434</v>
      </c>
      <c r="O103" s="18">
        <f t="shared" ref="O103:O106" si="39">SUM(B103:E103)</f>
        <v>221489</v>
      </c>
    </row>
    <row r="104" spans="1:17" outlineLevel="1" x14ac:dyDescent="0.25">
      <c r="A104" s="5">
        <v>2016</v>
      </c>
      <c r="B104" s="3">
        <v>76840</v>
      </c>
      <c r="C104" s="4">
        <v>17930</v>
      </c>
      <c r="D104" s="4">
        <v>5310</v>
      </c>
      <c r="E104" s="4">
        <v>69778</v>
      </c>
      <c r="F104" s="4">
        <v>35540</v>
      </c>
      <c r="G104" s="4">
        <v>64959</v>
      </c>
      <c r="H104" s="4">
        <v>133150</v>
      </c>
      <c r="I104" s="4">
        <v>22410</v>
      </c>
      <c r="J104" s="4">
        <v>64020</v>
      </c>
      <c r="K104" s="4">
        <v>78620</v>
      </c>
      <c r="L104" s="4">
        <v>50562</v>
      </c>
      <c r="M104" s="4">
        <v>28850</v>
      </c>
      <c r="N104" s="1">
        <f t="shared" si="38"/>
        <v>647969</v>
      </c>
      <c r="O104" s="18">
        <f t="shared" si="39"/>
        <v>169858</v>
      </c>
    </row>
    <row r="105" spans="1:17" outlineLevel="1" x14ac:dyDescent="0.25">
      <c r="A105" s="5">
        <v>2017</v>
      </c>
      <c r="B105" s="3">
        <v>26080</v>
      </c>
      <c r="C105" s="4">
        <v>34150</v>
      </c>
      <c r="D105" s="4">
        <v>39399</v>
      </c>
      <c r="E105" s="4">
        <v>45671</v>
      </c>
      <c r="F105" s="4">
        <v>48350</v>
      </c>
      <c r="G105" s="4">
        <v>70387</v>
      </c>
      <c r="H105" s="4">
        <v>54220</v>
      </c>
      <c r="I105" s="4">
        <v>85080</v>
      </c>
      <c r="J105" s="4">
        <v>76630</v>
      </c>
      <c r="K105" s="4">
        <v>37050</v>
      </c>
      <c r="L105" s="4">
        <v>24770</v>
      </c>
      <c r="M105" s="4">
        <v>95940</v>
      </c>
      <c r="N105" s="1">
        <f t="shared" si="38"/>
        <v>637727</v>
      </c>
      <c r="O105" s="18">
        <f t="shared" si="39"/>
        <v>145300</v>
      </c>
      <c r="Q105" t="s">
        <v>39</v>
      </c>
    </row>
    <row r="106" spans="1:17" outlineLevel="1" x14ac:dyDescent="0.25">
      <c r="A106" s="5">
        <v>2018</v>
      </c>
      <c r="B106" s="6">
        <v>21180</v>
      </c>
      <c r="C106" s="6">
        <v>14700</v>
      </c>
      <c r="D106" s="6">
        <v>41170</v>
      </c>
      <c r="E106" s="6">
        <v>44440</v>
      </c>
      <c r="F106" s="27">
        <v>74700</v>
      </c>
      <c r="G106" s="6"/>
      <c r="H106" s="6"/>
      <c r="I106" s="6"/>
      <c r="J106" s="6"/>
      <c r="K106" s="6"/>
      <c r="L106" s="6"/>
      <c r="M106" s="6"/>
      <c r="N106" s="1">
        <f>SUM(B106:M106)</f>
        <v>196190</v>
      </c>
      <c r="O106" s="18">
        <f t="shared" si="39"/>
        <v>121490</v>
      </c>
    </row>
    <row r="107" spans="1:17" outlineLevel="1" x14ac:dyDescent="0.25"/>
    <row r="108" spans="1:17" outlineLevel="1" x14ac:dyDescent="0.25">
      <c r="A108">
        <v>2015</v>
      </c>
      <c r="B108" s="8">
        <f>IFERROR(B103/B102-1,"")</f>
        <v>-0.28314147790568145</v>
      </c>
      <c r="C108" s="8">
        <f t="shared" ref="C108:N108" si="40">IFERROR(C103/C102-1,"")</f>
        <v>1.5267175572519776E-3</v>
      </c>
      <c r="D108" s="8">
        <f t="shared" si="40"/>
        <v>-0.24378109452736318</v>
      </c>
      <c r="E108" s="8">
        <f t="shared" si="40"/>
        <v>-0.17957524155744764</v>
      </c>
      <c r="F108" s="8">
        <f t="shared" si="40"/>
        <v>-0.43411780348357931</v>
      </c>
      <c r="G108" s="8">
        <f t="shared" si="40"/>
        <v>0.19670122525918954</v>
      </c>
      <c r="H108" s="8">
        <f t="shared" si="40"/>
        <v>-0.36046160808568406</v>
      </c>
      <c r="I108" s="8">
        <f t="shared" si="40"/>
        <v>-0.43357698108829335</v>
      </c>
      <c r="J108" s="8">
        <f t="shared" si="40"/>
        <v>-0.25455221107395021</v>
      </c>
      <c r="K108" s="8">
        <f t="shared" si="40"/>
        <v>0.83524904214559381</v>
      </c>
      <c r="L108" s="8">
        <f t="shared" si="40"/>
        <v>-0.65143772404850886</v>
      </c>
      <c r="M108" s="8">
        <f t="shared" si="40"/>
        <v>11.618654822335026</v>
      </c>
      <c r="N108" s="8">
        <f t="shared" si="40"/>
        <v>-0.13854426773040462</v>
      </c>
      <c r="O108" s="8">
        <f>IFERROR(O103/O102-1,"")</f>
        <v>-0.1918524464552851</v>
      </c>
    </row>
    <row r="109" spans="1:17" outlineLevel="1" x14ac:dyDescent="0.25">
      <c r="A109">
        <v>2016</v>
      </c>
      <c r="B109" s="8">
        <f t="shared" ref="B109:N109" si="41">IFERROR(B104/B103-1,"")</f>
        <v>0.99015799015799022</v>
      </c>
      <c r="C109" s="8">
        <f t="shared" si="41"/>
        <v>-0.54446138211382111</v>
      </c>
      <c r="D109" s="8">
        <f t="shared" si="41"/>
        <v>-0.90806786703601106</v>
      </c>
      <c r="E109" s="8">
        <f t="shared" si="41"/>
        <v>-0.18634778857029588</v>
      </c>
      <c r="F109" s="8">
        <f t="shared" si="41"/>
        <v>-0.16494360902255634</v>
      </c>
      <c r="G109" s="8">
        <f t="shared" si="41"/>
        <v>-0.4883909584941325</v>
      </c>
      <c r="H109" s="8">
        <f t="shared" si="41"/>
        <v>0.57035027715532483</v>
      </c>
      <c r="I109" s="8">
        <f t="shared" si="41"/>
        <v>-0.54096681687832859</v>
      </c>
      <c r="J109" s="8">
        <f t="shared" si="41"/>
        <v>-0.20214356929212363</v>
      </c>
      <c r="K109" s="8">
        <f t="shared" si="41"/>
        <v>-3.4508166523394279E-2</v>
      </c>
      <c r="L109" s="8">
        <f t="shared" si="41"/>
        <v>0.10638949671772435</v>
      </c>
      <c r="M109" s="8">
        <f t="shared" si="41"/>
        <v>-0.70986071302861165</v>
      </c>
      <c r="N109" s="8">
        <f t="shared" si="41"/>
        <v>-0.22066093039255075</v>
      </c>
      <c r="O109" s="8">
        <f t="shared" ref="O109" si="42">IFERROR(O104/O103-1,"")</f>
        <v>-0.2331086419641607</v>
      </c>
    </row>
    <row r="110" spans="1:17" outlineLevel="1" x14ac:dyDescent="0.25">
      <c r="A110">
        <v>2017</v>
      </c>
      <c r="B110" s="8">
        <f t="shared" ref="B110:N111" si="43">IFERROR(B105/B104-1,"")</f>
        <v>-0.66059344091618954</v>
      </c>
      <c r="C110" s="8">
        <f t="shared" si="43"/>
        <v>0.90462911321807038</v>
      </c>
      <c r="D110" s="8">
        <f t="shared" si="43"/>
        <v>6.4197740112994346</v>
      </c>
      <c r="E110" s="8">
        <f t="shared" si="43"/>
        <v>-0.34548138381724902</v>
      </c>
      <c r="F110" s="8">
        <f t="shared" si="43"/>
        <v>0.36043894203714122</v>
      </c>
      <c r="G110" s="8">
        <f t="shared" si="43"/>
        <v>8.3560399636693816E-2</v>
      </c>
      <c r="H110" s="8">
        <f t="shared" si="43"/>
        <v>-0.59279008636875696</v>
      </c>
      <c r="I110" s="8">
        <f t="shared" si="43"/>
        <v>2.7965194109772424</v>
      </c>
      <c r="J110" s="8">
        <f t="shared" si="43"/>
        <v>0.19696969696969702</v>
      </c>
      <c r="K110" s="8">
        <f t="shared" si="43"/>
        <v>-0.52874586619180874</v>
      </c>
      <c r="L110" s="8">
        <f t="shared" si="43"/>
        <v>-0.51010640401882834</v>
      </c>
      <c r="M110" s="8">
        <f t="shared" si="43"/>
        <v>2.3254766031195842</v>
      </c>
      <c r="N110" s="8">
        <f t="shared" si="43"/>
        <v>-1.580631172170277E-2</v>
      </c>
      <c r="O110" s="8">
        <f t="shared" ref="O110" si="44">IFERROR(O105/O104-1,"")</f>
        <v>-0.14457959001047938</v>
      </c>
    </row>
    <row r="111" spans="1:17" outlineLevel="1" x14ac:dyDescent="0.25">
      <c r="A111">
        <v>2018</v>
      </c>
      <c r="B111" s="8">
        <f t="shared" si="43"/>
        <v>-0.18788343558282206</v>
      </c>
      <c r="C111" s="8">
        <f t="shared" si="43"/>
        <v>-0.5695461200585652</v>
      </c>
      <c r="D111" s="8">
        <f t="shared" si="43"/>
        <v>4.4950379451255129E-2</v>
      </c>
      <c r="E111" s="8">
        <f t="shared" si="43"/>
        <v>-2.6953646734251491E-2</v>
      </c>
      <c r="F111" s="8">
        <f t="shared" si="43"/>
        <v>0.54498448810754918</v>
      </c>
      <c r="G111" s="8"/>
      <c r="H111" s="8"/>
      <c r="I111" s="8"/>
      <c r="J111" s="8"/>
      <c r="K111" s="8"/>
      <c r="L111" s="8"/>
      <c r="M111" s="8"/>
      <c r="N111" s="8">
        <f t="shared" si="43"/>
        <v>-0.69236052417413718</v>
      </c>
      <c r="O111" s="8">
        <f>IFERROR(O106/O105-1,"")</f>
        <v>-0.16386785960082584</v>
      </c>
    </row>
    <row r="113" spans="1:15" x14ac:dyDescent="0.25">
      <c r="A113" s="15" t="s">
        <v>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5" outlineLevel="1" x14ac:dyDescent="0.25">
      <c r="B114" s="2" t="s">
        <v>8</v>
      </c>
      <c r="C114" s="2" t="s">
        <v>9</v>
      </c>
      <c r="D114" s="2" t="s">
        <v>10</v>
      </c>
      <c r="E114" s="2" t="s">
        <v>11</v>
      </c>
      <c r="F114" s="2" t="s">
        <v>12</v>
      </c>
      <c r="G114" s="2" t="s">
        <v>13</v>
      </c>
      <c r="H114" s="2" t="s">
        <v>14</v>
      </c>
      <c r="I114" s="2" t="s">
        <v>15</v>
      </c>
      <c r="J114" s="2" t="s">
        <v>16</v>
      </c>
      <c r="K114" s="2" t="s">
        <v>17</v>
      </c>
      <c r="L114" s="2" t="s">
        <v>18</v>
      </c>
      <c r="M114" s="2" t="s">
        <v>19</v>
      </c>
      <c r="N114" s="2" t="s">
        <v>0</v>
      </c>
    </row>
    <row r="115" spans="1:15" outlineLevel="1" x14ac:dyDescent="0.25">
      <c r="B115" s="2" t="s">
        <v>1</v>
      </c>
      <c r="C115" s="2" t="s">
        <v>1</v>
      </c>
      <c r="D115" s="2" t="s">
        <v>1</v>
      </c>
      <c r="E115" s="2" t="s">
        <v>1</v>
      </c>
      <c r="F115" s="2" t="s">
        <v>1</v>
      </c>
      <c r="G115" s="2" t="s">
        <v>1</v>
      </c>
      <c r="H115" s="2" t="s">
        <v>1</v>
      </c>
      <c r="I115" s="2" t="s">
        <v>1</v>
      </c>
      <c r="J115" s="2" t="s">
        <v>1</v>
      </c>
      <c r="K115" s="2" t="s">
        <v>1</v>
      </c>
      <c r="L115" s="2" t="s">
        <v>1</v>
      </c>
      <c r="M115" s="2" t="s">
        <v>1</v>
      </c>
      <c r="N115" s="2" t="s">
        <v>1</v>
      </c>
      <c r="O115" t="s">
        <v>36</v>
      </c>
    </row>
    <row r="116" spans="1:15" outlineLevel="1" x14ac:dyDescent="0.25">
      <c r="A116" s="5">
        <v>2014</v>
      </c>
      <c r="B116" s="3">
        <v>6980</v>
      </c>
      <c r="C116" s="4">
        <v>12000</v>
      </c>
      <c r="D116" s="4">
        <v>9480</v>
      </c>
      <c r="E116" s="4">
        <v>17230</v>
      </c>
      <c r="F116" s="4">
        <v>15330</v>
      </c>
      <c r="G116" s="4">
        <v>15480</v>
      </c>
      <c r="H116" s="4">
        <v>23310</v>
      </c>
      <c r="I116" s="4">
        <v>22120</v>
      </c>
      <c r="J116" s="4">
        <v>14590</v>
      </c>
      <c r="K116" s="4">
        <v>21060</v>
      </c>
      <c r="L116" s="4">
        <v>7740</v>
      </c>
      <c r="M116" s="4">
        <v>4080</v>
      </c>
      <c r="N116" s="1">
        <f t="shared" ref="N116:N119" si="45">SUM(B116:M116)</f>
        <v>169400</v>
      </c>
      <c r="O116" s="18">
        <f>SUM(B116:E116)</f>
        <v>45690</v>
      </c>
    </row>
    <row r="117" spans="1:15" outlineLevel="1" x14ac:dyDescent="0.25">
      <c r="A117" s="5">
        <v>2015</v>
      </c>
      <c r="B117" s="3">
        <v>5100</v>
      </c>
      <c r="C117" s="4">
        <v>3910</v>
      </c>
      <c r="D117" s="4">
        <v>8490</v>
      </c>
      <c r="E117" s="4">
        <v>7390</v>
      </c>
      <c r="F117" s="4">
        <v>9280</v>
      </c>
      <c r="G117" s="4">
        <v>19020</v>
      </c>
      <c r="H117" s="4">
        <v>12540</v>
      </c>
      <c r="I117" s="4">
        <v>12450</v>
      </c>
      <c r="J117" s="4">
        <v>11810</v>
      </c>
      <c r="K117" s="4">
        <v>13500</v>
      </c>
      <c r="L117" s="4">
        <v>1500</v>
      </c>
      <c r="M117" s="4">
        <v>22700</v>
      </c>
      <c r="N117" s="1">
        <f t="shared" si="45"/>
        <v>127690</v>
      </c>
      <c r="O117" s="18">
        <f t="shared" ref="O117:O120" si="46">SUM(B117:E117)</f>
        <v>24890</v>
      </c>
    </row>
    <row r="118" spans="1:15" outlineLevel="1" x14ac:dyDescent="0.25">
      <c r="A118" s="5">
        <v>2016</v>
      </c>
      <c r="B118" s="3">
        <v>15840</v>
      </c>
      <c r="C118" s="4">
        <v>850</v>
      </c>
      <c r="D118" s="4">
        <v>1360</v>
      </c>
      <c r="E118" s="4">
        <v>8770</v>
      </c>
      <c r="F118" s="4">
        <v>12630</v>
      </c>
      <c r="G118" s="4">
        <v>6507</v>
      </c>
      <c r="H118" s="4">
        <v>16950</v>
      </c>
      <c r="I118" s="4">
        <v>9050</v>
      </c>
      <c r="J118" s="4">
        <v>9296</v>
      </c>
      <c r="K118" s="4">
        <v>7740</v>
      </c>
      <c r="L118" s="4">
        <v>13210</v>
      </c>
      <c r="M118" s="4">
        <v>7813</v>
      </c>
      <c r="N118" s="1">
        <f t="shared" si="45"/>
        <v>110016</v>
      </c>
      <c r="O118" s="18">
        <f t="shared" si="46"/>
        <v>26820</v>
      </c>
    </row>
    <row r="119" spans="1:15" outlineLevel="1" x14ac:dyDescent="0.25">
      <c r="A119" s="5">
        <v>2017</v>
      </c>
      <c r="B119" s="3">
        <v>4790</v>
      </c>
      <c r="C119" s="4">
        <v>7320</v>
      </c>
      <c r="D119" s="4">
        <v>7080</v>
      </c>
      <c r="E119" s="4">
        <v>11030</v>
      </c>
      <c r="F119" s="4">
        <v>8690</v>
      </c>
      <c r="G119" s="4">
        <v>7438</v>
      </c>
      <c r="H119" s="4">
        <v>8150</v>
      </c>
      <c r="I119" s="4">
        <v>23620</v>
      </c>
      <c r="J119" s="4">
        <v>7980</v>
      </c>
      <c r="K119" s="4">
        <v>9920</v>
      </c>
      <c r="L119" s="4">
        <v>5650</v>
      </c>
      <c r="M119" s="4">
        <v>25240</v>
      </c>
      <c r="N119" s="1">
        <f t="shared" si="45"/>
        <v>126908</v>
      </c>
      <c r="O119" s="18">
        <f t="shared" si="46"/>
        <v>30220</v>
      </c>
    </row>
    <row r="120" spans="1:15" outlineLevel="1" x14ac:dyDescent="0.25">
      <c r="A120" s="5">
        <v>2018</v>
      </c>
      <c r="B120" s="6">
        <v>480</v>
      </c>
      <c r="C120" s="6">
        <v>2240</v>
      </c>
      <c r="D120" s="6">
        <v>6690</v>
      </c>
      <c r="E120" s="6">
        <v>6480</v>
      </c>
      <c r="F120" s="27">
        <v>6600</v>
      </c>
      <c r="G120" s="6"/>
      <c r="H120" s="6"/>
      <c r="I120" s="6"/>
      <c r="J120" s="6"/>
      <c r="K120" s="6"/>
      <c r="L120" s="6"/>
      <c r="M120" s="6"/>
      <c r="N120" s="1">
        <f>SUM(B120:M120)</f>
        <v>22490</v>
      </c>
      <c r="O120" s="18">
        <f t="shared" si="46"/>
        <v>15890</v>
      </c>
    </row>
    <row r="121" spans="1:15" outlineLevel="1" x14ac:dyDescent="0.25"/>
    <row r="122" spans="1:15" outlineLevel="1" x14ac:dyDescent="0.25">
      <c r="A122">
        <v>2015</v>
      </c>
      <c r="B122" s="8">
        <f>IFERROR(B117/B116-1,"")</f>
        <v>-0.2693409742120344</v>
      </c>
      <c r="C122" s="8">
        <f t="shared" ref="C122:N122" si="47">IFERROR(C117/C116-1,"")</f>
        <v>-0.67416666666666669</v>
      </c>
      <c r="D122" s="8">
        <f t="shared" si="47"/>
        <v>-0.10443037974683544</v>
      </c>
      <c r="E122" s="8">
        <f t="shared" si="47"/>
        <v>-0.57109692396982004</v>
      </c>
      <c r="F122" s="8">
        <f t="shared" si="47"/>
        <v>-0.39465101108936729</v>
      </c>
      <c r="G122" s="8">
        <f t="shared" si="47"/>
        <v>0.22868217054263562</v>
      </c>
      <c r="H122" s="8">
        <f t="shared" si="47"/>
        <v>-0.46203346203346207</v>
      </c>
      <c r="I122" s="8">
        <f t="shared" si="47"/>
        <v>-0.43716094032549724</v>
      </c>
      <c r="J122" s="8">
        <f t="shared" si="47"/>
        <v>-0.1905414667580535</v>
      </c>
      <c r="K122" s="8">
        <f t="shared" si="47"/>
        <v>-0.35897435897435892</v>
      </c>
      <c r="L122" s="8">
        <f t="shared" si="47"/>
        <v>-0.80620155038759689</v>
      </c>
      <c r="M122" s="8">
        <f t="shared" si="47"/>
        <v>4.5637254901960782</v>
      </c>
      <c r="N122" s="8">
        <f t="shared" si="47"/>
        <v>-0.24622195985832351</v>
      </c>
      <c r="O122" s="8">
        <f>IFERROR(O117/O116-1,"")</f>
        <v>-0.45524184723134165</v>
      </c>
    </row>
    <row r="123" spans="1:15" outlineLevel="1" x14ac:dyDescent="0.25">
      <c r="A123">
        <v>2016</v>
      </c>
      <c r="B123" s="8">
        <f t="shared" ref="B123:O125" si="48">IFERROR(B118/B117-1,"")</f>
        <v>2.1058823529411765</v>
      </c>
      <c r="C123" s="8">
        <f t="shared" si="48"/>
        <v>-0.78260869565217395</v>
      </c>
      <c r="D123" s="8">
        <f t="shared" si="48"/>
        <v>-0.83981154299175498</v>
      </c>
      <c r="E123" s="8">
        <f t="shared" si="48"/>
        <v>0.18673883626522336</v>
      </c>
      <c r="F123" s="8">
        <f t="shared" si="48"/>
        <v>0.36099137931034475</v>
      </c>
      <c r="G123" s="8">
        <f t="shared" si="48"/>
        <v>-0.65788643533123026</v>
      </c>
      <c r="H123" s="8">
        <f t="shared" si="48"/>
        <v>0.35167464114832536</v>
      </c>
      <c r="I123" s="8">
        <f t="shared" si="48"/>
        <v>-0.2730923694779116</v>
      </c>
      <c r="J123" s="8">
        <f t="shared" si="48"/>
        <v>-0.21287044877222694</v>
      </c>
      <c r="K123" s="8">
        <f t="shared" si="48"/>
        <v>-0.42666666666666664</v>
      </c>
      <c r="L123" s="8">
        <f t="shared" si="48"/>
        <v>7.8066666666666666</v>
      </c>
      <c r="M123" s="8">
        <f t="shared" si="48"/>
        <v>-0.65581497797356825</v>
      </c>
      <c r="N123" s="8">
        <f t="shared" si="48"/>
        <v>-0.13841334481948464</v>
      </c>
      <c r="O123" s="8">
        <f t="shared" si="48"/>
        <v>7.7541181197267939E-2</v>
      </c>
    </row>
    <row r="124" spans="1:15" outlineLevel="1" x14ac:dyDescent="0.25">
      <c r="A124">
        <v>2017</v>
      </c>
      <c r="B124" s="8">
        <f t="shared" ref="B124:N125" si="49">IFERROR(B119/B118-1,"")</f>
        <v>-0.69760101010101017</v>
      </c>
      <c r="C124" s="8">
        <f t="shared" si="49"/>
        <v>7.6117647058823525</v>
      </c>
      <c r="D124" s="8">
        <f t="shared" si="49"/>
        <v>4.2058823529411766</v>
      </c>
      <c r="E124" s="8">
        <f t="shared" si="49"/>
        <v>0.25769669327251998</v>
      </c>
      <c r="F124" s="8">
        <f t="shared" si="49"/>
        <v>-0.31195566112430717</v>
      </c>
      <c r="G124" s="8">
        <f t="shared" si="49"/>
        <v>0.14307668664515139</v>
      </c>
      <c r="H124" s="8">
        <f t="shared" si="49"/>
        <v>-0.5191740412979351</v>
      </c>
      <c r="I124" s="8">
        <f t="shared" si="49"/>
        <v>1.6099447513812155</v>
      </c>
      <c r="J124" s="8">
        <f t="shared" si="49"/>
        <v>-0.14156626506024095</v>
      </c>
      <c r="K124" s="8">
        <f t="shared" si="49"/>
        <v>0.28165374677002575</v>
      </c>
      <c r="L124" s="8">
        <f t="shared" si="49"/>
        <v>-0.5722937168811506</v>
      </c>
      <c r="M124" s="8">
        <f t="shared" si="49"/>
        <v>2.2305132471521825</v>
      </c>
      <c r="N124" s="8">
        <f t="shared" si="49"/>
        <v>0.15354130308318781</v>
      </c>
      <c r="O124" s="8">
        <f t="shared" si="48"/>
        <v>0.12677106636838187</v>
      </c>
    </row>
    <row r="125" spans="1:15" outlineLevel="1" x14ac:dyDescent="0.25">
      <c r="A125">
        <v>2018</v>
      </c>
      <c r="B125" s="8">
        <f t="shared" si="49"/>
        <v>-0.89979123173277664</v>
      </c>
      <c r="C125" s="8">
        <f t="shared" si="49"/>
        <v>-0.69398907103825136</v>
      </c>
      <c r="D125" s="8">
        <f t="shared" si="49"/>
        <v>-5.5084745762711829E-2</v>
      </c>
      <c r="E125" s="8">
        <f t="shared" si="49"/>
        <v>-0.41251133272892115</v>
      </c>
      <c r="F125" s="8">
        <f t="shared" si="49"/>
        <v>-0.240506329113924</v>
      </c>
      <c r="G125" s="8"/>
      <c r="H125" s="8"/>
      <c r="I125" s="8"/>
      <c r="J125" s="8"/>
      <c r="K125" s="8"/>
      <c r="L125" s="8"/>
      <c r="M125" s="8"/>
      <c r="N125" s="8"/>
      <c r="O125" s="8">
        <f t="shared" si="48"/>
        <v>-0.47418927862342819</v>
      </c>
    </row>
    <row r="127" spans="1:15" x14ac:dyDescent="0.25">
      <c r="A127" s="15" t="s">
        <v>23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5" outlineLevel="1" x14ac:dyDescent="0.25">
      <c r="B128" s="2" t="s">
        <v>8</v>
      </c>
      <c r="C128" s="2" t="s">
        <v>9</v>
      </c>
      <c r="D128" s="2" t="s">
        <v>10</v>
      </c>
      <c r="E128" s="2" t="s">
        <v>11</v>
      </c>
      <c r="F128" s="2" t="s">
        <v>12</v>
      </c>
      <c r="G128" s="2" t="s">
        <v>13</v>
      </c>
      <c r="H128" s="2" t="s">
        <v>14</v>
      </c>
      <c r="I128" s="2" t="s">
        <v>15</v>
      </c>
      <c r="J128" s="2" t="s">
        <v>16</v>
      </c>
      <c r="K128" s="2" t="s">
        <v>17</v>
      </c>
      <c r="L128" s="2" t="s">
        <v>18</v>
      </c>
      <c r="M128" s="2" t="s">
        <v>19</v>
      </c>
      <c r="N128" s="2" t="s">
        <v>0</v>
      </c>
    </row>
    <row r="129" spans="1:15" outlineLevel="1" x14ac:dyDescent="0.25">
      <c r="B129" s="2" t="s">
        <v>1</v>
      </c>
      <c r="C129" s="2" t="s">
        <v>1</v>
      </c>
      <c r="D129" s="2" t="s">
        <v>1</v>
      </c>
      <c r="E129" s="2" t="s">
        <v>1</v>
      </c>
      <c r="F129" s="2" t="s">
        <v>1</v>
      </c>
      <c r="G129" s="2" t="s">
        <v>1</v>
      </c>
      <c r="H129" s="2" t="s">
        <v>1</v>
      </c>
      <c r="I129" s="2" t="s">
        <v>1</v>
      </c>
      <c r="J129" s="2" t="s">
        <v>1</v>
      </c>
      <c r="K129" s="2" t="s">
        <v>1</v>
      </c>
      <c r="L129" s="2" t="s">
        <v>1</v>
      </c>
      <c r="M129" s="2" t="s">
        <v>1</v>
      </c>
      <c r="N129" s="2" t="s">
        <v>1</v>
      </c>
      <c r="O129" t="s">
        <v>36</v>
      </c>
    </row>
    <row r="130" spans="1:15" outlineLevel="1" x14ac:dyDescent="0.25">
      <c r="A130" s="5">
        <v>2014</v>
      </c>
      <c r="B130" s="3"/>
      <c r="C130" s="4"/>
      <c r="D130" s="4"/>
      <c r="E130" s="4"/>
      <c r="F130" s="4">
        <v>3500</v>
      </c>
      <c r="G130" s="4">
        <v>4580</v>
      </c>
      <c r="H130" s="4">
        <v>1700</v>
      </c>
      <c r="I130" s="4">
        <v>3240</v>
      </c>
      <c r="J130" s="4">
        <v>5580</v>
      </c>
      <c r="K130" s="4">
        <v>2010</v>
      </c>
      <c r="L130" s="4">
        <v>5030</v>
      </c>
      <c r="M130" s="4">
        <v>2300</v>
      </c>
      <c r="N130" s="1">
        <f t="shared" ref="N130:N133" si="50">SUM(B130:M130)</f>
        <v>27940</v>
      </c>
      <c r="O130" s="18">
        <f>SUM(B130:E130)</f>
        <v>0</v>
      </c>
    </row>
    <row r="131" spans="1:15" outlineLevel="1" x14ac:dyDescent="0.25">
      <c r="A131" s="5">
        <v>2015</v>
      </c>
      <c r="B131" s="3">
        <v>2370</v>
      </c>
      <c r="C131" s="4">
        <v>3040</v>
      </c>
      <c r="D131" s="4">
        <v>5020</v>
      </c>
      <c r="E131" s="4">
        <v>2960</v>
      </c>
      <c r="F131" s="4">
        <v>1890</v>
      </c>
      <c r="G131" s="4">
        <v>5390</v>
      </c>
      <c r="H131" s="4">
        <v>6190</v>
      </c>
      <c r="I131" s="4">
        <v>1330</v>
      </c>
      <c r="J131" s="4">
        <v>4030</v>
      </c>
      <c r="K131" s="4">
        <v>4630</v>
      </c>
      <c r="L131" s="4">
        <v>1910</v>
      </c>
      <c r="M131" s="4">
        <v>4600</v>
      </c>
      <c r="N131" s="1">
        <f t="shared" si="50"/>
        <v>43360</v>
      </c>
      <c r="O131" s="18">
        <f t="shared" ref="O131:O134" si="51">SUM(B131:E131)</f>
        <v>13390</v>
      </c>
    </row>
    <row r="132" spans="1:15" outlineLevel="1" x14ac:dyDescent="0.25">
      <c r="A132" s="5">
        <v>2016</v>
      </c>
      <c r="B132" s="3"/>
      <c r="C132" s="4">
        <v>3750</v>
      </c>
      <c r="D132" s="4">
        <v>400</v>
      </c>
      <c r="E132" s="4">
        <v>3260</v>
      </c>
      <c r="F132" s="4">
        <v>2460</v>
      </c>
      <c r="G132" s="4">
        <v>2680</v>
      </c>
      <c r="H132" s="4">
        <v>4590</v>
      </c>
      <c r="I132" s="4">
        <v>2940</v>
      </c>
      <c r="J132" s="4">
        <v>2880</v>
      </c>
      <c r="K132" s="4">
        <v>2020</v>
      </c>
      <c r="L132" s="4">
        <v>3960</v>
      </c>
      <c r="M132" s="4">
        <v>3640</v>
      </c>
      <c r="N132" s="1">
        <f t="shared" si="50"/>
        <v>32580</v>
      </c>
      <c r="O132" s="18">
        <f t="shared" si="51"/>
        <v>7410</v>
      </c>
    </row>
    <row r="133" spans="1:15" outlineLevel="1" x14ac:dyDescent="0.25">
      <c r="A133" s="5">
        <v>2017</v>
      </c>
      <c r="B133" s="3">
        <v>1080</v>
      </c>
      <c r="C133" s="4">
        <v>410</v>
      </c>
      <c r="D133" s="4">
        <v>3600</v>
      </c>
      <c r="E133" s="4">
        <v>2930</v>
      </c>
      <c r="F133" s="4">
        <v>4210</v>
      </c>
      <c r="G133" s="4">
        <v>4190</v>
      </c>
      <c r="H133" s="4">
        <v>1640</v>
      </c>
      <c r="I133" s="4">
        <v>10650</v>
      </c>
      <c r="J133" s="4">
        <v>1280</v>
      </c>
      <c r="K133" s="4">
        <v>6490</v>
      </c>
      <c r="L133" s="13">
        <v>6240</v>
      </c>
      <c r="M133" s="13">
        <v>6370</v>
      </c>
      <c r="N133" s="1">
        <f t="shared" si="50"/>
        <v>49090</v>
      </c>
      <c r="O133" s="18">
        <f t="shared" si="51"/>
        <v>8020</v>
      </c>
    </row>
    <row r="134" spans="1:15" outlineLevel="1" x14ac:dyDescent="0.25">
      <c r="A134" s="5">
        <v>2018</v>
      </c>
      <c r="B134" s="6">
        <v>2690</v>
      </c>
      <c r="C134" s="6">
        <v>60</v>
      </c>
      <c r="D134" s="6">
        <v>740</v>
      </c>
      <c r="E134" s="6">
        <v>3190</v>
      </c>
      <c r="F134" s="27">
        <v>8320</v>
      </c>
      <c r="G134" s="6">
        <v>70000</v>
      </c>
      <c r="H134" s="6">
        <v>80000</v>
      </c>
      <c r="I134" s="6"/>
      <c r="J134" s="6"/>
      <c r="K134" s="6"/>
      <c r="L134" s="6"/>
      <c r="M134" s="6"/>
      <c r="N134" s="1">
        <f>SUM(B134:M134)</f>
        <v>165000</v>
      </c>
      <c r="O134" s="18">
        <f t="shared" si="51"/>
        <v>6680</v>
      </c>
    </row>
    <row r="135" spans="1:15" outlineLevel="1" x14ac:dyDescent="0.25"/>
    <row r="136" spans="1:15" outlineLevel="1" x14ac:dyDescent="0.25">
      <c r="A136">
        <v>2015</v>
      </c>
      <c r="B136" s="8" t="str">
        <f>IFERROR(B131/B130-1,"")</f>
        <v/>
      </c>
      <c r="C136" s="8" t="str">
        <f t="shared" ref="C136:N136" si="52">IFERROR(C131/C130-1,"")</f>
        <v/>
      </c>
      <c r="D136" s="8" t="str">
        <f t="shared" si="52"/>
        <v/>
      </c>
      <c r="E136" s="8" t="str">
        <f t="shared" si="52"/>
        <v/>
      </c>
      <c r="F136" s="8">
        <f t="shared" si="52"/>
        <v>-0.45999999999999996</v>
      </c>
      <c r="G136" s="8">
        <f t="shared" si="52"/>
        <v>0.17685589519650646</v>
      </c>
      <c r="H136" s="8">
        <f t="shared" si="52"/>
        <v>2.6411764705882352</v>
      </c>
      <c r="I136" s="8">
        <f t="shared" si="52"/>
        <v>-0.58950617283950613</v>
      </c>
      <c r="J136" s="8">
        <f t="shared" si="52"/>
        <v>-0.27777777777777779</v>
      </c>
      <c r="K136" s="8">
        <f t="shared" si="52"/>
        <v>1.3034825870646767</v>
      </c>
      <c r="L136" s="8">
        <f t="shared" si="52"/>
        <v>-0.62027833001988064</v>
      </c>
      <c r="M136" s="8">
        <f t="shared" si="52"/>
        <v>1</v>
      </c>
      <c r="N136" s="8">
        <f t="shared" si="52"/>
        <v>0.5518969219756622</v>
      </c>
      <c r="O136" s="8" t="str">
        <f>IFERROR(O131/O130-1,"")</f>
        <v/>
      </c>
    </row>
    <row r="137" spans="1:15" outlineLevel="1" x14ac:dyDescent="0.25">
      <c r="A137">
        <v>2016</v>
      </c>
      <c r="B137" s="8">
        <f t="shared" ref="B137:O139" si="53">IFERROR(B132/B131-1,"")</f>
        <v>-1</v>
      </c>
      <c r="C137" s="8">
        <f t="shared" si="53"/>
        <v>0.23355263157894735</v>
      </c>
      <c r="D137" s="8">
        <f t="shared" si="53"/>
        <v>-0.92031872509960155</v>
      </c>
      <c r="E137" s="8">
        <f t="shared" si="53"/>
        <v>0.10135135135135132</v>
      </c>
      <c r="F137" s="8">
        <f t="shared" si="53"/>
        <v>0.30158730158730163</v>
      </c>
      <c r="G137" s="8">
        <f t="shared" si="53"/>
        <v>-0.50278293135435992</v>
      </c>
      <c r="H137" s="8">
        <f t="shared" si="53"/>
        <v>-0.25848142164781907</v>
      </c>
      <c r="I137" s="8">
        <f t="shared" si="53"/>
        <v>1.2105263157894739</v>
      </c>
      <c r="J137" s="8">
        <f t="shared" si="53"/>
        <v>-0.28535980148883378</v>
      </c>
      <c r="K137" s="8">
        <f t="shared" si="53"/>
        <v>-0.56371490280777536</v>
      </c>
      <c r="L137" s="8">
        <f t="shared" si="53"/>
        <v>1.0732984293193719</v>
      </c>
      <c r="M137" s="8">
        <f t="shared" si="53"/>
        <v>-0.20869565217391306</v>
      </c>
      <c r="N137" s="8">
        <f t="shared" si="53"/>
        <v>-0.24861623616236161</v>
      </c>
      <c r="O137" s="8">
        <f t="shared" si="53"/>
        <v>-0.44660194174757284</v>
      </c>
    </row>
    <row r="138" spans="1:15" outlineLevel="1" x14ac:dyDescent="0.25">
      <c r="A138">
        <v>2017</v>
      </c>
      <c r="B138" s="8" t="str">
        <f t="shared" ref="B138:N139" si="54">IFERROR(B133/B132-1,"")</f>
        <v/>
      </c>
      <c r="C138" s="8">
        <f t="shared" si="54"/>
        <v>-0.89066666666666672</v>
      </c>
      <c r="D138" s="8">
        <f t="shared" si="54"/>
        <v>8</v>
      </c>
      <c r="E138" s="8">
        <f t="shared" si="54"/>
        <v>-0.10122699386503065</v>
      </c>
      <c r="F138" s="8">
        <f t="shared" si="54"/>
        <v>0.71138211382113825</v>
      </c>
      <c r="G138" s="8">
        <f t="shared" si="54"/>
        <v>0.56343283582089554</v>
      </c>
      <c r="H138" s="8">
        <f t="shared" si="54"/>
        <v>-0.64270152505446621</v>
      </c>
      <c r="I138" s="8">
        <f t="shared" si="54"/>
        <v>2.6224489795918369</v>
      </c>
      <c r="J138" s="8">
        <f t="shared" si="54"/>
        <v>-0.55555555555555558</v>
      </c>
      <c r="K138" s="8">
        <f t="shared" si="54"/>
        <v>2.2128712871287131</v>
      </c>
      <c r="L138" s="8">
        <f t="shared" si="54"/>
        <v>0.57575757575757569</v>
      </c>
      <c r="M138" s="8">
        <f t="shared" si="54"/>
        <v>0.75</v>
      </c>
      <c r="N138" s="8">
        <f t="shared" si="54"/>
        <v>0.50675260896255381</v>
      </c>
      <c r="O138" s="8">
        <f t="shared" si="53"/>
        <v>8.2321187584345479E-2</v>
      </c>
    </row>
    <row r="139" spans="1:15" outlineLevel="1" x14ac:dyDescent="0.25">
      <c r="A139">
        <v>2018</v>
      </c>
      <c r="B139" s="8">
        <f t="shared" si="54"/>
        <v>1.4907407407407409</v>
      </c>
      <c r="C139" s="8">
        <f t="shared" si="54"/>
        <v>-0.85365853658536583</v>
      </c>
      <c r="D139" s="8">
        <f t="shared" si="54"/>
        <v>-0.79444444444444451</v>
      </c>
      <c r="E139" s="8">
        <f t="shared" si="54"/>
        <v>8.8737201365187701E-2</v>
      </c>
      <c r="F139" s="8">
        <f t="shared" si="54"/>
        <v>0.97624703087885978</v>
      </c>
      <c r="G139" s="8">
        <f t="shared" si="54"/>
        <v>15.706443914081145</v>
      </c>
      <c r="H139" s="8">
        <f t="shared" si="54"/>
        <v>47.780487804878049</v>
      </c>
      <c r="I139" s="8">
        <f t="shared" si="54"/>
        <v>-1</v>
      </c>
      <c r="J139" s="8">
        <f t="shared" si="54"/>
        <v>-1</v>
      </c>
      <c r="K139" s="8">
        <f t="shared" si="54"/>
        <v>-1</v>
      </c>
      <c r="L139" s="8">
        <f t="shared" si="54"/>
        <v>-1</v>
      </c>
      <c r="M139" s="8">
        <f t="shared" si="54"/>
        <v>-1</v>
      </c>
      <c r="N139" s="8"/>
      <c r="O139" s="8">
        <f t="shared" si="53"/>
        <v>-0.16708229426433918</v>
      </c>
    </row>
    <row r="141" spans="1:15" x14ac:dyDescent="0.25">
      <c r="A141" s="15" t="s">
        <v>24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5" outlineLevel="1" x14ac:dyDescent="0.25">
      <c r="B142" s="2" t="s">
        <v>8</v>
      </c>
      <c r="C142" s="2" t="s">
        <v>9</v>
      </c>
      <c r="D142" s="2" t="s">
        <v>10</v>
      </c>
      <c r="E142" s="2" t="s">
        <v>11</v>
      </c>
      <c r="F142" s="2" t="s">
        <v>12</v>
      </c>
      <c r="G142" s="2" t="s">
        <v>13</v>
      </c>
      <c r="H142" s="2" t="s">
        <v>14</v>
      </c>
      <c r="I142" s="2" t="s">
        <v>15</v>
      </c>
      <c r="J142" s="2" t="s">
        <v>16</v>
      </c>
      <c r="K142" s="2" t="s">
        <v>17</v>
      </c>
      <c r="L142" s="2" t="s">
        <v>18</v>
      </c>
      <c r="M142" s="2" t="s">
        <v>19</v>
      </c>
      <c r="N142" s="2" t="s">
        <v>0</v>
      </c>
    </row>
    <row r="143" spans="1:15" outlineLevel="1" x14ac:dyDescent="0.25">
      <c r="B143" s="2" t="s">
        <v>1</v>
      </c>
      <c r="C143" s="2" t="s">
        <v>1</v>
      </c>
      <c r="D143" s="2" t="s">
        <v>1</v>
      </c>
      <c r="E143" s="2" t="s">
        <v>1</v>
      </c>
      <c r="F143" s="2" t="s">
        <v>1</v>
      </c>
      <c r="G143" s="2" t="s">
        <v>1</v>
      </c>
      <c r="H143" s="2" t="s">
        <v>1</v>
      </c>
      <c r="I143" s="2" t="s">
        <v>1</v>
      </c>
      <c r="J143" s="2" t="s">
        <v>1</v>
      </c>
      <c r="K143" s="2" t="s">
        <v>1</v>
      </c>
      <c r="L143" s="2" t="s">
        <v>1</v>
      </c>
      <c r="M143" s="2" t="s">
        <v>1</v>
      </c>
      <c r="N143" s="2" t="s">
        <v>1</v>
      </c>
      <c r="O143" t="s">
        <v>36</v>
      </c>
    </row>
    <row r="144" spans="1:15" outlineLevel="1" x14ac:dyDescent="0.25">
      <c r="A144" s="5">
        <v>2014</v>
      </c>
      <c r="B144" s="3">
        <f>B4+B18+B32+B46+B60+B74+B88+B102+B116+B130</f>
        <v>68498</v>
      </c>
      <c r="C144" s="3">
        <f>C4+C18+C32+C46+C60+C74+C88+C102+C116+C130</f>
        <v>53270</v>
      </c>
      <c r="D144" s="3">
        <f t="shared" ref="D144:M144" si="55">D4+D18+D32+D46+D60+D74+D88+D102+D116+D130</f>
        <v>98094</v>
      </c>
      <c r="E144" s="3">
        <f t="shared" si="55"/>
        <v>127184</v>
      </c>
      <c r="F144" s="3">
        <f t="shared" si="55"/>
        <v>103088</v>
      </c>
      <c r="G144" s="3">
        <f t="shared" si="55"/>
        <v>133398</v>
      </c>
      <c r="H144" s="3">
        <f t="shared" si="55"/>
        <v>169722</v>
      </c>
      <c r="I144" s="3">
        <f t="shared" si="55"/>
        <v>120104</v>
      </c>
      <c r="J144" s="3">
        <f t="shared" si="55"/>
        <v>136993</v>
      </c>
      <c r="K144" s="3">
        <f t="shared" si="55"/>
        <v>73444</v>
      </c>
      <c r="L144" s="3">
        <f t="shared" si="55"/>
        <v>153911</v>
      </c>
      <c r="M144" s="3">
        <f t="shared" si="55"/>
        <v>20221</v>
      </c>
      <c r="N144" s="1">
        <f>SUM(B144:M144)</f>
        <v>1257927</v>
      </c>
      <c r="O144" s="18">
        <f>SUM(B144:E144)</f>
        <v>347046</v>
      </c>
    </row>
    <row r="145" spans="1:15" outlineLevel="1" x14ac:dyDescent="0.25">
      <c r="A145" s="5">
        <v>2015</v>
      </c>
      <c r="B145" s="3">
        <f>B5+B19+B33+B47+B61+B75+B89+B103+B117+B131</f>
        <v>49234</v>
      </c>
      <c r="C145" s="3">
        <f t="shared" ref="C145:M148" si="56">C5+C19+C33+C47+C61+C75+C89+C103+C117+C131</f>
        <v>49221</v>
      </c>
      <c r="D145" s="3">
        <f t="shared" si="56"/>
        <v>74502</v>
      </c>
      <c r="E145" s="3">
        <f t="shared" si="56"/>
        <v>101656</v>
      </c>
      <c r="F145" s="3">
        <f t="shared" si="56"/>
        <v>56572</v>
      </c>
      <c r="G145" s="3">
        <f t="shared" si="56"/>
        <v>157629</v>
      </c>
      <c r="H145" s="3">
        <f t="shared" si="56"/>
        <v>113796</v>
      </c>
      <c r="I145" s="3">
        <f t="shared" si="56"/>
        <v>69144</v>
      </c>
      <c r="J145" s="3">
        <f t="shared" si="56"/>
        <v>103888</v>
      </c>
      <c r="K145" s="3">
        <f t="shared" si="56"/>
        <v>107048</v>
      </c>
      <c r="L145" s="3">
        <f t="shared" si="56"/>
        <v>52216</v>
      </c>
      <c r="M145" s="3">
        <f t="shared" si="56"/>
        <v>139983</v>
      </c>
      <c r="N145" s="1">
        <f t="shared" ref="N145:N147" si="57">SUM(B145:M145)</f>
        <v>1074889</v>
      </c>
      <c r="O145" s="18">
        <f t="shared" ref="O145:O148" si="58">SUM(B145:E145)</f>
        <v>274613</v>
      </c>
    </row>
    <row r="146" spans="1:15" outlineLevel="1" x14ac:dyDescent="0.25">
      <c r="A146" s="5">
        <v>2016</v>
      </c>
      <c r="B146" s="3">
        <f>B6+B20+B34+B48+B62+B76+B90+B104+B118+B132</f>
        <v>94120</v>
      </c>
      <c r="C146" s="3">
        <f t="shared" si="56"/>
        <v>27432</v>
      </c>
      <c r="D146" s="3">
        <f t="shared" si="56"/>
        <v>7440</v>
      </c>
      <c r="E146" s="3">
        <f t="shared" si="56"/>
        <v>89040</v>
      </c>
      <c r="F146" s="3">
        <f t="shared" si="56"/>
        <v>56546</v>
      </c>
      <c r="G146" s="3">
        <f t="shared" si="56"/>
        <v>78746</v>
      </c>
      <c r="H146" s="3">
        <f t="shared" si="56"/>
        <v>166596</v>
      </c>
      <c r="I146" s="3">
        <f t="shared" si="56"/>
        <v>43810</v>
      </c>
      <c r="J146" s="3">
        <f t="shared" si="56"/>
        <v>81856</v>
      </c>
      <c r="K146" s="3">
        <f t="shared" si="56"/>
        <v>98657</v>
      </c>
      <c r="L146" s="3">
        <f t="shared" si="56"/>
        <v>73082</v>
      </c>
      <c r="M146" s="3">
        <f t="shared" si="56"/>
        <v>48224</v>
      </c>
      <c r="N146" s="1">
        <f t="shared" si="57"/>
        <v>865549</v>
      </c>
      <c r="O146" s="18">
        <f t="shared" si="58"/>
        <v>218032</v>
      </c>
    </row>
    <row r="147" spans="1:15" outlineLevel="1" x14ac:dyDescent="0.25">
      <c r="A147" s="5">
        <v>2017</v>
      </c>
      <c r="B147" s="3">
        <f>B7+B21+B35+B49+B63+B77+B91+B105+B119+B133</f>
        <v>34337</v>
      </c>
      <c r="C147" s="3">
        <f t="shared" si="56"/>
        <v>46232</v>
      </c>
      <c r="D147" s="3">
        <f t="shared" si="56"/>
        <v>54793</v>
      </c>
      <c r="E147" s="3">
        <f t="shared" si="56"/>
        <v>64130</v>
      </c>
      <c r="F147" s="3">
        <f t="shared" si="56"/>
        <v>67134</v>
      </c>
      <c r="G147" s="3">
        <f t="shared" si="56"/>
        <v>91175</v>
      </c>
      <c r="H147" s="3">
        <f t="shared" si="56"/>
        <v>69818</v>
      </c>
      <c r="I147" s="3">
        <f t="shared" si="56"/>
        <v>137137</v>
      </c>
      <c r="J147" s="3">
        <f t="shared" si="56"/>
        <v>91666</v>
      </c>
      <c r="K147" s="3">
        <f t="shared" si="56"/>
        <v>59304</v>
      </c>
      <c r="L147" s="3">
        <f t="shared" si="56"/>
        <v>41268</v>
      </c>
      <c r="M147" s="3">
        <f t="shared" si="56"/>
        <v>144847</v>
      </c>
      <c r="N147" s="1">
        <f t="shared" si="57"/>
        <v>901841</v>
      </c>
      <c r="O147" s="18">
        <f t="shared" si="58"/>
        <v>199492</v>
      </c>
    </row>
    <row r="148" spans="1:15" outlineLevel="1" x14ac:dyDescent="0.25">
      <c r="A148" s="5">
        <v>2018</v>
      </c>
      <c r="B148" s="3">
        <f>B8+B22+B36+B50+B64+B78+B92+B106+B120+B134</f>
        <v>26650</v>
      </c>
      <c r="C148" s="3">
        <f t="shared" si="56"/>
        <v>22773</v>
      </c>
      <c r="D148" s="3">
        <f t="shared" si="56"/>
        <v>55798</v>
      </c>
      <c r="E148" s="3">
        <f t="shared" si="56"/>
        <v>57978</v>
      </c>
      <c r="F148" s="3">
        <f t="shared" si="56"/>
        <v>100513</v>
      </c>
      <c r="G148" s="3">
        <f t="shared" si="56"/>
        <v>70000</v>
      </c>
      <c r="H148" s="3">
        <f t="shared" si="56"/>
        <v>80000</v>
      </c>
      <c r="I148" s="3">
        <f t="shared" si="56"/>
        <v>0</v>
      </c>
      <c r="J148" s="3">
        <f t="shared" si="56"/>
        <v>0</v>
      </c>
      <c r="K148" s="3">
        <f t="shared" si="56"/>
        <v>0</v>
      </c>
      <c r="L148" s="3">
        <f t="shared" si="56"/>
        <v>0</v>
      </c>
      <c r="M148" s="3">
        <f t="shared" si="56"/>
        <v>0</v>
      </c>
      <c r="N148" s="1">
        <f>SUM(B148:M148)</f>
        <v>413712</v>
      </c>
      <c r="O148" s="18">
        <f t="shared" si="58"/>
        <v>163199</v>
      </c>
    </row>
    <row r="149" spans="1:15" outlineLevel="1" x14ac:dyDescent="0.25"/>
    <row r="150" spans="1:15" outlineLevel="1" x14ac:dyDescent="0.25">
      <c r="A150">
        <v>2015</v>
      </c>
      <c r="B150" s="8">
        <f>IFERROR(B145/B144-1,"")</f>
        <v>-0.28123448859820721</v>
      </c>
      <c r="C150" s="8">
        <f t="shared" ref="C150:M150" si="59">IFERROR(C145/C144-1,"")</f>
        <v>-7.6009010700206492E-2</v>
      </c>
      <c r="D150" s="8">
        <f t="shared" si="59"/>
        <v>-0.24050400636124536</v>
      </c>
      <c r="E150" s="8">
        <f t="shared" si="59"/>
        <v>-0.20071707132972705</v>
      </c>
      <c r="F150" s="8">
        <f t="shared" si="59"/>
        <v>-0.45122613689275182</v>
      </c>
      <c r="G150" s="8">
        <f t="shared" si="59"/>
        <v>0.18164440246480451</v>
      </c>
      <c r="H150" s="8">
        <f t="shared" si="59"/>
        <v>-0.32951532506098202</v>
      </c>
      <c r="I150" s="8">
        <f t="shared" si="59"/>
        <v>-0.42429894091787113</v>
      </c>
      <c r="J150" s="8">
        <f t="shared" si="59"/>
        <v>-0.24165468308599714</v>
      </c>
      <c r="K150" s="8">
        <f t="shared" si="59"/>
        <v>0.45754588530036489</v>
      </c>
      <c r="L150" s="8">
        <f t="shared" si="59"/>
        <v>-0.66073899851212714</v>
      </c>
      <c r="M150" s="8">
        <f t="shared" si="59"/>
        <v>5.9226546659413479</v>
      </c>
      <c r="N150" s="8">
        <f>IFERROR(N145/N144-1,"")</f>
        <v>-0.14550764869503552</v>
      </c>
      <c r="O150" s="8">
        <f>IFERROR(O145/O144-1,"")</f>
        <v>-0.20871296600450662</v>
      </c>
    </row>
    <row r="151" spans="1:15" outlineLevel="1" x14ac:dyDescent="0.25">
      <c r="A151">
        <v>2016</v>
      </c>
      <c r="B151" s="8">
        <f t="shared" ref="B151:N151" si="60">IFERROR(B146/B145-1,"")</f>
        <v>0.91168704553763669</v>
      </c>
      <c r="C151" s="8">
        <f t="shared" si="60"/>
        <v>-0.44267690619857381</v>
      </c>
      <c r="D151" s="8">
        <f t="shared" si="60"/>
        <v>-0.90013690907626642</v>
      </c>
      <c r="E151" s="8">
        <f t="shared" si="60"/>
        <v>-0.12410482411269375</v>
      </c>
      <c r="F151" s="8">
        <f t="shared" si="60"/>
        <v>-4.5959131725936686E-4</v>
      </c>
      <c r="G151" s="8">
        <f t="shared" si="60"/>
        <v>-0.50043456470573311</v>
      </c>
      <c r="H151" s="8">
        <f t="shared" si="60"/>
        <v>0.46398818939154274</v>
      </c>
      <c r="I151" s="8">
        <f t="shared" si="60"/>
        <v>-0.36639477033437462</v>
      </c>
      <c r="J151" s="8">
        <f t="shared" si="60"/>
        <v>-0.21207454181426155</v>
      </c>
      <c r="K151" s="8">
        <f t="shared" si="60"/>
        <v>-7.8385397204992158E-2</v>
      </c>
      <c r="L151" s="8">
        <f t="shared" si="60"/>
        <v>0.3996093151524438</v>
      </c>
      <c r="M151" s="8">
        <f t="shared" si="60"/>
        <v>-0.65550102512447939</v>
      </c>
      <c r="N151" s="8">
        <f t="shared" si="60"/>
        <v>-0.19475499330628554</v>
      </c>
      <c r="O151" s="8">
        <f t="shared" ref="O151" si="61">IFERROR(O146/O145-1,"")</f>
        <v>-0.20603904403651685</v>
      </c>
    </row>
    <row r="152" spans="1:15" outlineLevel="1" x14ac:dyDescent="0.25">
      <c r="A152">
        <v>2017</v>
      </c>
      <c r="B152" s="8">
        <f t="shared" ref="B152:N153" si="62">IFERROR(B147/B146-1,"")</f>
        <v>-0.63517849553761163</v>
      </c>
      <c r="C152" s="8">
        <f t="shared" si="62"/>
        <v>0.68533100029163019</v>
      </c>
      <c r="D152" s="8">
        <f t="shared" si="62"/>
        <v>6.3646505376344082</v>
      </c>
      <c r="E152" s="8">
        <f t="shared" si="62"/>
        <v>-0.27976190476190477</v>
      </c>
      <c r="F152" s="8">
        <f t="shared" si="62"/>
        <v>0.18724578219502708</v>
      </c>
      <c r="G152" s="8">
        <f t="shared" si="62"/>
        <v>0.15783658852513138</v>
      </c>
      <c r="H152" s="8">
        <f t="shared" si="62"/>
        <v>-0.58091430766645058</v>
      </c>
      <c r="I152" s="8">
        <f t="shared" si="62"/>
        <v>2.1302670623145401</v>
      </c>
      <c r="J152" s="8">
        <f t="shared" si="62"/>
        <v>0.1198446051602815</v>
      </c>
      <c r="K152" s="8">
        <f t="shared" si="62"/>
        <v>-0.39888705312344785</v>
      </c>
      <c r="L152" s="8">
        <f t="shared" si="62"/>
        <v>-0.43531923045346321</v>
      </c>
      <c r="M152" s="8">
        <f t="shared" si="62"/>
        <v>2.0036288984737891</v>
      </c>
      <c r="N152" s="8">
        <f t="shared" si="62"/>
        <v>4.1929457488830701E-2</v>
      </c>
      <c r="O152" s="8">
        <f t="shared" ref="O152:O153" si="63">IFERROR(O147/O146-1,"")</f>
        <v>-8.5033389594188047E-2</v>
      </c>
    </row>
    <row r="153" spans="1:15" outlineLevel="1" x14ac:dyDescent="0.25">
      <c r="A153">
        <v>2018</v>
      </c>
      <c r="B153" s="8">
        <f t="shared" si="62"/>
        <v>-0.22386929551212975</v>
      </c>
      <c r="C153" s="8">
        <f t="shared" si="62"/>
        <v>-0.50741910365115073</v>
      </c>
      <c r="D153" s="8">
        <f t="shared" si="62"/>
        <v>1.834175898381174E-2</v>
      </c>
      <c r="E153" s="8">
        <f t="shared" si="62"/>
        <v>-9.5930141899267074E-2</v>
      </c>
      <c r="F153" s="8">
        <f t="shared" si="62"/>
        <v>0.49719963058956718</v>
      </c>
      <c r="G153" s="8">
        <f t="shared" si="62"/>
        <v>-0.23224568138195778</v>
      </c>
      <c r="H153" s="8">
        <f t="shared" si="62"/>
        <v>0.14583631728207624</v>
      </c>
      <c r="I153" s="8">
        <f t="shared" si="62"/>
        <v>-1</v>
      </c>
      <c r="J153" s="8">
        <f t="shared" si="62"/>
        <v>-1</v>
      </c>
      <c r="K153" s="8">
        <f t="shared" si="62"/>
        <v>-1</v>
      </c>
      <c r="L153" s="8">
        <f t="shared" si="62"/>
        <v>-1</v>
      </c>
      <c r="M153" s="8">
        <f t="shared" si="62"/>
        <v>-1</v>
      </c>
      <c r="N153" s="8"/>
      <c r="O153" s="8">
        <f t="shared" si="63"/>
        <v>-0.1819270948208449</v>
      </c>
    </row>
    <row r="155" spans="1:15" ht="15.75" x14ac:dyDescent="0.25">
      <c r="A155" s="16" t="s">
        <v>34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5" ht="75" outlineLevel="1" x14ac:dyDescent="0.25">
      <c r="C156" s="17" t="s">
        <v>0</v>
      </c>
      <c r="D156" s="17" t="s">
        <v>25</v>
      </c>
      <c r="E156" s="17" t="s">
        <v>31</v>
      </c>
      <c r="F156" s="17" t="s">
        <v>26</v>
      </c>
      <c r="G156" s="17" t="s">
        <v>28</v>
      </c>
      <c r="H156" s="17" t="s">
        <v>30</v>
      </c>
      <c r="I156" s="17" t="s">
        <v>27</v>
      </c>
      <c r="J156" s="17" t="s">
        <v>29</v>
      </c>
      <c r="K156" s="17" t="s">
        <v>32</v>
      </c>
      <c r="L156" s="17" t="s">
        <v>35</v>
      </c>
      <c r="M156" s="17" t="s">
        <v>33</v>
      </c>
      <c r="N156" s="10"/>
    </row>
    <row r="157" spans="1:15" outlineLevel="1" x14ac:dyDescent="0.25">
      <c r="B157">
        <v>2014</v>
      </c>
      <c r="C157" s="9">
        <f>SUM(D157:M157)</f>
        <v>1257927</v>
      </c>
      <c r="D157" s="9">
        <v>965150</v>
      </c>
      <c r="E157" s="9">
        <v>6456</v>
      </c>
      <c r="F157" s="9">
        <v>169400</v>
      </c>
      <c r="G157" s="9">
        <v>44820</v>
      </c>
      <c r="H157" s="9">
        <v>6360</v>
      </c>
      <c r="I157" s="9">
        <v>27940</v>
      </c>
      <c r="J157" s="9">
        <v>29940</v>
      </c>
      <c r="K157" s="9">
        <v>5501</v>
      </c>
      <c r="L157" s="9">
        <v>1890</v>
      </c>
      <c r="M157" s="9">
        <v>470</v>
      </c>
    </row>
    <row r="158" spans="1:15" outlineLevel="1" x14ac:dyDescent="0.25">
      <c r="B158">
        <v>2015</v>
      </c>
      <c r="C158" s="9">
        <f>SUM(D158:M158)</f>
        <v>1074889</v>
      </c>
      <c r="D158" s="9">
        <v>831434</v>
      </c>
      <c r="E158" s="9">
        <v>7684</v>
      </c>
      <c r="F158" s="9">
        <v>127690</v>
      </c>
      <c r="G158" s="9">
        <v>34556</v>
      </c>
      <c r="H158" s="9">
        <v>9090</v>
      </c>
      <c r="I158" s="9">
        <v>43360</v>
      </c>
      <c r="J158" s="9">
        <v>14122</v>
      </c>
      <c r="K158" s="9">
        <v>4083</v>
      </c>
      <c r="L158" s="9">
        <v>890</v>
      </c>
      <c r="M158" s="9">
        <v>1980</v>
      </c>
    </row>
    <row r="159" spans="1:15" outlineLevel="1" x14ac:dyDescent="0.25">
      <c r="B159">
        <v>2016</v>
      </c>
      <c r="C159" s="9">
        <f>SUM(D159:M159)</f>
        <v>865549</v>
      </c>
      <c r="D159" s="9">
        <v>647969</v>
      </c>
      <c r="E159" s="9">
        <v>8304</v>
      </c>
      <c r="F159" s="9">
        <v>110016</v>
      </c>
      <c r="G159" s="9">
        <v>30316</v>
      </c>
      <c r="H159" s="9">
        <v>11960</v>
      </c>
      <c r="I159" s="9">
        <v>32580</v>
      </c>
      <c r="J159" s="9">
        <v>17032</v>
      </c>
      <c r="K159" s="9">
        <v>4662</v>
      </c>
      <c r="L159" s="9">
        <v>650</v>
      </c>
      <c r="M159" s="9">
        <v>2060</v>
      </c>
    </row>
    <row r="160" spans="1:15" outlineLevel="1" x14ac:dyDescent="0.25">
      <c r="B160">
        <v>2017</v>
      </c>
      <c r="C160" s="9">
        <f>SUM(D160:M160)</f>
        <v>901841</v>
      </c>
      <c r="D160" s="9">
        <v>637727</v>
      </c>
      <c r="E160" s="9">
        <v>9700</v>
      </c>
      <c r="F160" s="9">
        <v>126908</v>
      </c>
      <c r="G160" s="9">
        <v>32386</v>
      </c>
      <c r="H160" s="9">
        <v>13884</v>
      </c>
      <c r="I160" s="9">
        <v>49090</v>
      </c>
      <c r="J160" s="9">
        <v>22642</v>
      </c>
      <c r="K160" s="9">
        <v>6330</v>
      </c>
      <c r="L160" s="9">
        <v>460</v>
      </c>
      <c r="M160" s="9">
        <v>2714</v>
      </c>
    </row>
    <row r="161" spans="1:13" outlineLevel="1" x14ac:dyDescent="0.25">
      <c r="A161" s="5" t="s">
        <v>37</v>
      </c>
      <c r="B161">
        <v>2018</v>
      </c>
      <c r="C161" s="9">
        <f>SUM(D161:M161)</f>
        <v>163199</v>
      </c>
      <c r="D161" s="9">
        <v>121490</v>
      </c>
      <c r="E161" s="9">
        <v>2556</v>
      </c>
      <c r="F161" s="9">
        <v>15890</v>
      </c>
      <c r="G161" s="9">
        <v>7690</v>
      </c>
      <c r="H161" s="9">
        <v>2220</v>
      </c>
      <c r="I161" s="9">
        <v>6680</v>
      </c>
      <c r="J161" s="9">
        <v>4676</v>
      </c>
      <c r="K161" s="9">
        <v>1527</v>
      </c>
      <c r="L161" s="9">
        <v>10</v>
      </c>
      <c r="M161" s="9">
        <v>460</v>
      </c>
    </row>
    <row r="162" spans="1:13" outlineLevel="1" x14ac:dyDescent="0.25">
      <c r="C162" s="11"/>
    </row>
    <row r="163" spans="1:13" outlineLevel="1" x14ac:dyDescent="0.25">
      <c r="B163">
        <v>2014</v>
      </c>
      <c r="D163" s="12">
        <f>IFERROR((D157/$C157),"")</f>
        <v>0.76725437962616272</v>
      </c>
      <c r="E163" s="12">
        <f>IFERROR((E157/$C157),"")</f>
        <v>5.1322533024571381E-3</v>
      </c>
      <c r="F163" s="12">
        <f t="shared" ref="F163:M163" si="64">IFERROR((F157/$C157),"")</f>
        <v>0.13466600208120186</v>
      </c>
      <c r="G163" s="12">
        <f t="shared" ref="G163:H167" si="65">IFERROR((G157/$C157),"")</f>
        <v>3.5630048484530503E-2</v>
      </c>
      <c r="H163" s="12">
        <f t="shared" si="65"/>
        <v>5.0559372682198568E-3</v>
      </c>
      <c r="I163" s="12">
        <f t="shared" si="64"/>
        <v>2.2211145797808616E-2</v>
      </c>
      <c r="J163" s="12">
        <f t="shared" ref="J163:K167" si="66">IFERROR((J157/$C157),"")</f>
        <v>2.3801063177751967E-2</v>
      </c>
      <c r="K163" s="12">
        <f t="shared" si="66"/>
        <v>4.3730677535341878E-3</v>
      </c>
      <c r="L163" s="12">
        <f t="shared" ref="L163:L167" si="67">IFERROR((L157/$C157),"")</f>
        <v>1.502471924046467E-3</v>
      </c>
      <c r="M163" s="12">
        <f t="shared" si="64"/>
        <v>3.7363058428668757E-4</v>
      </c>
    </row>
    <row r="164" spans="1:13" outlineLevel="1" x14ac:dyDescent="0.25">
      <c r="B164">
        <v>2015</v>
      </c>
      <c r="D164" s="12">
        <f t="shared" ref="D164:M164" si="68">IFERROR((D158/$C158),"")</f>
        <v>0.7735068458231501</v>
      </c>
      <c r="E164" s="12">
        <f>IFERROR((E158/$C158),"")</f>
        <v>7.1486451159142941E-3</v>
      </c>
      <c r="F164" s="12">
        <f t="shared" si="68"/>
        <v>0.11879366148504636</v>
      </c>
      <c r="G164" s="12">
        <f t="shared" si="65"/>
        <v>3.2148435791974801E-2</v>
      </c>
      <c r="H164" s="12">
        <f t="shared" si="65"/>
        <v>8.4566871556039733E-3</v>
      </c>
      <c r="I164" s="12">
        <f t="shared" si="68"/>
        <v>4.0339048962264944E-2</v>
      </c>
      <c r="J164" s="12">
        <f t="shared" si="66"/>
        <v>1.3138100771335459E-2</v>
      </c>
      <c r="K164" s="12">
        <f t="shared" si="66"/>
        <v>3.7985317553719498E-3</v>
      </c>
      <c r="L164" s="12">
        <f t="shared" si="67"/>
        <v>8.2799247178080718E-4</v>
      </c>
      <c r="M164" s="12">
        <f t="shared" si="68"/>
        <v>1.8420506675573013E-3</v>
      </c>
    </row>
    <row r="165" spans="1:13" outlineLevel="1" x14ac:dyDescent="0.25">
      <c r="B165">
        <v>2016</v>
      </c>
      <c r="D165" s="12">
        <f t="shared" ref="D165:M165" si="69">IFERROR((D159/$C159),"")</f>
        <v>0.74862197287501919</v>
      </c>
      <c r="E165" s="12">
        <f>IFERROR((E159/$C159),"")</f>
        <v>9.593910916655209E-3</v>
      </c>
      <c r="F165" s="12">
        <f t="shared" si="69"/>
        <v>0.12710545561256498</v>
      </c>
      <c r="G165" s="12">
        <f t="shared" si="65"/>
        <v>3.5025168996787009E-2</v>
      </c>
      <c r="H165" s="12">
        <f t="shared" si="65"/>
        <v>1.3817819672831926E-2</v>
      </c>
      <c r="I165" s="12">
        <f t="shared" si="69"/>
        <v>3.7640849911443487E-2</v>
      </c>
      <c r="J165" s="12">
        <f t="shared" si="66"/>
        <v>1.9677684336761987E-2</v>
      </c>
      <c r="K165" s="12">
        <f t="shared" si="66"/>
        <v>5.3861768657811398E-3</v>
      </c>
      <c r="L165" s="12">
        <f t="shared" si="67"/>
        <v>7.509684604799959E-4</v>
      </c>
      <c r="M165" s="12">
        <f t="shared" si="69"/>
        <v>2.3799923516750641E-3</v>
      </c>
    </row>
    <row r="166" spans="1:13" outlineLevel="1" x14ac:dyDescent="0.25">
      <c r="B166">
        <v>2017</v>
      </c>
      <c r="D166" s="12">
        <f t="shared" ref="D166:M167" si="70">IFERROR((D160/$C160),"")</f>
        <v>0.70713906331603904</v>
      </c>
      <c r="E166" s="12">
        <f>IFERROR((E160/$C160),"")</f>
        <v>1.0755776239935864E-2</v>
      </c>
      <c r="F166" s="12">
        <f t="shared" si="70"/>
        <v>0.14072103619152379</v>
      </c>
      <c r="G166" s="12">
        <f t="shared" si="65"/>
        <v>3.5910986526449785E-2</v>
      </c>
      <c r="H166" s="12">
        <f t="shared" si="65"/>
        <v>1.5395174980955623E-2</v>
      </c>
      <c r="I166" s="12">
        <f t="shared" si="70"/>
        <v>5.4433098517366142E-2</v>
      </c>
      <c r="J166" s="12">
        <f t="shared" si="66"/>
        <v>2.5106421198415243E-2</v>
      </c>
      <c r="K166" s="12">
        <f t="shared" si="66"/>
        <v>7.0189756287416518E-3</v>
      </c>
      <c r="L166" s="12">
        <f t="shared" si="67"/>
        <v>5.1006773921345337E-4</v>
      </c>
      <c r="M166" s="12">
        <f t="shared" si="70"/>
        <v>3.0093996613593751E-3</v>
      </c>
    </row>
    <row r="167" spans="1:13" outlineLevel="1" x14ac:dyDescent="0.25">
      <c r="B167">
        <v>2018</v>
      </c>
      <c r="D167" s="12">
        <f t="shared" si="70"/>
        <v>0.744428581057482</v>
      </c>
      <c r="E167" s="12">
        <f>IFERROR((E161/$C161),"")</f>
        <v>1.5661860673165891E-2</v>
      </c>
      <c r="F167" s="12">
        <f t="shared" si="70"/>
        <v>9.7365792682553201E-2</v>
      </c>
      <c r="G167" s="12">
        <f t="shared" si="65"/>
        <v>4.7120386767075778E-2</v>
      </c>
      <c r="H167" s="12">
        <f t="shared" si="65"/>
        <v>1.3603024528336571E-2</v>
      </c>
      <c r="I167" s="12">
        <f t="shared" si="70"/>
        <v>4.0931623355535268E-2</v>
      </c>
      <c r="J167" s="12">
        <f t="shared" si="66"/>
        <v>2.8652136348874688E-2</v>
      </c>
      <c r="K167" s="12">
        <f t="shared" si="66"/>
        <v>9.3566749796261013E-3</v>
      </c>
      <c r="L167" s="12">
        <f t="shared" si="67"/>
        <v>6.1274885262777346E-5</v>
      </c>
      <c r="M167" s="12">
        <f t="shared" si="70"/>
        <v>2.818644722087758E-3</v>
      </c>
    </row>
  </sheetData>
  <sortState ref="P157:Q167">
    <sortCondition descending="1" ref="Q157"/>
  </sortState>
  <conditionalFormatting sqref="B24:N26 B94:N96 B97:M97 B10:N13 B38:N41 B80:N83 B66:N69 B108:N111 B122:N125 B52:N55 B136:N139">
    <cfRule type="cellIs" dxfId="17" priority="17" operator="lessThan">
      <formula>0</formula>
    </cfRule>
  </conditionalFormatting>
  <conditionalFormatting sqref="B150:O153">
    <cfRule type="cellIs" dxfId="16" priority="16" operator="lessThan">
      <formula>0</formula>
    </cfRule>
  </conditionalFormatting>
  <conditionalFormatting sqref="O10:O13">
    <cfRule type="cellIs" dxfId="15" priority="15" operator="lessThan">
      <formula>0</formula>
    </cfRule>
  </conditionalFormatting>
  <conditionalFormatting sqref="O108:O111">
    <cfRule type="cellIs" dxfId="14" priority="14" operator="lessThan">
      <formula>0</formula>
    </cfRule>
  </conditionalFormatting>
  <conditionalFormatting sqref="O38:O41">
    <cfRule type="cellIs" dxfId="13" priority="13" operator="lessThan">
      <formula>0</formula>
    </cfRule>
  </conditionalFormatting>
  <conditionalFormatting sqref="O52:O55">
    <cfRule type="cellIs" dxfId="12" priority="12" operator="lessThan">
      <formula>0</formula>
    </cfRule>
  </conditionalFormatting>
  <conditionalFormatting sqref="O66:O69">
    <cfRule type="cellIs" dxfId="11" priority="11" operator="lessThan">
      <formula>0</formula>
    </cfRule>
  </conditionalFormatting>
  <conditionalFormatting sqref="O80:O83">
    <cfRule type="cellIs" dxfId="10" priority="10" operator="lessThan">
      <formula>0</formula>
    </cfRule>
  </conditionalFormatting>
  <conditionalFormatting sqref="O94:O96">
    <cfRule type="cellIs" dxfId="9" priority="9" operator="lessThan">
      <formula>0</formula>
    </cfRule>
  </conditionalFormatting>
  <conditionalFormatting sqref="O122:O125">
    <cfRule type="cellIs" dxfId="8" priority="8" operator="lessThan">
      <formula>0</formula>
    </cfRule>
  </conditionalFormatting>
  <conditionalFormatting sqref="O136:O139">
    <cfRule type="cellIs" dxfId="7" priority="7" operator="lessThan">
      <formula>0</formula>
    </cfRule>
  </conditionalFormatting>
  <conditionalFormatting sqref="O24:O27">
    <cfRule type="cellIs" dxfId="6" priority="6" operator="lessThan">
      <formula>0</formula>
    </cfRule>
  </conditionalFormatting>
  <conditionalFormatting sqref="B27">
    <cfRule type="cellIs" dxfId="5" priority="5" operator="lessThan">
      <formula>0</formula>
    </cfRule>
  </conditionalFormatting>
  <conditionalFormatting sqref="C27:E27">
    <cfRule type="cellIs" dxfId="4" priority="4" operator="lessThan">
      <formula>0</formula>
    </cfRule>
  </conditionalFormatting>
  <conditionalFormatting sqref="N97">
    <cfRule type="cellIs" dxfId="3" priority="3" operator="lessThan">
      <formula>0</formula>
    </cfRule>
  </conditionalFormatting>
  <conditionalFormatting sqref="O97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5" zoomScaleNormal="75" zoomScaleSheetLayoutView="64" workbookViewId="0">
      <selection activeCell="AG44" sqref="AG4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Genel Veriler - Adet</vt:lpstr>
      <vt:lpstr>ОБЩАЯ ДИАГРАММА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2018-12-03T09:33:11Z</dcterms:modified>
</cp:coreProperties>
</file>