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795" activeTab="0"/>
  </bookViews>
  <sheets>
    <sheet name="2019" sheetId="1" r:id="rId1"/>
    <sheet name="Пример 2018" sheetId="2" r:id="rId2"/>
  </sheets>
  <definedNames>
    <definedName name="Втор" localSheetId="0">SUMPRODUCT((--('2019'!A$13&amp;'2019'!$D1&amp;2019)&gt;='2019'!$P$6:$P$9)*(--('2019'!A$13&amp;'2019'!$D1&amp;2019)&lt;='2019'!$W$6:$W$9))</definedName>
    <definedName name="Втор" localSheetId="1">SUMPRODUCT((--('Пример 2018'!A$13&amp;'Пример 2018'!$D1&amp;2018)&gt;='Пример 2018'!$P$6:$P$9)*(--('Пример 2018'!A$13&amp;'Пример 2018'!$D1&amp;2018)&lt;='Пример 2018'!$W$6:$W$9))</definedName>
    <definedName name="Пер" localSheetId="0">SUMPRODUCT((--('2019'!A$13&amp;'2019'!$D1&amp;2019)&gt;='2019'!$E$6:$E$9)*(--('2019'!A$13&amp;'2019'!$D1&amp;2019)&lt;='2019'!$L$6:$L$9))</definedName>
    <definedName name="Пер" localSheetId="1">SUMPRODUCT((--('Пример 2018'!A$13&amp;'Пример 2018'!$D1&amp;2018)&gt;='Пример 2018'!$E$6:$E$9)*(--('Пример 2018'!A$13&amp;'Пример 2018'!$D1&amp;2018)&lt;='Пример 2018'!$L$6:$L$9))</definedName>
    <definedName name="Празд" localSheetId="0">SUMPRODUCT((--('2019'!A$13&amp;'2019'!$D1&amp;2019)&gt;='2019'!$AK$14:$AK$24)*(--('2019'!A$13&amp;'2019'!$D1&amp;2019)&lt;='2019'!$AO$14:$AO$24))</definedName>
    <definedName name="Празд" localSheetId="1">SUMPRODUCT((--('Пример 2018'!A$13&amp;'Пример 2018'!$D1&amp;2018)&gt;='Пример 2018'!$AK$14:$AK$24)*(--('Пример 2018'!A$13&amp;'Пример 2018'!$D1&amp;2018)&lt;='Пример 2018'!$AO$14:$AO$24))</definedName>
    <definedName name="Трет" localSheetId="0">SUMPRODUCT((--('2019'!A$13&amp;'2019'!$D1&amp;2019)&gt;='2019'!$AA$6:$AA$9)*(--('2019'!A$13&amp;'2019'!$D1&amp;2019)&lt;='2019'!$AH$6:$AH$9))</definedName>
    <definedName name="Трет" localSheetId="1">SUMPRODUCT((--('Пример 2018'!A$13&amp;'Пример 2018'!$D1&amp;2018)&gt;='Пример 2018'!$AA$6:$AA$9)*(--('Пример 2018'!A$13&amp;'Пример 2018'!$D1&amp;2018)&lt;='Пример 2018'!$AH$6:$AH$9))</definedName>
    <definedName name="Четв" localSheetId="0">SUMPRODUCT((--('2019'!A$13&amp;'2019'!$D1&amp;2019)&gt;='2019'!$AL$6:$AL$9)*(--('2019'!A$13&amp;'2019'!$D1&amp;2019)&lt;='2019'!$AS$6:$AS$9))</definedName>
    <definedName name="Четв" localSheetId="1">SUMPRODUCT((--('Пример 2018'!A$13&amp;'Пример 2018'!$D1&amp;2018)&gt;='Пример 2018'!$AL$6:$AL$9)*(--('Пример 2018'!A$13&amp;'Пример 2018'!$D1&amp;2018)&lt;='Пример 2018'!$AS$6:$AS$9))</definedName>
  </definedNames>
  <calcPr fullCalcOnLoad="1"/>
</workbook>
</file>

<file path=xl/sharedStrings.xml><?xml version="1.0" encoding="utf-8"?>
<sst xmlns="http://schemas.openxmlformats.org/spreadsheetml/2006/main" count="342" uniqueCount="44">
  <si>
    <t>Смена</t>
  </si>
  <si>
    <t>№</t>
  </si>
  <si>
    <t>Сотрудник</t>
  </si>
  <si>
    <t>Первая часть отпуска</t>
  </si>
  <si>
    <t>Вторая часть отпуска</t>
  </si>
  <si>
    <t>Третья часть отпуска</t>
  </si>
  <si>
    <t>Четвёртая часть отпуска</t>
  </si>
  <si>
    <t>Всего дней</t>
  </si>
  <si>
    <t>Начало</t>
  </si>
  <si>
    <t>Период</t>
  </si>
  <si>
    <t>Окончание</t>
  </si>
  <si>
    <t>Остаток с 2017</t>
  </si>
  <si>
    <t>Положено за год</t>
  </si>
  <si>
    <t>Всего отпуска</t>
  </si>
  <si>
    <t>Израсходовано</t>
  </si>
  <si>
    <t>Остаток на 2018</t>
  </si>
  <si>
    <t>дд.мм.гг</t>
  </si>
  <si>
    <t>дд</t>
  </si>
  <si>
    <t>Низенко Николай Васильевич</t>
  </si>
  <si>
    <t>Копытов Иван Александрович</t>
  </si>
  <si>
    <t>Киселёв Дмитрий Сергеевич</t>
  </si>
  <si>
    <t>Строкач Леонид Сергеевич</t>
  </si>
  <si>
    <t>Месяц</t>
  </si>
  <si>
    <t>Праздники</t>
  </si>
  <si>
    <t>Январь</t>
  </si>
  <si>
    <t>В</t>
  </si>
  <si>
    <t>Февраль</t>
  </si>
  <si>
    <t>Март</t>
  </si>
  <si>
    <t>Апрель</t>
  </si>
  <si>
    <t>П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</si>
  <si>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</si>
  <si>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</si>
  <si>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</si>
  <si>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</si>
  <si>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</si>
  <si>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</si>
  <si>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</si>
  <si>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</si>
  <si>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 - праздничные дни</t>
  </si>
  <si>
    <t>В - выходные дни</t>
  </si>
  <si>
    <t xml:space="preserve"> - свободные дни</t>
  </si>
  <si>
    <t>Х</t>
  </si>
  <si>
    <t>- пересекающиеся дни</t>
  </si>
  <si>
    <t>- занятые дни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</si>
</sst>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name val="Cambria"/>
      <family val="1"/>
    </font>
    <font>
      <sz val="11"/>
      <color indexed="9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1"/>
      <color theme="0"/>
      <name val="Cambria"/>
      <family val="1"/>
    </font>
    <font>
      <b/>
      <sz val="11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5D1F7"/>
        <bgColor indexed="64"/>
      </patternFill>
    </fill>
    <fill>
      <patternFill patternType="lightUp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14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34" borderId="16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8" fillId="33" borderId="0" xfId="0" applyFont="1" applyFill="1" applyBorder="1" applyAlignment="1">
      <alignment horizontal="center" vertical="center"/>
    </xf>
    <xf numFmtId="0" fontId="38" fillId="0" borderId="0" xfId="0" applyFont="1" applyAlignment="1" quotePrefix="1">
      <alignment/>
    </xf>
    <xf numFmtId="0" fontId="38" fillId="35" borderId="0" xfId="0" applyFont="1" applyFill="1" applyAlignment="1">
      <alignment horizontal="center"/>
    </xf>
    <xf numFmtId="0" fontId="38" fillId="36" borderId="0" xfId="0" applyFont="1" applyFill="1" applyAlignment="1">
      <alignment/>
    </xf>
    <xf numFmtId="14" fontId="20" fillId="37" borderId="0" xfId="0" applyNumberFormat="1" applyFont="1" applyFill="1" applyAlignment="1">
      <alignment horizontal="center"/>
    </xf>
    <xf numFmtId="0" fontId="20" fillId="37" borderId="0" xfId="0" applyFont="1" applyFill="1" applyAlignment="1">
      <alignment horizontal="center"/>
    </xf>
    <xf numFmtId="1" fontId="20" fillId="37" borderId="0" xfId="0" applyNumberFormat="1" applyFont="1" applyFill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14" fontId="38" fillId="37" borderId="20" xfId="0" applyNumberFormat="1" applyFont="1" applyFill="1" applyBorder="1" applyAlignment="1">
      <alignment horizontal="center"/>
    </xf>
    <xf numFmtId="14" fontId="38" fillId="37" borderId="21" xfId="0" applyNumberFormat="1" applyFont="1" applyFill="1" applyBorder="1" applyAlignment="1">
      <alignment horizontal="center"/>
    </xf>
    <xf numFmtId="14" fontId="38" fillId="37" borderId="22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K31"/>
  <sheetViews>
    <sheetView showZeros="0" tabSelected="1" zoomScale="85" zoomScaleNormal="85" zoomScalePageLayoutView="0" workbookViewId="0" topLeftCell="B1">
      <selection activeCell="AF28" sqref="AF28"/>
    </sheetView>
  </sheetViews>
  <sheetFormatPr defaultColWidth="9.140625" defaultRowHeight="15"/>
  <cols>
    <col min="1" max="1" width="1.28515625" style="1" customWidth="1"/>
    <col min="2" max="2" width="3.28125" style="1" customWidth="1"/>
    <col min="3" max="3" width="4.140625" style="1" customWidth="1"/>
    <col min="4" max="4" width="35.7109375" style="1" customWidth="1"/>
    <col min="5" max="11" width="3.28125" style="1" customWidth="1"/>
    <col min="12" max="12" width="3.57421875" style="1" customWidth="1"/>
    <col min="13" max="81" width="3.28125" style="1" customWidth="1"/>
    <col min="82" max="16384" width="9.140625" style="1" customWidth="1"/>
  </cols>
  <sheetData>
    <row r="2" spans="2:63" ht="15" customHeight="1">
      <c r="B2" s="37" t="s">
        <v>0</v>
      </c>
      <c r="C2" s="32" t="s">
        <v>1</v>
      </c>
      <c r="D2" s="32" t="s">
        <v>2</v>
      </c>
      <c r="E2" s="31" t="s">
        <v>3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 t="s">
        <v>4</v>
      </c>
      <c r="Q2" s="31"/>
      <c r="R2" s="31"/>
      <c r="S2" s="31"/>
      <c r="T2" s="31"/>
      <c r="U2" s="31"/>
      <c r="V2" s="31"/>
      <c r="W2" s="31"/>
      <c r="X2" s="31"/>
      <c r="Y2" s="31"/>
      <c r="Z2" s="31"/>
      <c r="AA2" s="31" t="s">
        <v>5</v>
      </c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 t="s">
        <v>6</v>
      </c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4" t="s">
        <v>7</v>
      </c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6"/>
    </row>
    <row r="3" spans="2:63" ht="15" customHeight="1">
      <c r="B3" s="38"/>
      <c r="C3" s="32"/>
      <c r="D3" s="32"/>
      <c r="E3" s="33" t="s">
        <v>8</v>
      </c>
      <c r="F3" s="33"/>
      <c r="G3" s="33"/>
      <c r="H3" s="33"/>
      <c r="I3" s="33" t="s">
        <v>9</v>
      </c>
      <c r="J3" s="33"/>
      <c r="K3" s="33"/>
      <c r="L3" s="33" t="s">
        <v>10</v>
      </c>
      <c r="M3" s="33"/>
      <c r="N3" s="33"/>
      <c r="O3" s="33"/>
      <c r="P3" s="33" t="s">
        <v>8</v>
      </c>
      <c r="Q3" s="33"/>
      <c r="R3" s="33"/>
      <c r="S3" s="33"/>
      <c r="T3" s="33" t="s">
        <v>9</v>
      </c>
      <c r="U3" s="33"/>
      <c r="V3" s="33"/>
      <c r="W3" s="33" t="s">
        <v>10</v>
      </c>
      <c r="X3" s="33"/>
      <c r="Y3" s="33"/>
      <c r="Z3" s="33"/>
      <c r="AA3" s="33" t="s">
        <v>8</v>
      </c>
      <c r="AB3" s="33"/>
      <c r="AC3" s="33"/>
      <c r="AD3" s="33"/>
      <c r="AE3" s="33" t="s">
        <v>9</v>
      </c>
      <c r="AF3" s="33"/>
      <c r="AG3" s="33"/>
      <c r="AH3" s="33" t="s">
        <v>10</v>
      </c>
      <c r="AI3" s="33"/>
      <c r="AJ3" s="33"/>
      <c r="AK3" s="33"/>
      <c r="AL3" s="33" t="s">
        <v>8</v>
      </c>
      <c r="AM3" s="33"/>
      <c r="AN3" s="33"/>
      <c r="AO3" s="33"/>
      <c r="AP3" s="33" t="s">
        <v>9</v>
      </c>
      <c r="AQ3" s="33"/>
      <c r="AR3" s="33"/>
      <c r="AS3" s="33" t="s">
        <v>10</v>
      </c>
      <c r="AT3" s="33"/>
      <c r="AU3" s="33"/>
      <c r="AV3" s="33"/>
      <c r="AW3" s="33" t="s">
        <v>11</v>
      </c>
      <c r="AX3" s="33"/>
      <c r="AY3" s="33"/>
      <c r="AZ3" s="33" t="s">
        <v>12</v>
      </c>
      <c r="BA3" s="33"/>
      <c r="BB3" s="33"/>
      <c r="BC3" s="33" t="s">
        <v>13</v>
      </c>
      <c r="BD3" s="33"/>
      <c r="BE3" s="33"/>
      <c r="BF3" s="33" t="s">
        <v>14</v>
      </c>
      <c r="BG3" s="33"/>
      <c r="BH3" s="33"/>
      <c r="BI3" s="33" t="s">
        <v>15</v>
      </c>
      <c r="BJ3" s="33"/>
      <c r="BK3" s="33"/>
    </row>
    <row r="4" spans="2:63" ht="14.25">
      <c r="B4" s="38"/>
      <c r="C4" s="32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2:63" ht="14.25">
      <c r="B5" s="39"/>
      <c r="C5" s="32"/>
      <c r="D5" s="32"/>
      <c r="E5" s="31" t="s">
        <v>16</v>
      </c>
      <c r="F5" s="31"/>
      <c r="G5" s="31"/>
      <c r="H5" s="31"/>
      <c r="I5" s="31" t="s">
        <v>17</v>
      </c>
      <c r="J5" s="31"/>
      <c r="K5" s="31"/>
      <c r="L5" s="31" t="s">
        <v>16</v>
      </c>
      <c r="M5" s="31"/>
      <c r="N5" s="31"/>
      <c r="O5" s="31"/>
      <c r="P5" s="31" t="s">
        <v>16</v>
      </c>
      <c r="Q5" s="31"/>
      <c r="R5" s="31"/>
      <c r="S5" s="31"/>
      <c r="T5" s="31" t="s">
        <v>17</v>
      </c>
      <c r="U5" s="31"/>
      <c r="V5" s="31"/>
      <c r="W5" s="31" t="s">
        <v>16</v>
      </c>
      <c r="X5" s="31"/>
      <c r="Y5" s="31"/>
      <c r="Z5" s="31"/>
      <c r="AA5" s="31" t="s">
        <v>16</v>
      </c>
      <c r="AB5" s="31"/>
      <c r="AC5" s="31"/>
      <c r="AD5" s="31"/>
      <c r="AE5" s="31" t="s">
        <v>17</v>
      </c>
      <c r="AF5" s="31"/>
      <c r="AG5" s="31"/>
      <c r="AH5" s="31" t="s">
        <v>16</v>
      </c>
      <c r="AI5" s="31"/>
      <c r="AJ5" s="31"/>
      <c r="AK5" s="31"/>
      <c r="AL5" s="31" t="s">
        <v>16</v>
      </c>
      <c r="AM5" s="31"/>
      <c r="AN5" s="31"/>
      <c r="AO5" s="31"/>
      <c r="AP5" s="31" t="s">
        <v>17</v>
      </c>
      <c r="AQ5" s="31"/>
      <c r="AR5" s="31"/>
      <c r="AS5" s="31" t="s">
        <v>16</v>
      </c>
      <c r="AT5" s="31"/>
      <c r="AU5" s="31"/>
      <c r="AV5" s="31"/>
      <c r="AW5" s="31" t="s">
        <v>17</v>
      </c>
      <c r="AX5" s="31"/>
      <c r="AY5" s="31"/>
      <c r="AZ5" s="31" t="s">
        <v>17</v>
      </c>
      <c r="BA5" s="31"/>
      <c r="BB5" s="31"/>
      <c r="BC5" s="31" t="s">
        <v>17</v>
      </c>
      <c r="BD5" s="31"/>
      <c r="BE5" s="31"/>
      <c r="BF5" s="31" t="s">
        <v>17</v>
      </c>
      <c r="BG5" s="31"/>
      <c r="BH5" s="31"/>
      <c r="BI5" s="31" t="s">
        <v>17</v>
      </c>
      <c r="BJ5" s="31"/>
      <c r="BK5" s="31"/>
    </row>
    <row r="6" spans="2:63" ht="14.25">
      <c r="B6" s="32">
        <v>1</v>
      </c>
      <c r="C6" s="2">
        <v>1</v>
      </c>
      <c r="D6" s="3" t="s">
        <v>18</v>
      </c>
      <c r="E6" s="27">
        <v>43494</v>
      </c>
      <c r="F6" s="27"/>
      <c r="G6" s="27"/>
      <c r="H6" s="27"/>
      <c r="I6" s="25">
        <v>21</v>
      </c>
      <c r="J6" s="25"/>
      <c r="K6" s="25"/>
      <c r="L6" s="28">
        <f>IF(E6,E6+I6-1+SUMPRODUCT((E6&gt;0)*($AK$14:$AK$24&gt;=E6)*($AO$14:$AO$24&lt;=E6+I6)*($AS$14:$AS$24)),)</f>
        <v>43514</v>
      </c>
      <c r="M6" s="29"/>
      <c r="N6" s="29"/>
      <c r="O6" s="30"/>
      <c r="P6" s="27"/>
      <c r="Q6" s="27"/>
      <c r="R6" s="27"/>
      <c r="S6" s="27"/>
      <c r="T6" s="25"/>
      <c r="U6" s="25"/>
      <c r="V6" s="25"/>
      <c r="W6" s="28">
        <f>IF(P6,P6+T6-1+SUMPRODUCT((P6&gt;0)*($AK$14:$AK$24&gt;=P6)*($AO$14:$AO$24&lt;=P6+T6)*($AS$14:$AS$24)),)</f>
        <v>0</v>
      </c>
      <c r="X6" s="29"/>
      <c r="Y6" s="29"/>
      <c r="Z6" s="30"/>
      <c r="AA6" s="27"/>
      <c r="AB6" s="27"/>
      <c r="AC6" s="27"/>
      <c r="AD6" s="27"/>
      <c r="AE6" s="25"/>
      <c r="AF6" s="25"/>
      <c r="AG6" s="25"/>
      <c r="AH6" s="28">
        <f>IF(AA6,AA6+AE6-1+SUMPRODUCT((AA6&gt;0)*($AK$14:$AK$24&gt;=AA6)*($AO$14:$AO$24&lt;=AA6+AE6)*($AS$14:$AS$24)),)</f>
        <v>0</v>
      </c>
      <c r="AI6" s="29"/>
      <c r="AJ6" s="29"/>
      <c r="AK6" s="30"/>
      <c r="AL6" s="27"/>
      <c r="AM6" s="27"/>
      <c r="AN6" s="27"/>
      <c r="AO6" s="27"/>
      <c r="AP6" s="25"/>
      <c r="AQ6" s="25"/>
      <c r="AR6" s="25"/>
      <c r="AS6" s="28">
        <f>IF(AL6,AL6+AP6-1+SUMPRODUCT((AL6&gt;0)*($AK$14:$AK$24&gt;=AL6)*($AO$14:$AO$24&lt;=AL6+AP6)*($AS$14:$AS$24)),)</f>
        <v>0</v>
      </c>
      <c r="AT6" s="29"/>
      <c r="AU6" s="29"/>
      <c r="AV6" s="30"/>
      <c r="AW6" s="25">
        <v>4</v>
      </c>
      <c r="AX6" s="25"/>
      <c r="AY6" s="25"/>
      <c r="AZ6" s="25">
        <v>28</v>
      </c>
      <c r="BA6" s="25"/>
      <c r="BB6" s="25"/>
      <c r="BC6" s="26">
        <f>AW6+AZ6</f>
        <v>32</v>
      </c>
      <c r="BD6" s="26"/>
      <c r="BE6" s="26"/>
      <c r="BF6" s="25">
        <f>I6+T6+AE6+AP6</f>
        <v>21</v>
      </c>
      <c r="BG6" s="25"/>
      <c r="BH6" s="25"/>
      <c r="BI6" s="25">
        <f>IF((BC6=BF6),"0",(AW6+AZ6)-BF6)</f>
        <v>11</v>
      </c>
      <c r="BJ6" s="25"/>
      <c r="BK6" s="25"/>
    </row>
    <row r="7" spans="2:63" ht="14.25">
      <c r="B7" s="32"/>
      <c r="C7" s="2">
        <v>2</v>
      </c>
      <c r="D7" s="3" t="s">
        <v>19</v>
      </c>
      <c r="E7" s="27">
        <v>43511</v>
      </c>
      <c r="F7" s="27"/>
      <c r="G7" s="27"/>
      <c r="H7" s="27"/>
      <c r="I7" s="25">
        <v>14</v>
      </c>
      <c r="J7" s="25"/>
      <c r="K7" s="25"/>
      <c r="L7" s="28">
        <f>IF(E7,E7+I7-1+SUMPRODUCT((E7&gt;0)*($AK$14:$AK$24&gt;=E7)*($AO$14:$AO$24&lt;=E7+I7)*($AS$14:$AS$24)),)</f>
        <v>43526</v>
      </c>
      <c r="M7" s="29"/>
      <c r="N7" s="29"/>
      <c r="O7" s="30"/>
      <c r="P7" s="27"/>
      <c r="Q7" s="27"/>
      <c r="R7" s="27"/>
      <c r="S7" s="27"/>
      <c r="T7" s="25"/>
      <c r="U7" s="25"/>
      <c r="V7" s="25"/>
      <c r="W7" s="28">
        <f>IF(P7,P7+T7-1+SUMPRODUCT((P7&gt;0)*($AK$14:$AK$24&gt;=P7)*($AO$14:$AO$24&lt;=P7+T7)*($AS$14:$AS$24)),)</f>
        <v>0</v>
      </c>
      <c r="X7" s="29"/>
      <c r="Y7" s="29"/>
      <c r="Z7" s="30"/>
      <c r="AA7" s="27"/>
      <c r="AB7" s="27"/>
      <c r="AC7" s="27"/>
      <c r="AD7" s="27"/>
      <c r="AE7" s="25"/>
      <c r="AF7" s="25"/>
      <c r="AG7" s="25"/>
      <c r="AH7" s="28">
        <f>IF(AA7,AA7+AE7-1+SUMPRODUCT((AA7&gt;0)*($AK$14:$AK$24&gt;=AA7)*($AO$14:$AO$24&lt;=AA7+AE7)*($AS$14:$AS$24)),)</f>
        <v>0</v>
      </c>
      <c r="AI7" s="29"/>
      <c r="AJ7" s="29"/>
      <c r="AK7" s="30"/>
      <c r="AL7" s="27"/>
      <c r="AM7" s="27"/>
      <c r="AN7" s="27"/>
      <c r="AO7" s="27"/>
      <c r="AP7" s="25"/>
      <c r="AQ7" s="25"/>
      <c r="AR7" s="25"/>
      <c r="AS7" s="28">
        <f>IF(AL7,AL7+AP7-1+SUMPRODUCT((AL7&gt;0)*($AK$14:$AK$24&gt;=AL7)*($AO$14:$AO$24&lt;=AL7+AP7)*($AS$14:$AS$24)),)</f>
        <v>0</v>
      </c>
      <c r="AT7" s="29"/>
      <c r="AU7" s="29"/>
      <c r="AV7" s="30"/>
      <c r="AW7" s="25"/>
      <c r="AX7" s="25"/>
      <c r="AY7" s="25"/>
      <c r="AZ7" s="25">
        <v>28</v>
      </c>
      <c r="BA7" s="25"/>
      <c r="BB7" s="25"/>
      <c r="BC7" s="26">
        <f>AW7+AZ7</f>
        <v>28</v>
      </c>
      <c r="BD7" s="26"/>
      <c r="BE7" s="26"/>
      <c r="BF7" s="25">
        <f>I7+T7+AE7+AP7</f>
        <v>14</v>
      </c>
      <c r="BG7" s="25"/>
      <c r="BH7" s="25"/>
      <c r="BI7" s="25">
        <f>IF((BC7=BF7),"0",(AW7+AZ7)-BF7)</f>
        <v>14</v>
      </c>
      <c r="BJ7" s="25"/>
      <c r="BK7" s="25"/>
    </row>
    <row r="8" spans="2:63" ht="14.25">
      <c r="B8" s="32"/>
      <c r="C8" s="2">
        <v>3</v>
      </c>
      <c r="D8" s="3" t="s">
        <v>20</v>
      </c>
      <c r="E8" s="27"/>
      <c r="F8" s="27"/>
      <c r="G8" s="27"/>
      <c r="H8" s="27"/>
      <c r="I8" s="25"/>
      <c r="J8" s="25"/>
      <c r="K8" s="25"/>
      <c r="L8" s="28">
        <f>IF(E8,E8+I8-1+SUMPRODUCT((E8&gt;0)*($AK$14:$AK$24&gt;=E8)*($AO$14:$AO$24&lt;=E8+I8)*($AS$14:$AS$24)),)</f>
        <v>0</v>
      </c>
      <c r="M8" s="29"/>
      <c r="N8" s="29"/>
      <c r="O8" s="30"/>
      <c r="P8" s="27"/>
      <c r="Q8" s="27"/>
      <c r="R8" s="27"/>
      <c r="S8" s="27"/>
      <c r="T8" s="25"/>
      <c r="U8" s="25"/>
      <c r="V8" s="25"/>
      <c r="W8" s="28">
        <f>IF(P8,P8+T8-1+SUMPRODUCT((P8&gt;0)*($AK$14:$AK$24&gt;=P8)*($AO$14:$AO$24&lt;=P8+T8)*($AS$14:$AS$24)),)</f>
        <v>0</v>
      </c>
      <c r="X8" s="29"/>
      <c r="Y8" s="29"/>
      <c r="Z8" s="30"/>
      <c r="AA8" s="27"/>
      <c r="AB8" s="27"/>
      <c r="AC8" s="27"/>
      <c r="AD8" s="27"/>
      <c r="AE8" s="25"/>
      <c r="AF8" s="25"/>
      <c r="AG8" s="25"/>
      <c r="AH8" s="28">
        <f>IF(AA8,AA8+AE8-1+SUMPRODUCT((AA8&gt;0)*($AK$14:$AK$24&gt;=AA8)*($AO$14:$AO$24&lt;=AA8+AE8)*($AS$14:$AS$24)),)</f>
        <v>0</v>
      </c>
      <c r="AI8" s="29"/>
      <c r="AJ8" s="29"/>
      <c r="AK8" s="30"/>
      <c r="AL8" s="27"/>
      <c r="AM8" s="27"/>
      <c r="AN8" s="27"/>
      <c r="AO8" s="27"/>
      <c r="AP8" s="25"/>
      <c r="AQ8" s="25"/>
      <c r="AR8" s="25"/>
      <c r="AS8" s="28">
        <f>IF(AL8,AL8+AP8-1+SUMPRODUCT((AL8&gt;0)*($AK$14:$AK$24&gt;=AL8)*($AO$14:$AO$24&lt;=AL8+AP8)*($AS$14:$AS$24)),)</f>
        <v>0</v>
      </c>
      <c r="AT8" s="29"/>
      <c r="AU8" s="29"/>
      <c r="AV8" s="30"/>
      <c r="AW8" s="25">
        <v>14</v>
      </c>
      <c r="AX8" s="25"/>
      <c r="AY8" s="25"/>
      <c r="AZ8" s="25">
        <v>28</v>
      </c>
      <c r="BA8" s="25"/>
      <c r="BB8" s="25"/>
      <c r="BC8" s="26">
        <f>AW8+AZ8</f>
        <v>42</v>
      </c>
      <c r="BD8" s="26"/>
      <c r="BE8" s="26"/>
      <c r="BF8" s="25">
        <f>I8+T8+AE8+AP8</f>
        <v>0</v>
      </c>
      <c r="BG8" s="25"/>
      <c r="BH8" s="25"/>
      <c r="BI8" s="25">
        <f>IF((BC8=BF8),"0",(AW8+AZ8)-BF8)</f>
        <v>42</v>
      </c>
      <c r="BJ8" s="25"/>
      <c r="BK8" s="25"/>
    </row>
    <row r="9" spans="2:63" ht="14.25">
      <c r="B9" s="32"/>
      <c r="C9" s="2">
        <v>4</v>
      </c>
      <c r="D9" s="3" t="s">
        <v>21</v>
      </c>
      <c r="E9" s="27"/>
      <c r="F9" s="27"/>
      <c r="G9" s="27"/>
      <c r="H9" s="27"/>
      <c r="I9" s="25"/>
      <c r="J9" s="25"/>
      <c r="K9" s="25"/>
      <c r="L9" s="28">
        <f>IF(E9,E9+I9-1+SUMPRODUCT((E9&gt;0)*($AK$14:$AK$24&gt;=E9)*($AO$14:$AO$24&lt;=E9+I9)*($AS$14:$AS$24)),)</f>
        <v>0</v>
      </c>
      <c r="M9" s="29"/>
      <c r="N9" s="29"/>
      <c r="O9" s="30"/>
      <c r="P9" s="27"/>
      <c r="Q9" s="27"/>
      <c r="R9" s="27"/>
      <c r="S9" s="27"/>
      <c r="T9" s="25"/>
      <c r="U9" s="25"/>
      <c r="V9" s="25"/>
      <c r="W9" s="28">
        <f>IF(P9,P9+T9-1+SUMPRODUCT((P9&gt;0)*($AK$14:$AK$24&gt;=P9)*($AO$14:$AO$24&lt;=P9+T9)*($AS$14:$AS$24)),)</f>
        <v>0</v>
      </c>
      <c r="X9" s="29"/>
      <c r="Y9" s="29"/>
      <c r="Z9" s="30"/>
      <c r="AA9" s="27"/>
      <c r="AB9" s="27"/>
      <c r="AC9" s="27"/>
      <c r="AD9" s="27"/>
      <c r="AE9" s="25"/>
      <c r="AF9" s="25"/>
      <c r="AG9" s="25"/>
      <c r="AH9" s="28">
        <f>IF(AA9,AA9+AE9-1+SUMPRODUCT((AA9&gt;0)*($AK$14:$AK$24&gt;=AA9)*($AO$14:$AO$24&lt;=AA9+AE9)*($AS$14:$AS$24)),)</f>
        <v>0</v>
      </c>
      <c r="AI9" s="29"/>
      <c r="AJ9" s="29"/>
      <c r="AK9" s="30"/>
      <c r="AL9" s="27"/>
      <c r="AM9" s="27"/>
      <c r="AN9" s="27"/>
      <c r="AO9" s="27"/>
      <c r="AP9" s="25"/>
      <c r="AQ9" s="25"/>
      <c r="AR9" s="25"/>
      <c r="AS9" s="28">
        <f>IF(AL9,AL9+AP9-1+SUMPRODUCT((AL9&gt;0)*($AK$14:$AK$24&gt;=AL9)*($AO$14:$AO$24&lt;=AL9+AP9)*($AS$14:$AS$24)),)</f>
        <v>0</v>
      </c>
      <c r="AT9" s="29"/>
      <c r="AU9" s="29"/>
      <c r="AV9" s="30"/>
      <c r="AW9" s="25">
        <v>14</v>
      </c>
      <c r="AX9" s="25"/>
      <c r="AY9" s="25"/>
      <c r="AZ9" s="25">
        <v>28</v>
      </c>
      <c r="BA9" s="25"/>
      <c r="BB9" s="25"/>
      <c r="BC9" s="26">
        <f>AW9+AZ9</f>
        <v>42</v>
      </c>
      <c r="BD9" s="26"/>
      <c r="BE9" s="26"/>
      <c r="BF9" s="25">
        <f>I9+T9+AE9+AP9</f>
        <v>0</v>
      </c>
      <c r="BG9" s="25"/>
      <c r="BH9" s="25"/>
      <c r="BI9" s="25">
        <f>IF((BC9=BF9),"0",(AW9+AZ9)-BF9)</f>
        <v>42</v>
      </c>
      <c r="BJ9" s="25"/>
      <c r="BK9" s="25"/>
    </row>
    <row r="10" ht="14.25">
      <c r="D10" s="4">
        <f>SUMPRODUCT(--($W13&amp;D$14&amp;2019)&lt;=$AO$14:$AO$24)</f>
        <v>0</v>
      </c>
    </row>
    <row r="11" ht="14.25">
      <c r="D11" s="5">
        <f>SUMPRODUCT(((--($W13&amp;D$14&amp;2019))&gt;=$E$6:$E$9)*((--($W13&amp;D$14&amp;2019))&lt;=$L$6:$L$9))</f>
        <v>0</v>
      </c>
    </row>
    <row r="12" ht="14.25">
      <c r="D12" s="5">
        <f>SUMPRODUCT((--(E$13&amp;$D14&amp;2019)&gt;=$AK$14:$AK$24)*(--(E$13&amp;$D14&amp;2019)&lt;=$AO$14:$AO$24))</f>
        <v>1</v>
      </c>
    </row>
    <row r="13" spans="3:47" ht="14.25">
      <c r="C13" s="2" t="s">
        <v>1</v>
      </c>
      <c r="D13" s="2" t="s">
        <v>22</v>
      </c>
      <c r="E13" s="2">
        <v>1</v>
      </c>
      <c r="F13" s="2">
        <v>2</v>
      </c>
      <c r="G13" s="2">
        <v>3</v>
      </c>
      <c r="H13" s="2">
        <v>4</v>
      </c>
      <c r="I13" s="2">
        <v>5</v>
      </c>
      <c r="J13" s="2">
        <v>6</v>
      </c>
      <c r="K13" s="2">
        <v>7</v>
      </c>
      <c r="L13" s="2">
        <v>8</v>
      </c>
      <c r="M13" s="2">
        <v>9</v>
      </c>
      <c r="N13" s="2">
        <v>10</v>
      </c>
      <c r="O13" s="2">
        <v>11</v>
      </c>
      <c r="P13" s="2">
        <v>12</v>
      </c>
      <c r="Q13" s="2">
        <v>13</v>
      </c>
      <c r="R13" s="2">
        <v>14</v>
      </c>
      <c r="S13" s="2">
        <v>15</v>
      </c>
      <c r="T13" s="2">
        <v>16</v>
      </c>
      <c r="U13" s="2">
        <v>17</v>
      </c>
      <c r="V13" s="2">
        <v>18</v>
      </c>
      <c r="W13" s="2">
        <v>19</v>
      </c>
      <c r="X13" s="2">
        <v>20</v>
      </c>
      <c r="Y13" s="2">
        <v>21</v>
      </c>
      <c r="Z13" s="2">
        <v>22</v>
      </c>
      <c r="AA13" s="2">
        <v>23</v>
      </c>
      <c r="AB13" s="2">
        <v>24</v>
      </c>
      <c r="AC13" s="2">
        <v>25</v>
      </c>
      <c r="AD13" s="2">
        <v>26</v>
      </c>
      <c r="AE13" s="2">
        <v>27</v>
      </c>
      <c r="AF13" s="2">
        <v>28</v>
      </c>
      <c r="AG13" s="2">
        <v>29</v>
      </c>
      <c r="AH13" s="2">
        <v>30</v>
      </c>
      <c r="AI13" s="2">
        <v>31</v>
      </c>
      <c r="AK13" s="23" t="s">
        <v>23</v>
      </c>
      <c r="AL13" s="23"/>
      <c r="AM13" s="23"/>
      <c r="AN13" s="23"/>
      <c r="AO13" s="23"/>
      <c r="AP13" s="23"/>
      <c r="AQ13" s="23"/>
      <c r="AR13" s="23"/>
      <c r="AS13" s="23"/>
      <c r="AT13" s="23"/>
      <c r="AU13" s="23"/>
    </row>
    <row r="14" spans="3:47" ht="14.25">
      <c r="C14" s="2">
        <v>1</v>
      </c>
      <c r="D14" s="3" t="s">
        <v>24</v>
      </c>
      <c r="E14" s="6" t="str">
        <f>IF(OR(Пер+Втор+Трет+Четв&gt;1),"Х",IF(Празд,"П",""))</f>
        <v>П</v>
      </c>
      <c r="F14" s="7" t="str">
        <f>IF(OR(Пер+Втор+Трет+Четв&gt;1),"Х",IF(Празд,"П",""))</f>
        <v>П</v>
      </c>
      <c r="G14" s="8" t="str">
        <f>IF(OR(Пер+Втор+Трет+Четв&gt;1),"Х",IF(Празд,"П",""))</f>
        <v>П</v>
      </c>
      <c r="H14" s="8" t="str">
        <f>IF(OR(Пер+Втор+Трет+Четв&gt;1),"Х",IF(Празд,"П",""))</f>
        <v>П</v>
      </c>
      <c r="I14" s="7" t="str">
        <f>IF(OR(Пер+Втор+Трет+Четв&gt;1),"Х",IF(Празд,"П",""))</f>
        <v>П</v>
      </c>
      <c r="J14" s="7" t="s">
        <v>25</v>
      </c>
      <c r="K14" s="7" t="s">
        <v>25</v>
      </c>
      <c r="L14" s="7" t="str">
        <f>IF(OR(Пер+Втор+Трет+Четв&gt;1),"Х",IF(Празд,"П",""))</f>
        <v>П</v>
      </c>
      <c r="M14" s="7">
        <f>IF(OR(Пер+Втор+Трет+Четв&gt;1),"Х",IF(Празд,"П",""))</f>
      </c>
      <c r="N14" s="8">
        <f>IF(OR(Пер+Втор+Трет+Четв&gt;1),"Х",IF(Празд,"П",""))</f>
      </c>
      <c r="O14" s="8">
        <f>IF(OR(Пер+Втор+Трет+Четв&gt;1),"Х",IF(Празд,"П",""))</f>
      </c>
      <c r="P14" s="7">
        <f>IF(OR(Пер+Втор+Трет+Четв&gt;1),"Х",IF(Празд,"П",""))</f>
      </c>
      <c r="Q14" s="7" t="s">
        <v>25</v>
      </c>
      <c r="R14" s="7" t="s">
        <v>25</v>
      </c>
      <c r="S14" s="7">
        <f>IF(OR(Пер+Втор+Трет+Четв&gt;1),"Х",IF(Празд,"П",""))</f>
      </c>
      <c r="T14" s="7">
        <f>IF(OR(Пер+Втор+Трет+Четв&gt;1),"Х",IF(Празд,"П",""))</f>
      </c>
      <c r="U14" s="7">
        <f>IF(OR(Пер+Втор+Трет+Четв&gt;1),"Х",IF(Празд,"П",""))</f>
      </c>
      <c r="V14" s="7">
        <f>IF(OR(Пер+Втор+Трет+Четв&gt;1),"Х",IF(Празд,"П",""))</f>
      </c>
      <c r="W14" s="7">
        <f>IF(OR(Пер+Втор+Трет+Четв&gt;1),"Х",IF(Празд,"П",""))</f>
      </c>
      <c r="X14" s="7" t="s">
        <v>25</v>
      </c>
      <c r="Y14" s="7" t="s">
        <v>25</v>
      </c>
      <c r="Z14" s="9">
        <f>IF(OR(Пер+Втор+Трет+Четв&gt;1),"Х",IF(Празд,"П",""))</f>
      </c>
      <c r="AA14" s="7">
        <f>IF(OR(Пер+Втор+Трет+Четв&gt;1),"Х",IF(Празд,"П",""))</f>
      </c>
      <c r="AB14" s="7">
        <f>IF(OR(Пер+Втор+Трет+Четв&gt;1),"Х",IF(Празд,"П",""))</f>
      </c>
      <c r="AC14" s="7">
        <f>IF(OR(Пер+Втор+Трет+Четв&gt;1),"Х",IF(Празд,"П",""))</f>
      </c>
      <c r="AD14" s="7">
        <f>IF(OR(Пер+Втор+Трет+Четв&gt;1),"Х",IF(Празд,"П",""))</f>
      </c>
      <c r="AE14" s="7" t="s">
        <v>25</v>
      </c>
      <c r="AF14" s="7" t="s">
        <v>25</v>
      </c>
      <c r="AG14" s="9">
        <f>IF(OR(Пер+Втор+Трет+Четв&gt;1),"Х",IF(Празд,"П",""))</f>
      </c>
      <c r="AH14" s="7">
        <f>IF(OR(Пер+Втор+Трет+Четв&gt;1),"Х",IF(Празд,"П",""))</f>
      </c>
      <c r="AI14" s="10">
        <f>IF(OR(Пер+Втор+Трет+Четв&gt;1),"Х",IF(Празд,"П",""))</f>
      </c>
      <c r="AK14" s="22">
        <v>43466</v>
      </c>
      <c r="AL14" s="23"/>
      <c r="AM14" s="23"/>
      <c r="AN14" s="23"/>
      <c r="AO14" s="22">
        <v>43473</v>
      </c>
      <c r="AP14" s="23"/>
      <c r="AQ14" s="23"/>
      <c r="AR14" s="23"/>
      <c r="AS14" s="24">
        <f>IF(AK14&gt;0,AO14-AK14+1,"")</f>
        <v>8</v>
      </c>
      <c r="AT14" s="24"/>
      <c r="AU14" s="24"/>
    </row>
    <row r="15" spans="3:47" ht="14.25">
      <c r="C15" s="2">
        <v>2</v>
      </c>
      <c r="D15" s="3" t="s">
        <v>26</v>
      </c>
      <c r="E15" s="9">
        <f aca="true" t="shared" si="0" ref="E15:T15">IF(OR(Пер+Втор+Трет+Четв&gt;1),"Х",IF(Празд,"П",""))</f>
      </c>
      <c r="F15" s="9">
        <f t="shared" si="0"/>
      </c>
      <c r="G15" s="9" t="s">
        <v>25</v>
      </c>
      <c r="H15" s="9" t="s">
        <v>25</v>
      </c>
      <c r="I15" s="9">
        <f t="shared" si="0"/>
      </c>
      <c r="J15" s="9">
        <f t="shared" si="0"/>
      </c>
      <c r="K15" s="9">
        <f t="shared" si="0"/>
      </c>
      <c r="L15" s="9">
        <f t="shared" si="0"/>
      </c>
      <c r="M15" s="9">
        <f t="shared" si="0"/>
      </c>
      <c r="N15" s="9" t="s">
        <v>25</v>
      </c>
      <c r="O15" s="9" t="s">
        <v>25</v>
      </c>
      <c r="P15" s="9">
        <f t="shared" si="0"/>
      </c>
      <c r="Q15" s="9">
        <f t="shared" si="0"/>
      </c>
      <c r="R15" s="9">
        <f t="shared" si="0"/>
      </c>
      <c r="S15" s="9" t="str">
        <f t="shared" si="0"/>
        <v>Х</v>
      </c>
      <c r="T15" s="9" t="str">
        <f t="shared" si="0"/>
        <v>Х</v>
      </c>
      <c r="U15" s="9" t="s">
        <v>25</v>
      </c>
      <c r="V15" s="9" t="s">
        <v>25</v>
      </c>
      <c r="W15" s="9">
        <f>IF(OR(Пер+Втор+Трет+Четв&gt;1),"Х",IF(Празд,"П",""))</f>
      </c>
      <c r="X15" s="9">
        <f>IF(OR(Пер+Втор+Трет+Четв&gt;1),"Х",IF(Празд,"П",""))</f>
      </c>
      <c r="Y15" s="9">
        <f>IF(OR(Пер+Втор+Трет+Четв&gt;1),"Х",IF(Празд,"П",""))</f>
      </c>
      <c r="Z15" s="9">
        <f>IF(OR(Пер+Втор+Трет+Четв&gt;1),"Х",IF(Празд,"П",""))</f>
      </c>
      <c r="AA15" s="9" t="str">
        <f>IF(OR(Пер+Втор+Трет+Четв&gt;1),"Х",IF(Празд,"П",""))</f>
        <v>П</v>
      </c>
      <c r="AB15" s="9" t="s">
        <v>25</v>
      </c>
      <c r="AC15" s="9" t="s">
        <v>25</v>
      </c>
      <c r="AD15" s="9">
        <f>IF(OR(Пер+Втор+Трет+Четв&gt;1),"Х",IF(Празд,"П",""))</f>
      </c>
      <c r="AE15" s="9">
        <f>IF(OR(Пер+Втор+Трет+Четв&gt;1),"Х",IF(Празд,"П",""))</f>
      </c>
      <c r="AF15" s="9">
        <f>IF(OR(Пер+Втор+Трет+Четв&gt;1),"Х",IF(Празд,"П",""))</f>
      </c>
      <c r="AG15" s="11"/>
      <c r="AH15" s="11"/>
      <c r="AI15" s="12"/>
      <c r="AK15" s="22">
        <v>43519</v>
      </c>
      <c r="AL15" s="23"/>
      <c r="AM15" s="23"/>
      <c r="AN15" s="23"/>
      <c r="AO15" s="22">
        <v>43520</v>
      </c>
      <c r="AP15" s="23"/>
      <c r="AQ15" s="23"/>
      <c r="AR15" s="23"/>
      <c r="AS15" s="24">
        <f aca="true" t="shared" si="1" ref="AS15:AS25">IF(AK15&gt;0,AO15-AK15+1,"")</f>
        <v>2</v>
      </c>
      <c r="AT15" s="24"/>
      <c r="AU15" s="24"/>
    </row>
    <row r="16" spans="3:47" ht="14.25">
      <c r="C16" s="2">
        <v>3</v>
      </c>
      <c r="D16" s="3" t="s">
        <v>27</v>
      </c>
      <c r="E16" s="9">
        <f aca="true" t="shared" si="2" ref="E16:AF23">IF(OR(Пер+Втор+Трет+Четв&gt;1),"Х",IF(Празд,"П",""))</f>
      </c>
      <c r="F16" s="9">
        <f t="shared" si="2"/>
      </c>
      <c r="G16" s="9" t="s">
        <v>25</v>
      </c>
      <c r="H16" s="9" t="s">
        <v>25</v>
      </c>
      <c r="I16" s="9">
        <f t="shared" si="2"/>
      </c>
      <c r="J16" s="9">
        <f t="shared" si="2"/>
      </c>
      <c r="K16" s="9">
        <f t="shared" si="2"/>
      </c>
      <c r="L16" s="9" t="str">
        <f t="shared" si="2"/>
        <v>П</v>
      </c>
      <c r="M16" s="9" t="str">
        <f t="shared" si="2"/>
        <v>П</v>
      </c>
      <c r="N16" s="9" t="s">
        <v>25</v>
      </c>
      <c r="O16" s="9" t="s">
        <v>25</v>
      </c>
      <c r="P16" s="9">
        <f t="shared" si="2"/>
      </c>
      <c r="Q16" s="9">
        <f t="shared" si="2"/>
      </c>
      <c r="R16" s="9">
        <f t="shared" si="2"/>
      </c>
      <c r="S16" s="9">
        <f t="shared" si="2"/>
      </c>
      <c r="T16" s="9">
        <f t="shared" si="2"/>
      </c>
      <c r="U16" s="9" t="s">
        <v>25</v>
      </c>
      <c r="V16" s="9" t="s">
        <v>25</v>
      </c>
      <c r="W16" s="9">
        <f t="shared" si="2"/>
      </c>
      <c r="X16" s="9">
        <f t="shared" si="2"/>
      </c>
      <c r="Y16" s="9">
        <f t="shared" si="2"/>
      </c>
      <c r="Z16" s="9">
        <f t="shared" si="2"/>
      </c>
      <c r="AA16" s="9">
        <f t="shared" si="2"/>
      </c>
      <c r="AB16" s="9" t="s">
        <v>25</v>
      </c>
      <c r="AC16" s="9" t="s">
        <v>25</v>
      </c>
      <c r="AD16" s="9">
        <f t="shared" si="2"/>
      </c>
      <c r="AE16" s="9">
        <f t="shared" si="2"/>
      </c>
      <c r="AF16" s="9">
        <f t="shared" si="2"/>
      </c>
      <c r="AG16" s="9">
        <f>IF(OR(Пер+Втор+Трет+Четв&gt;1),"Х",IF(Празд,"П",""))</f>
      </c>
      <c r="AH16" s="9">
        <f>IF(OR(Пер+Втор+Трет+Четв&gt;1),"Х",IF(Празд,"П",""))</f>
      </c>
      <c r="AI16" s="13" t="s">
        <v>25</v>
      </c>
      <c r="AK16" s="22">
        <v>43532</v>
      </c>
      <c r="AL16" s="23"/>
      <c r="AM16" s="23"/>
      <c r="AN16" s="23"/>
      <c r="AO16" s="22">
        <v>43534</v>
      </c>
      <c r="AP16" s="23"/>
      <c r="AQ16" s="23"/>
      <c r="AR16" s="23"/>
      <c r="AS16" s="24">
        <f t="shared" si="1"/>
        <v>3</v>
      </c>
      <c r="AT16" s="24"/>
      <c r="AU16" s="24"/>
    </row>
    <row r="17" spans="3:47" ht="14.25">
      <c r="C17" s="2">
        <v>4</v>
      </c>
      <c r="D17" s="3" t="s">
        <v>28</v>
      </c>
      <c r="E17" s="9" t="s">
        <v>25</v>
      </c>
      <c r="F17" s="9">
        <f t="shared" si="2"/>
      </c>
      <c r="G17" s="9">
        <f t="shared" si="2"/>
      </c>
      <c r="H17" s="9">
        <f t="shared" si="2"/>
      </c>
      <c r="I17" s="9">
        <f t="shared" si="2"/>
      </c>
      <c r="J17" s="9">
        <f t="shared" si="2"/>
      </c>
      <c r="K17" s="9" t="s">
        <v>25</v>
      </c>
      <c r="L17" s="9" t="s">
        <v>25</v>
      </c>
      <c r="M17" s="9">
        <f t="shared" si="2"/>
      </c>
      <c r="N17" s="9">
        <f t="shared" si="2"/>
      </c>
      <c r="O17" s="9">
        <f t="shared" si="2"/>
      </c>
      <c r="P17" s="9">
        <f t="shared" si="2"/>
      </c>
      <c r="Q17" s="9">
        <f t="shared" si="2"/>
      </c>
      <c r="R17" s="9" t="s">
        <v>25</v>
      </c>
      <c r="S17" s="9" t="s">
        <v>25</v>
      </c>
      <c r="T17" s="9">
        <f t="shared" si="2"/>
      </c>
      <c r="U17" s="9">
        <f t="shared" si="2"/>
      </c>
      <c r="V17" s="9">
        <f t="shared" si="2"/>
      </c>
      <c r="W17" s="9">
        <f t="shared" si="2"/>
      </c>
      <c r="X17" s="9">
        <f t="shared" si="2"/>
      </c>
      <c r="Y17" s="9" t="s">
        <v>25</v>
      </c>
      <c r="Z17" s="9" t="s">
        <v>25</v>
      </c>
      <c r="AA17" s="9">
        <f t="shared" si="2"/>
      </c>
      <c r="AB17" s="9">
        <f t="shared" si="2"/>
      </c>
      <c r="AC17" s="9">
        <f t="shared" si="2"/>
      </c>
      <c r="AD17" s="9">
        <f t="shared" si="2"/>
      </c>
      <c r="AE17" s="9">
        <f t="shared" si="2"/>
      </c>
      <c r="AF17" s="9" t="s">
        <v>25</v>
      </c>
      <c r="AG17" s="9" t="s">
        <v>29</v>
      </c>
      <c r="AH17" s="9">
        <f>IF(OR(Пер+Втор+Трет+Четв&gt;1),"Х",IF(Празд,"П",""))</f>
      </c>
      <c r="AI17" s="12"/>
      <c r="AK17" s="22"/>
      <c r="AL17" s="23"/>
      <c r="AM17" s="23"/>
      <c r="AN17" s="23"/>
      <c r="AO17" s="22"/>
      <c r="AP17" s="23"/>
      <c r="AQ17" s="23"/>
      <c r="AR17" s="23"/>
      <c r="AS17" s="24">
        <v>0</v>
      </c>
      <c r="AT17" s="24"/>
      <c r="AU17" s="24"/>
    </row>
    <row r="18" spans="3:47" ht="14.25">
      <c r="C18" s="2">
        <v>5</v>
      </c>
      <c r="D18" s="3" t="s">
        <v>30</v>
      </c>
      <c r="E18" s="9" t="str">
        <f t="shared" si="2"/>
        <v>П</v>
      </c>
      <c r="F18" s="9" t="str">
        <f t="shared" si="2"/>
        <v>П</v>
      </c>
      <c r="G18" s="9" t="str">
        <f t="shared" si="2"/>
        <v>П</v>
      </c>
      <c r="H18" s="9" t="str">
        <f t="shared" si="2"/>
        <v>П</v>
      </c>
      <c r="I18" s="9" t="s">
        <v>25</v>
      </c>
      <c r="J18" s="9" t="s">
        <v>25</v>
      </c>
      <c r="K18" s="9" t="str">
        <f t="shared" si="2"/>
        <v>П</v>
      </c>
      <c r="L18" s="9" t="str">
        <f t="shared" si="2"/>
        <v>П</v>
      </c>
      <c r="M18" s="9" t="s">
        <v>29</v>
      </c>
      <c r="N18" s="9">
        <f t="shared" si="2"/>
      </c>
      <c r="O18" s="9">
        <f t="shared" si="2"/>
      </c>
      <c r="P18" s="9" t="s">
        <v>25</v>
      </c>
      <c r="Q18" s="9" t="s">
        <v>25</v>
      </c>
      <c r="R18" s="9">
        <f t="shared" si="2"/>
      </c>
      <c r="S18" s="9">
        <f t="shared" si="2"/>
      </c>
      <c r="T18" s="9">
        <f t="shared" si="2"/>
      </c>
      <c r="U18" s="9">
        <f t="shared" si="2"/>
      </c>
      <c r="V18" s="9">
        <f t="shared" si="2"/>
      </c>
      <c r="W18" s="9" t="s">
        <v>25</v>
      </c>
      <c r="X18" s="9" t="s">
        <v>25</v>
      </c>
      <c r="Y18" s="9">
        <f t="shared" si="2"/>
      </c>
      <c r="Z18" s="9">
        <f t="shared" si="2"/>
      </c>
      <c r="AA18" s="9">
        <f t="shared" si="2"/>
      </c>
      <c r="AB18" s="9">
        <f t="shared" si="2"/>
      </c>
      <c r="AC18" s="9">
        <f t="shared" si="2"/>
      </c>
      <c r="AD18" s="9" t="s">
        <v>25</v>
      </c>
      <c r="AE18" s="9" t="s">
        <v>25</v>
      </c>
      <c r="AF18" s="9">
        <f t="shared" si="2"/>
      </c>
      <c r="AG18" s="9">
        <f>IF(OR(Пер+Втор+Трет+Четв&gt;1),"Х",IF(Празд,"П",""))</f>
      </c>
      <c r="AH18" s="9">
        <f>IF(OR(Пер+Втор+Трет+Четв&gt;1),"Х",IF(Празд,"П",""))</f>
      </c>
      <c r="AI18" s="13">
        <f>IF(OR(Пер+Втор+Трет+Четв&gt;1),"Х",IF(Празд,"П",""))</f>
      </c>
      <c r="AK18" s="22">
        <v>43586</v>
      </c>
      <c r="AL18" s="23"/>
      <c r="AM18" s="23"/>
      <c r="AN18" s="23"/>
      <c r="AO18" s="22">
        <v>43594</v>
      </c>
      <c r="AP18" s="23"/>
      <c r="AQ18" s="23"/>
      <c r="AR18" s="23"/>
      <c r="AS18" s="24">
        <f>IF(AK18&gt;0,AO18-AK18+1,"")</f>
        <v>9</v>
      </c>
      <c r="AT18" s="24"/>
      <c r="AU18" s="24"/>
    </row>
    <row r="19" spans="3:47" ht="14.25">
      <c r="C19" s="2">
        <v>6</v>
      </c>
      <c r="D19" s="3" t="s">
        <v>31</v>
      </c>
      <c r="E19" s="9">
        <f t="shared" si="2"/>
      </c>
      <c r="F19" s="9" t="s">
        <v>25</v>
      </c>
      <c r="G19" s="9" t="s">
        <v>25</v>
      </c>
      <c r="H19" s="9">
        <f t="shared" si="2"/>
      </c>
      <c r="I19" s="9">
        <f t="shared" si="2"/>
      </c>
      <c r="J19" s="9">
        <f t="shared" si="2"/>
      </c>
      <c r="K19" s="9">
        <f t="shared" si="2"/>
      </c>
      <c r="L19" s="9">
        <f t="shared" si="2"/>
      </c>
      <c r="M19" s="9" t="s">
        <v>25</v>
      </c>
      <c r="N19" s="9">
        <f t="shared" si="2"/>
      </c>
      <c r="O19" s="9">
        <f t="shared" si="2"/>
      </c>
      <c r="P19" s="9" t="str">
        <f t="shared" si="2"/>
        <v>П</v>
      </c>
      <c r="Q19" s="9">
        <f t="shared" si="2"/>
      </c>
      <c r="R19" s="9">
        <f t="shared" si="2"/>
      </c>
      <c r="S19" s="9">
        <f t="shared" si="2"/>
      </c>
      <c r="T19" s="9" t="s">
        <v>25</v>
      </c>
      <c r="U19" s="9" t="s">
        <v>25</v>
      </c>
      <c r="V19" s="9">
        <f t="shared" si="2"/>
      </c>
      <c r="W19" s="9">
        <f t="shared" si="2"/>
      </c>
      <c r="X19" s="9">
        <f t="shared" si="2"/>
      </c>
      <c r="Y19" s="9">
        <f t="shared" si="2"/>
      </c>
      <c r="Z19" s="9">
        <f t="shared" si="2"/>
      </c>
      <c r="AA19" s="9" t="s">
        <v>25</v>
      </c>
      <c r="AB19" s="9" t="s">
        <v>25</v>
      </c>
      <c r="AC19" s="9">
        <f t="shared" si="2"/>
      </c>
      <c r="AD19" s="9">
        <f t="shared" si="2"/>
      </c>
      <c r="AE19" s="9">
        <f t="shared" si="2"/>
      </c>
      <c r="AF19" s="9">
        <f t="shared" si="2"/>
      </c>
      <c r="AG19" s="9">
        <f>IF(OR(Пер+Втор+Трет+Четв&gt;1),"Х",IF(Празд,"П",""))</f>
      </c>
      <c r="AH19" s="9" t="s">
        <v>25</v>
      </c>
      <c r="AI19" s="12"/>
      <c r="AK19" s="22">
        <v>43628</v>
      </c>
      <c r="AL19" s="23"/>
      <c r="AM19" s="23"/>
      <c r="AN19" s="23"/>
      <c r="AO19" s="22">
        <v>43628</v>
      </c>
      <c r="AP19" s="23"/>
      <c r="AQ19" s="23"/>
      <c r="AR19" s="23"/>
      <c r="AS19" s="24">
        <f t="shared" si="1"/>
        <v>1</v>
      </c>
      <c r="AT19" s="24"/>
      <c r="AU19" s="24"/>
    </row>
    <row r="20" spans="3:47" ht="14.25">
      <c r="C20" s="2">
        <v>7</v>
      </c>
      <c r="D20" s="3" t="s">
        <v>32</v>
      </c>
      <c r="E20" s="9" t="s">
        <v>25</v>
      </c>
      <c r="F20" s="9">
        <f t="shared" si="2"/>
      </c>
      <c r="G20" s="9">
        <f t="shared" si="2"/>
      </c>
      <c r="H20" s="9">
        <f t="shared" si="2"/>
      </c>
      <c r="I20" s="9">
        <f t="shared" si="2"/>
      </c>
      <c r="J20" s="9">
        <f t="shared" si="2"/>
      </c>
      <c r="K20" s="9" t="s">
        <v>25</v>
      </c>
      <c r="L20" s="9" t="s">
        <v>25</v>
      </c>
      <c r="M20" s="9">
        <f t="shared" si="2"/>
      </c>
      <c r="N20" s="9">
        <f t="shared" si="2"/>
      </c>
      <c r="O20" s="9">
        <f t="shared" si="2"/>
      </c>
      <c r="P20" s="9">
        <f t="shared" si="2"/>
      </c>
      <c r="Q20" s="9">
        <f t="shared" si="2"/>
      </c>
      <c r="R20" s="9" t="s">
        <v>25</v>
      </c>
      <c r="S20" s="9" t="s">
        <v>25</v>
      </c>
      <c r="T20" s="9">
        <f t="shared" si="2"/>
      </c>
      <c r="U20" s="9">
        <f t="shared" si="2"/>
      </c>
      <c r="V20" s="9">
        <f t="shared" si="2"/>
      </c>
      <c r="W20" s="9">
        <f t="shared" si="2"/>
      </c>
      <c r="X20" s="9">
        <f t="shared" si="2"/>
      </c>
      <c r="Y20" s="9" t="s">
        <v>25</v>
      </c>
      <c r="Z20" s="9" t="s">
        <v>25</v>
      </c>
      <c r="AA20" s="9">
        <f t="shared" si="2"/>
      </c>
      <c r="AB20" s="9">
        <f t="shared" si="2"/>
      </c>
      <c r="AC20" s="9">
        <f t="shared" si="2"/>
      </c>
      <c r="AD20" s="9">
        <f t="shared" si="2"/>
      </c>
      <c r="AE20" s="9">
        <f t="shared" si="2"/>
      </c>
      <c r="AF20" s="9" t="s">
        <v>25</v>
      </c>
      <c r="AG20" s="9" t="s">
        <v>25</v>
      </c>
      <c r="AH20" s="9">
        <f>IF(OR(Пер+Втор+Трет+Четв&gt;1),"Х",IF(Празд,"П",""))</f>
      </c>
      <c r="AI20" s="13">
        <f>IF(OR(Пер+Втор+Трет+Четв&gt;1),"Х",IF(Празд,"П",""))</f>
      </c>
      <c r="AK20" s="22"/>
      <c r="AL20" s="23"/>
      <c r="AM20" s="23"/>
      <c r="AN20" s="23"/>
      <c r="AO20" s="22"/>
      <c r="AP20" s="23"/>
      <c r="AQ20" s="23"/>
      <c r="AR20" s="23"/>
      <c r="AS20" s="24">
        <v>0</v>
      </c>
      <c r="AT20" s="24"/>
      <c r="AU20" s="24"/>
    </row>
    <row r="21" spans="3:47" ht="14.25">
      <c r="C21" s="2">
        <v>8</v>
      </c>
      <c r="D21" s="3" t="s">
        <v>33</v>
      </c>
      <c r="E21" s="9">
        <f t="shared" si="2"/>
      </c>
      <c r="F21" s="9">
        <f t="shared" si="2"/>
      </c>
      <c r="G21" s="9">
        <f t="shared" si="2"/>
      </c>
      <c r="H21" s="9" t="s">
        <v>25</v>
      </c>
      <c r="I21" s="9" t="s">
        <v>25</v>
      </c>
      <c r="J21" s="9">
        <f t="shared" si="2"/>
      </c>
      <c r="K21" s="9">
        <f t="shared" si="2"/>
      </c>
      <c r="L21" s="9">
        <f t="shared" si="2"/>
      </c>
      <c r="M21" s="9">
        <f t="shared" si="2"/>
      </c>
      <c r="N21" s="9">
        <f t="shared" si="2"/>
      </c>
      <c r="O21" s="9" t="s">
        <v>25</v>
      </c>
      <c r="P21" s="9" t="s">
        <v>25</v>
      </c>
      <c r="Q21" s="9">
        <f t="shared" si="2"/>
      </c>
      <c r="R21" s="9">
        <f t="shared" si="2"/>
      </c>
      <c r="S21" s="9">
        <f t="shared" si="2"/>
      </c>
      <c r="T21" s="9">
        <f t="shared" si="2"/>
      </c>
      <c r="U21" s="9">
        <f t="shared" si="2"/>
      </c>
      <c r="V21" s="9" t="s">
        <v>25</v>
      </c>
      <c r="W21" s="9" t="s">
        <v>25</v>
      </c>
      <c r="X21" s="9">
        <f t="shared" si="2"/>
      </c>
      <c r="Y21" s="9">
        <f t="shared" si="2"/>
      </c>
      <c r="Z21" s="9">
        <f t="shared" si="2"/>
      </c>
      <c r="AA21" s="9">
        <f t="shared" si="2"/>
      </c>
      <c r="AB21" s="9">
        <f t="shared" si="2"/>
      </c>
      <c r="AC21" s="9" t="s">
        <v>25</v>
      </c>
      <c r="AD21" s="9" t="s">
        <v>25</v>
      </c>
      <c r="AE21" s="9">
        <f t="shared" si="2"/>
      </c>
      <c r="AF21" s="9">
        <f t="shared" si="2"/>
      </c>
      <c r="AG21" s="9">
        <f>IF(OR(Пер+Втор+Трет+Четв&gt;1),"Х",IF(Празд,"П",""))</f>
      </c>
      <c r="AH21" s="9">
        <f>IF(OR(Пер+Втор+Трет+Четв&gt;1),"Х",IF(Празд,"П",""))</f>
      </c>
      <c r="AI21" s="13">
        <f>IF(OR(Пер+Втор+Трет+Четв&gt;1),"Х",IF(Празд,"П",""))</f>
      </c>
      <c r="AK21" s="22"/>
      <c r="AL21" s="23"/>
      <c r="AM21" s="23"/>
      <c r="AN21" s="23"/>
      <c r="AO21" s="22"/>
      <c r="AP21" s="23"/>
      <c r="AQ21" s="23"/>
      <c r="AR21" s="23"/>
      <c r="AS21" s="24">
        <v>0</v>
      </c>
      <c r="AT21" s="24"/>
      <c r="AU21" s="24"/>
    </row>
    <row r="22" spans="3:47" ht="14.25">
      <c r="C22" s="2">
        <v>9</v>
      </c>
      <c r="D22" s="3" t="s">
        <v>34</v>
      </c>
      <c r="E22" s="9" t="s">
        <v>25</v>
      </c>
      <c r="F22" s="9" t="s">
        <v>25</v>
      </c>
      <c r="G22" s="9">
        <f t="shared" si="2"/>
      </c>
      <c r="H22" s="9">
        <f t="shared" si="2"/>
      </c>
      <c r="I22" s="9">
        <f t="shared" si="2"/>
      </c>
      <c r="J22" s="9">
        <f t="shared" si="2"/>
      </c>
      <c r="K22" s="9">
        <f t="shared" si="2"/>
      </c>
      <c r="L22" s="9" t="s">
        <v>25</v>
      </c>
      <c r="M22" s="9" t="s">
        <v>25</v>
      </c>
      <c r="N22" s="9">
        <f t="shared" si="2"/>
      </c>
      <c r="O22" s="9">
        <f t="shared" si="2"/>
      </c>
      <c r="P22" s="9">
        <f t="shared" si="2"/>
      </c>
      <c r="Q22" s="9">
        <f t="shared" si="2"/>
      </c>
      <c r="R22" s="9">
        <f t="shared" si="2"/>
      </c>
      <c r="S22" s="9" t="s">
        <v>25</v>
      </c>
      <c r="T22" s="9" t="s">
        <v>25</v>
      </c>
      <c r="U22" s="9">
        <f t="shared" si="2"/>
      </c>
      <c r="V22" s="9">
        <f t="shared" si="2"/>
      </c>
      <c r="W22" s="9">
        <f t="shared" si="2"/>
      </c>
      <c r="X22" s="9">
        <f t="shared" si="2"/>
      </c>
      <c r="Y22" s="9">
        <f t="shared" si="2"/>
      </c>
      <c r="Z22" s="9" t="s">
        <v>25</v>
      </c>
      <c r="AA22" s="9" t="s">
        <v>25</v>
      </c>
      <c r="AB22" s="9">
        <f t="shared" si="2"/>
      </c>
      <c r="AC22" s="9">
        <f t="shared" si="2"/>
      </c>
      <c r="AD22" s="9">
        <f t="shared" si="2"/>
      </c>
      <c r="AE22" s="9">
        <f t="shared" si="2"/>
      </c>
      <c r="AF22" s="9">
        <f t="shared" si="2"/>
      </c>
      <c r="AG22" s="9" t="s">
        <v>25</v>
      </c>
      <c r="AH22" s="9" t="s">
        <v>25</v>
      </c>
      <c r="AI22" s="12"/>
      <c r="AK22" s="22"/>
      <c r="AL22" s="23"/>
      <c r="AM22" s="23"/>
      <c r="AN22" s="23"/>
      <c r="AO22" s="22"/>
      <c r="AP22" s="23"/>
      <c r="AQ22" s="23"/>
      <c r="AR22" s="23"/>
      <c r="AS22" s="24">
        <v>0</v>
      </c>
      <c r="AT22" s="24"/>
      <c r="AU22" s="24"/>
    </row>
    <row r="23" spans="3:47" ht="14.25">
      <c r="C23" s="2">
        <v>10</v>
      </c>
      <c r="D23" s="3" t="s">
        <v>35</v>
      </c>
      <c r="E23" s="9">
        <f t="shared" si="2"/>
      </c>
      <c r="F23" s="9">
        <f t="shared" si="2"/>
      </c>
      <c r="G23" s="9">
        <f t="shared" si="2"/>
      </c>
      <c r="H23" s="9">
        <f t="shared" si="2"/>
      </c>
      <c r="I23" s="9">
        <f t="shared" si="2"/>
      </c>
      <c r="J23" s="9" t="s">
        <v>25</v>
      </c>
      <c r="K23" s="9" t="s">
        <v>25</v>
      </c>
      <c r="L23" s="9">
        <f t="shared" si="2"/>
      </c>
      <c r="M23" s="9">
        <f t="shared" si="2"/>
      </c>
      <c r="N23" s="9">
        <f t="shared" si="2"/>
      </c>
      <c r="O23" s="9">
        <f t="shared" si="2"/>
      </c>
      <c r="P23" s="9">
        <f t="shared" si="2"/>
      </c>
      <c r="Q23" s="9" t="s">
        <v>25</v>
      </c>
      <c r="R23" s="9" t="s">
        <v>25</v>
      </c>
      <c r="S23" s="9">
        <f t="shared" si="2"/>
      </c>
      <c r="T23" s="9">
        <f t="shared" si="2"/>
      </c>
      <c r="U23" s="9">
        <f t="shared" si="2"/>
      </c>
      <c r="V23" s="9">
        <f t="shared" si="2"/>
      </c>
      <c r="W23" s="9">
        <f t="shared" si="2"/>
      </c>
      <c r="X23" s="9" t="s">
        <v>25</v>
      </c>
      <c r="Y23" s="9" t="s">
        <v>25</v>
      </c>
      <c r="Z23" s="9">
        <f>IF(OR(Пер+Втор+Трет+Четв&gt;1),"Х",IF(Празд,"П",""))</f>
      </c>
      <c r="AA23" s="9">
        <f>IF(OR(Пер+Втор+Трет+Четв&gt;1),"Х",IF(Празд,"П",""))</f>
      </c>
      <c r="AB23" s="9">
        <f>IF(OR(Пер+Втор+Трет+Четв&gt;1),"Х",IF(Празд,"П",""))</f>
      </c>
      <c r="AC23" s="9">
        <f>IF(OR(Пер+Втор+Трет+Четв&gt;1),"Х",IF(Празд,"П",""))</f>
      </c>
      <c r="AD23" s="9">
        <f>IF(OR(Пер+Втор+Трет+Четв&gt;1),"Х",IF(Празд,"П",""))</f>
      </c>
      <c r="AE23" s="9" t="s">
        <v>25</v>
      </c>
      <c r="AF23" s="9" t="s">
        <v>25</v>
      </c>
      <c r="AG23" s="9">
        <f>IF(OR(Пер+Втор+Трет+Четв&gt;1),"Х",IF(Празд,"П",""))</f>
      </c>
      <c r="AH23" s="9">
        <f>IF(OR(Пер+Втор+Трет+Четв&gt;1),"Х",IF(Празд,"П",""))</f>
      </c>
      <c r="AI23" s="13">
        <f>IF(OR(Пер+Втор+Трет+Четв&gt;1),"Х",IF(Празд,"П",""))</f>
      </c>
      <c r="AK23" s="22"/>
      <c r="AL23" s="23"/>
      <c r="AM23" s="23"/>
      <c r="AN23" s="23"/>
      <c r="AO23" s="22"/>
      <c r="AP23" s="23"/>
      <c r="AQ23" s="23"/>
      <c r="AR23" s="23"/>
      <c r="AS23" s="24">
        <v>0</v>
      </c>
      <c r="AT23" s="24"/>
      <c r="AU23" s="24"/>
    </row>
    <row r="24" spans="3:47" ht="14.25">
      <c r="C24" s="2">
        <v>11</v>
      </c>
      <c r="D24" s="3" t="s">
        <v>36</v>
      </c>
      <c r="E24" s="9">
        <f aca="true" t="shared" si="3" ref="E24:AF25">IF(OR(Пер+Втор+Трет+Четв&gt;1),"Х",IF(Празд,"П",""))</f>
      </c>
      <c r="F24" s="9" t="str">
        <f t="shared" si="3"/>
        <v>П</v>
      </c>
      <c r="G24" s="9" t="s">
        <v>25</v>
      </c>
      <c r="H24" s="9" t="s">
        <v>25</v>
      </c>
      <c r="I24" s="9">
        <f t="shared" si="3"/>
      </c>
      <c r="J24" s="9">
        <f t="shared" si="3"/>
      </c>
      <c r="K24" s="9">
        <f t="shared" si="3"/>
      </c>
      <c r="L24" s="9">
        <f t="shared" si="3"/>
      </c>
      <c r="M24" s="9">
        <f t="shared" si="3"/>
      </c>
      <c r="N24" s="9" t="s">
        <v>25</v>
      </c>
      <c r="O24" s="9" t="s">
        <v>25</v>
      </c>
      <c r="P24" s="9">
        <f t="shared" si="3"/>
      </c>
      <c r="Q24" s="9">
        <f t="shared" si="3"/>
      </c>
      <c r="R24" s="9">
        <f t="shared" si="3"/>
      </c>
      <c r="S24" s="9">
        <f t="shared" si="3"/>
      </c>
      <c r="T24" s="9">
        <f t="shared" si="3"/>
      </c>
      <c r="U24" s="9" t="s">
        <v>25</v>
      </c>
      <c r="V24" s="9" t="s">
        <v>25</v>
      </c>
      <c r="W24" s="9">
        <f t="shared" si="3"/>
      </c>
      <c r="X24" s="9">
        <f t="shared" si="3"/>
      </c>
      <c r="Y24" s="9">
        <f t="shared" si="3"/>
      </c>
      <c r="Z24" s="9">
        <f t="shared" si="3"/>
      </c>
      <c r="AA24" s="9">
        <f t="shared" si="3"/>
      </c>
      <c r="AB24" s="9" t="s">
        <v>25</v>
      </c>
      <c r="AC24" s="9" t="s">
        <v>25</v>
      </c>
      <c r="AD24" s="9">
        <f t="shared" si="3"/>
      </c>
      <c r="AE24" s="9">
        <f t="shared" si="3"/>
      </c>
      <c r="AF24" s="9">
        <f t="shared" si="3"/>
      </c>
      <c r="AG24" s="9">
        <f>IF(OR(Пер+Втор+Трет+Четв&gt;1),"Х",IF(Празд,"П",""))</f>
      </c>
      <c r="AH24" s="9">
        <f>IF(OR(Пер+Втор+Трет+Четв&gt;1),"Х",IF(Празд,"П",""))</f>
      </c>
      <c r="AI24" s="12"/>
      <c r="AK24" s="22">
        <v>43771</v>
      </c>
      <c r="AL24" s="23"/>
      <c r="AM24" s="23"/>
      <c r="AN24" s="23"/>
      <c r="AO24" s="22">
        <v>43773</v>
      </c>
      <c r="AP24" s="23"/>
      <c r="AQ24" s="23"/>
      <c r="AR24" s="23"/>
      <c r="AS24" s="24">
        <f t="shared" si="1"/>
        <v>3</v>
      </c>
      <c r="AT24" s="24"/>
      <c r="AU24" s="24"/>
    </row>
    <row r="25" spans="3:47" ht="14.25">
      <c r="C25" s="2">
        <v>12</v>
      </c>
      <c r="D25" s="3" t="s">
        <v>37</v>
      </c>
      <c r="E25" s="14" t="s">
        <v>25</v>
      </c>
      <c r="F25" s="15" t="s">
        <v>25</v>
      </c>
      <c r="G25" s="15">
        <f t="shared" si="3"/>
      </c>
      <c r="H25" s="15">
        <f t="shared" si="3"/>
      </c>
      <c r="I25" s="15">
        <f t="shared" si="3"/>
      </c>
      <c r="J25" s="15">
        <f t="shared" si="3"/>
      </c>
      <c r="K25" s="15">
        <f t="shared" si="3"/>
      </c>
      <c r="L25" s="15" t="s">
        <v>25</v>
      </c>
      <c r="M25" s="15" t="s">
        <v>25</v>
      </c>
      <c r="N25" s="15">
        <f t="shared" si="3"/>
      </c>
      <c r="O25" s="15">
        <f t="shared" si="3"/>
      </c>
      <c r="P25" s="15">
        <f t="shared" si="3"/>
      </c>
      <c r="Q25" s="15">
        <f t="shared" si="3"/>
      </c>
      <c r="R25" s="15">
        <f t="shared" si="3"/>
      </c>
      <c r="S25" s="15" t="s">
        <v>25</v>
      </c>
      <c r="T25" s="15" t="s">
        <v>25</v>
      </c>
      <c r="U25" s="15">
        <f t="shared" si="3"/>
      </c>
      <c r="V25" s="15">
        <f t="shared" si="3"/>
      </c>
      <c r="W25" s="15">
        <f t="shared" si="3"/>
      </c>
      <c r="X25" s="15">
        <f t="shared" si="3"/>
      </c>
      <c r="Y25" s="15">
        <f t="shared" si="3"/>
      </c>
      <c r="Z25" s="15" t="s">
        <v>25</v>
      </c>
      <c r="AA25" s="15" t="s">
        <v>25</v>
      </c>
      <c r="AB25" s="15">
        <f t="shared" si="3"/>
      </c>
      <c r="AC25" s="15">
        <f t="shared" si="3"/>
      </c>
      <c r="AD25" s="15">
        <f t="shared" si="3"/>
      </c>
      <c r="AE25" s="15">
        <f t="shared" si="3"/>
      </c>
      <c r="AF25" s="15">
        <f t="shared" si="3"/>
      </c>
      <c r="AG25" s="15" t="s">
        <v>25</v>
      </c>
      <c r="AH25" s="15" t="s">
        <v>25</v>
      </c>
      <c r="AI25" s="16">
        <f>IF(OR(Пер+Втор+Трет+Четв&gt;1),"Х",IF(Празд,"П",""))</f>
      </c>
      <c r="AK25" s="22"/>
      <c r="AL25" s="23"/>
      <c r="AM25" s="23"/>
      <c r="AN25" s="23"/>
      <c r="AO25" s="22"/>
      <c r="AP25" s="23"/>
      <c r="AQ25" s="23"/>
      <c r="AR25" s="23"/>
      <c r="AS25" s="24">
        <f t="shared" si="1"/>
      </c>
      <c r="AT25" s="24"/>
      <c r="AU25" s="24"/>
    </row>
    <row r="27" spans="5:12" ht="14.25">
      <c r="E27" s="1" t="s">
        <v>38</v>
      </c>
      <c r="H27" s="17"/>
      <c r="I27" s="17"/>
      <c r="J27" s="17"/>
      <c r="K27" s="17"/>
      <c r="L27" s="17"/>
    </row>
    <row r="28" spans="5:12" ht="14.25">
      <c r="E28" s="1" t="s">
        <v>39</v>
      </c>
      <c r="H28" s="17"/>
      <c r="I28" s="17"/>
      <c r="J28" s="17"/>
      <c r="K28" s="17"/>
      <c r="L28" s="17"/>
    </row>
    <row r="29" spans="5:12" ht="14.25">
      <c r="E29" s="18"/>
      <c r="F29" s="19" t="s">
        <v>40</v>
      </c>
      <c r="H29" s="17"/>
      <c r="I29" s="17"/>
      <c r="J29" s="17"/>
      <c r="K29" s="17"/>
      <c r="L29" s="17"/>
    </row>
    <row r="30" spans="5:12" ht="14.25">
      <c r="E30" s="20" t="s">
        <v>41</v>
      </c>
      <c r="F30" s="19" t="s">
        <v>42</v>
      </c>
      <c r="H30" s="17"/>
      <c r="I30" s="17"/>
      <c r="J30" s="17"/>
      <c r="K30" s="17"/>
      <c r="L30" s="17"/>
    </row>
    <row r="31" spans="5:12" ht="14.25">
      <c r="E31" s="21"/>
      <c r="F31" s="19" t="s">
        <v>43</v>
      </c>
      <c r="H31" s="17"/>
      <c r="I31" s="17"/>
      <c r="J31" s="17"/>
      <c r="K31" s="17"/>
      <c r="L31" s="17"/>
    </row>
  </sheetData>
  <sheetProtection/>
  <mergeCells count="148">
    <mergeCell ref="B2:B5"/>
    <mergeCell ref="C2:C5"/>
    <mergeCell ref="D2:D5"/>
    <mergeCell ref="E2:O2"/>
    <mergeCell ref="P2:Z2"/>
    <mergeCell ref="AA2:AK2"/>
    <mergeCell ref="AH3:AK4"/>
    <mergeCell ref="AH5:AK5"/>
    <mergeCell ref="AL2:AV2"/>
    <mergeCell ref="AW2:BK2"/>
    <mergeCell ref="E3:H4"/>
    <mergeCell ref="I3:K4"/>
    <mergeCell ref="L3:O4"/>
    <mergeCell ref="P3:S4"/>
    <mergeCell ref="T3:V4"/>
    <mergeCell ref="W3:Z4"/>
    <mergeCell ref="AA3:AD4"/>
    <mergeCell ref="AE3:AG4"/>
    <mergeCell ref="AL3:AO4"/>
    <mergeCell ref="AP3:AR4"/>
    <mergeCell ref="AS3:AV4"/>
    <mergeCell ref="AW3:AY4"/>
    <mergeCell ref="AZ3:BB4"/>
    <mergeCell ref="BC3:BE4"/>
    <mergeCell ref="BF3:BH4"/>
    <mergeCell ref="BI3:BK4"/>
    <mergeCell ref="E5:H5"/>
    <mergeCell ref="I5:K5"/>
    <mergeCell ref="L5:O5"/>
    <mergeCell ref="P5:S5"/>
    <mergeCell ref="T5:V5"/>
    <mergeCell ref="W5:Z5"/>
    <mergeCell ref="AA5:AD5"/>
    <mergeCell ref="AE5:AG5"/>
    <mergeCell ref="AL5:AO5"/>
    <mergeCell ref="AP5:AR5"/>
    <mergeCell ref="AS5:AV5"/>
    <mergeCell ref="AW5:AY5"/>
    <mergeCell ref="AZ5:BB5"/>
    <mergeCell ref="BC5:BE5"/>
    <mergeCell ref="BF5:BH5"/>
    <mergeCell ref="BI5:BK5"/>
    <mergeCell ref="B6:B9"/>
    <mergeCell ref="E6:H6"/>
    <mergeCell ref="I6:K6"/>
    <mergeCell ref="L6:O6"/>
    <mergeCell ref="P6:S6"/>
    <mergeCell ref="T6:V6"/>
    <mergeCell ref="W6:Z6"/>
    <mergeCell ref="AA6:AD6"/>
    <mergeCell ref="AE6:AG6"/>
    <mergeCell ref="AH6:AK6"/>
    <mergeCell ref="AL6:AO6"/>
    <mergeCell ref="AP6:AR6"/>
    <mergeCell ref="AS6:AV6"/>
    <mergeCell ref="AW6:AY6"/>
    <mergeCell ref="AZ6:BB6"/>
    <mergeCell ref="BC6:BE6"/>
    <mergeCell ref="BF6:BH6"/>
    <mergeCell ref="BI6:BK6"/>
    <mergeCell ref="E7:H7"/>
    <mergeCell ref="I7:K7"/>
    <mergeCell ref="L7:O7"/>
    <mergeCell ref="P7:S7"/>
    <mergeCell ref="T7:V7"/>
    <mergeCell ref="W7:Z7"/>
    <mergeCell ref="AA7:AD7"/>
    <mergeCell ref="AE7:AG7"/>
    <mergeCell ref="AH7:AK7"/>
    <mergeCell ref="AL7:AO7"/>
    <mergeCell ref="AP7:AR7"/>
    <mergeCell ref="AS7:AV7"/>
    <mergeCell ref="AW7:AY7"/>
    <mergeCell ref="AZ7:BB7"/>
    <mergeCell ref="BC7:BE7"/>
    <mergeCell ref="BF7:BH7"/>
    <mergeCell ref="BI7:BK7"/>
    <mergeCell ref="E8:H8"/>
    <mergeCell ref="I8:K8"/>
    <mergeCell ref="L8:O8"/>
    <mergeCell ref="P8:S8"/>
    <mergeCell ref="T8:V8"/>
    <mergeCell ref="W8:Z8"/>
    <mergeCell ref="AA8:AD8"/>
    <mergeCell ref="AE8:AG8"/>
    <mergeCell ref="AH8:AK8"/>
    <mergeCell ref="AL8:AO8"/>
    <mergeCell ref="AP8:AR8"/>
    <mergeCell ref="AS8:AV8"/>
    <mergeCell ref="AW8:AY8"/>
    <mergeCell ref="AZ8:BB8"/>
    <mergeCell ref="BC8:BE8"/>
    <mergeCell ref="BF8:BH8"/>
    <mergeCell ref="BI8:BK8"/>
    <mergeCell ref="E9:H9"/>
    <mergeCell ref="I9:K9"/>
    <mergeCell ref="L9:O9"/>
    <mergeCell ref="P9:S9"/>
    <mergeCell ref="T9:V9"/>
    <mergeCell ref="W9:Z9"/>
    <mergeCell ref="AA9:AD9"/>
    <mergeCell ref="AE9:AG9"/>
    <mergeCell ref="AH9:AK9"/>
    <mergeCell ref="AL9:AO9"/>
    <mergeCell ref="AP9:AR9"/>
    <mergeCell ref="AS9:AV9"/>
    <mergeCell ref="AW9:AY9"/>
    <mergeCell ref="AZ9:BB9"/>
    <mergeCell ref="BC9:BE9"/>
    <mergeCell ref="BF9:BH9"/>
    <mergeCell ref="BI9:BK9"/>
    <mergeCell ref="AK13:AU13"/>
    <mergeCell ref="AK14:AN14"/>
    <mergeCell ref="AO14:AR14"/>
    <mergeCell ref="AS14:AU14"/>
    <mergeCell ref="AK15:AN15"/>
    <mergeCell ref="AO15:AR15"/>
    <mergeCell ref="AS15:AU15"/>
    <mergeCell ref="AK16:AN16"/>
    <mergeCell ref="AO16:AR16"/>
    <mergeCell ref="AS16:AU16"/>
    <mergeCell ref="AK17:AN17"/>
    <mergeCell ref="AO17:AR17"/>
    <mergeCell ref="AS17:AU17"/>
    <mergeCell ref="AK18:AN18"/>
    <mergeCell ref="AO18:AR18"/>
    <mergeCell ref="AS18:AU18"/>
    <mergeCell ref="AK19:AN19"/>
    <mergeCell ref="AO19:AR19"/>
    <mergeCell ref="AS19:AU19"/>
    <mergeCell ref="AK20:AN20"/>
    <mergeCell ref="AO20:AR20"/>
    <mergeCell ref="AS20:AU20"/>
    <mergeCell ref="AK21:AN21"/>
    <mergeCell ref="AO21:AR21"/>
    <mergeCell ref="AS21:AU21"/>
    <mergeCell ref="AK22:AN22"/>
    <mergeCell ref="AO22:AR22"/>
    <mergeCell ref="AS22:AU22"/>
    <mergeCell ref="AK23:AN23"/>
    <mergeCell ref="AO23:AR23"/>
    <mergeCell ref="AS23:AU23"/>
    <mergeCell ref="AK24:AN24"/>
    <mergeCell ref="AO24:AR24"/>
    <mergeCell ref="AS24:AU24"/>
    <mergeCell ref="AK25:AN25"/>
    <mergeCell ref="AO25:AR25"/>
    <mergeCell ref="AS25:AU25"/>
  </mergeCells>
  <conditionalFormatting sqref="E14:AI25">
    <cfRule type="expression" priority="1" dxfId="1">
      <formula>Пер+Втор+Трет+Четв&gt;1</formula>
    </cfRule>
    <cfRule type="expression" priority="2" dxfId="0">
      <formula>Пер+Втор+Трет+Четв=1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31"/>
  <sheetViews>
    <sheetView showZeros="0" zoomScale="85" zoomScaleNormal="85" zoomScalePageLayoutView="0" workbookViewId="0" topLeftCell="B1">
      <selection activeCell="AN32" sqref="AN32"/>
    </sheetView>
  </sheetViews>
  <sheetFormatPr defaultColWidth="9.140625" defaultRowHeight="15"/>
  <cols>
    <col min="1" max="1" width="1.28515625" style="1" customWidth="1"/>
    <col min="2" max="2" width="3.28125" style="1" customWidth="1"/>
    <col min="3" max="3" width="4.140625" style="1" customWidth="1"/>
    <col min="4" max="4" width="35.7109375" style="1" customWidth="1"/>
    <col min="5" max="11" width="3.28125" style="1" customWidth="1"/>
    <col min="12" max="12" width="3.57421875" style="1" customWidth="1"/>
    <col min="13" max="81" width="3.28125" style="1" customWidth="1"/>
    <col min="82" max="16384" width="9.140625" style="1" customWidth="1"/>
  </cols>
  <sheetData>
    <row r="2" spans="2:63" ht="15" customHeight="1">
      <c r="B2" s="37" t="s">
        <v>0</v>
      </c>
      <c r="C2" s="32" t="s">
        <v>1</v>
      </c>
      <c r="D2" s="32" t="s">
        <v>2</v>
      </c>
      <c r="E2" s="31" t="s">
        <v>3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 t="s">
        <v>4</v>
      </c>
      <c r="Q2" s="31"/>
      <c r="R2" s="31"/>
      <c r="S2" s="31"/>
      <c r="T2" s="31"/>
      <c r="U2" s="31"/>
      <c r="V2" s="31"/>
      <c r="W2" s="31"/>
      <c r="X2" s="31"/>
      <c r="Y2" s="31"/>
      <c r="Z2" s="31"/>
      <c r="AA2" s="31" t="s">
        <v>5</v>
      </c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 t="s">
        <v>6</v>
      </c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4" t="s">
        <v>7</v>
      </c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6"/>
    </row>
    <row r="3" spans="2:63" ht="15" customHeight="1">
      <c r="B3" s="38"/>
      <c r="C3" s="32"/>
      <c r="D3" s="32"/>
      <c r="E3" s="33" t="s">
        <v>8</v>
      </c>
      <c r="F3" s="33"/>
      <c r="G3" s="33"/>
      <c r="H3" s="33"/>
      <c r="I3" s="33" t="s">
        <v>9</v>
      </c>
      <c r="J3" s="33"/>
      <c r="K3" s="33"/>
      <c r="L3" s="33" t="s">
        <v>10</v>
      </c>
      <c r="M3" s="33"/>
      <c r="N3" s="33"/>
      <c r="O3" s="33"/>
      <c r="P3" s="33" t="s">
        <v>8</v>
      </c>
      <c r="Q3" s="33"/>
      <c r="R3" s="33"/>
      <c r="S3" s="33"/>
      <c r="T3" s="33" t="s">
        <v>9</v>
      </c>
      <c r="U3" s="33"/>
      <c r="V3" s="33"/>
      <c r="W3" s="33" t="s">
        <v>10</v>
      </c>
      <c r="X3" s="33"/>
      <c r="Y3" s="33"/>
      <c r="Z3" s="33"/>
      <c r="AA3" s="33" t="s">
        <v>8</v>
      </c>
      <c r="AB3" s="33"/>
      <c r="AC3" s="33"/>
      <c r="AD3" s="33"/>
      <c r="AE3" s="33" t="s">
        <v>9</v>
      </c>
      <c r="AF3" s="33"/>
      <c r="AG3" s="33"/>
      <c r="AH3" s="33" t="s">
        <v>10</v>
      </c>
      <c r="AI3" s="33"/>
      <c r="AJ3" s="33"/>
      <c r="AK3" s="33"/>
      <c r="AL3" s="33" t="s">
        <v>8</v>
      </c>
      <c r="AM3" s="33"/>
      <c r="AN3" s="33"/>
      <c r="AO3" s="33"/>
      <c r="AP3" s="33" t="s">
        <v>9</v>
      </c>
      <c r="AQ3" s="33"/>
      <c r="AR3" s="33"/>
      <c r="AS3" s="33" t="s">
        <v>10</v>
      </c>
      <c r="AT3" s="33"/>
      <c r="AU3" s="33"/>
      <c r="AV3" s="33"/>
      <c r="AW3" s="33" t="s">
        <v>11</v>
      </c>
      <c r="AX3" s="33"/>
      <c r="AY3" s="33"/>
      <c r="AZ3" s="33" t="s">
        <v>12</v>
      </c>
      <c r="BA3" s="33"/>
      <c r="BB3" s="33"/>
      <c r="BC3" s="33" t="s">
        <v>13</v>
      </c>
      <c r="BD3" s="33"/>
      <c r="BE3" s="33"/>
      <c r="BF3" s="33" t="s">
        <v>14</v>
      </c>
      <c r="BG3" s="33"/>
      <c r="BH3" s="33"/>
      <c r="BI3" s="33" t="s">
        <v>15</v>
      </c>
      <c r="BJ3" s="33"/>
      <c r="BK3" s="33"/>
    </row>
    <row r="4" spans="2:63" ht="14.25">
      <c r="B4" s="38"/>
      <c r="C4" s="32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2:63" ht="14.25">
      <c r="B5" s="39"/>
      <c r="C5" s="32"/>
      <c r="D5" s="32"/>
      <c r="E5" s="31" t="s">
        <v>16</v>
      </c>
      <c r="F5" s="31"/>
      <c r="G5" s="31"/>
      <c r="H5" s="31"/>
      <c r="I5" s="31" t="s">
        <v>17</v>
      </c>
      <c r="J5" s="31"/>
      <c r="K5" s="31"/>
      <c r="L5" s="31" t="s">
        <v>16</v>
      </c>
      <c r="M5" s="31"/>
      <c r="N5" s="31"/>
      <c r="O5" s="31"/>
      <c r="P5" s="31" t="s">
        <v>16</v>
      </c>
      <c r="Q5" s="31"/>
      <c r="R5" s="31"/>
      <c r="S5" s="31"/>
      <c r="T5" s="31" t="s">
        <v>17</v>
      </c>
      <c r="U5" s="31"/>
      <c r="V5" s="31"/>
      <c r="W5" s="31" t="s">
        <v>16</v>
      </c>
      <c r="X5" s="31"/>
      <c r="Y5" s="31"/>
      <c r="Z5" s="31"/>
      <c r="AA5" s="31" t="s">
        <v>16</v>
      </c>
      <c r="AB5" s="31"/>
      <c r="AC5" s="31"/>
      <c r="AD5" s="31"/>
      <c r="AE5" s="31" t="s">
        <v>17</v>
      </c>
      <c r="AF5" s="31"/>
      <c r="AG5" s="31"/>
      <c r="AH5" s="31" t="s">
        <v>16</v>
      </c>
      <c r="AI5" s="31"/>
      <c r="AJ5" s="31"/>
      <c r="AK5" s="31"/>
      <c r="AL5" s="31" t="s">
        <v>16</v>
      </c>
      <c r="AM5" s="31"/>
      <c r="AN5" s="31"/>
      <c r="AO5" s="31"/>
      <c r="AP5" s="31" t="s">
        <v>17</v>
      </c>
      <c r="AQ5" s="31"/>
      <c r="AR5" s="31"/>
      <c r="AS5" s="31" t="s">
        <v>16</v>
      </c>
      <c r="AT5" s="31"/>
      <c r="AU5" s="31"/>
      <c r="AV5" s="31"/>
      <c r="AW5" s="31" t="s">
        <v>17</v>
      </c>
      <c r="AX5" s="31"/>
      <c r="AY5" s="31"/>
      <c r="AZ5" s="31" t="s">
        <v>17</v>
      </c>
      <c r="BA5" s="31"/>
      <c r="BB5" s="31"/>
      <c r="BC5" s="31" t="s">
        <v>17</v>
      </c>
      <c r="BD5" s="31"/>
      <c r="BE5" s="31"/>
      <c r="BF5" s="31" t="s">
        <v>17</v>
      </c>
      <c r="BG5" s="31"/>
      <c r="BH5" s="31"/>
      <c r="BI5" s="31" t="s">
        <v>17</v>
      </c>
      <c r="BJ5" s="31"/>
      <c r="BK5" s="31"/>
    </row>
    <row r="6" spans="2:63" ht="14.25">
      <c r="B6" s="32">
        <v>1</v>
      </c>
      <c r="C6" s="2">
        <v>1</v>
      </c>
      <c r="D6" s="3" t="s">
        <v>18</v>
      </c>
      <c r="E6" s="27">
        <v>43186</v>
      </c>
      <c r="F6" s="27"/>
      <c r="G6" s="27"/>
      <c r="H6" s="27"/>
      <c r="I6" s="25">
        <v>14</v>
      </c>
      <c r="J6" s="25"/>
      <c r="K6" s="25"/>
      <c r="L6" s="28">
        <f>IF(E6,E6+I6-1+SUMPRODUCT((E6&gt;0)*($AK$14:$AK$24&gt;=E6)*($AO$14:$AO$24&lt;=E6+I6)*($AS$14:$AS$24)),)</f>
        <v>43199</v>
      </c>
      <c r="M6" s="29"/>
      <c r="N6" s="29"/>
      <c r="O6" s="30"/>
      <c r="P6" s="27">
        <v>43200</v>
      </c>
      <c r="Q6" s="27"/>
      <c r="R6" s="27"/>
      <c r="S6" s="27"/>
      <c r="T6" s="25">
        <v>4</v>
      </c>
      <c r="U6" s="25"/>
      <c r="V6" s="25"/>
      <c r="W6" s="28">
        <f>IF(P6,P6+T6-1+SUMPRODUCT((P6&gt;0)*($AK$14:$AK$24&gt;=P6)*($AO$14:$AO$24&lt;=P6+T6)*($AS$14:$AS$24)),)</f>
        <v>43203</v>
      </c>
      <c r="X6" s="29"/>
      <c r="Y6" s="29"/>
      <c r="Z6" s="30"/>
      <c r="AA6" s="27">
        <v>43325</v>
      </c>
      <c r="AB6" s="27"/>
      <c r="AC6" s="27"/>
      <c r="AD6" s="27"/>
      <c r="AE6" s="25">
        <v>14</v>
      </c>
      <c r="AF6" s="25"/>
      <c r="AG6" s="25"/>
      <c r="AH6" s="28">
        <f>IF(AA6,AA6+AE6-1+SUMPRODUCT((AA6&gt;0)*($AK$14:$AK$24&gt;=AA6)*($AO$14:$AO$24&lt;=AA6+AE6)*($AS$14:$AS$24)),)</f>
        <v>43338</v>
      </c>
      <c r="AI6" s="29"/>
      <c r="AJ6" s="29"/>
      <c r="AK6" s="30"/>
      <c r="AL6" s="27"/>
      <c r="AM6" s="27"/>
      <c r="AN6" s="27"/>
      <c r="AO6" s="27"/>
      <c r="AP6" s="25"/>
      <c r="AQ6" s="25"/>
      <c r="AR6" s="25"/>
      <c r="AS6" s="28">
        <f>IF(AL6,AL6+AP6-1+SUMPRODUCT((AL6&gt;0)*($AK$14:$AK$24&gt;=AL6)*($AO$14:$AO$24&lt;=AL6+AP6)*($AS$14:$AS$24)),)</f>
        <v>0</v>
      </c>
      <c r="AT6" s="29"/>
      <c r="AU6" s="29"/>
      <c r="AV6" s="30"/>
      <c r="AW6" s="25">
        <v>4</v>
      </c>
      <c r="AX6" s="25"/>
      <c r="AY6" s="25"/>
      <c r="AZ6" s="25">
        <v>28</v>
      </c>
      <c r="BA6" s="25"/>
      <c r="BB6" s="25"/>
      <c r="BC6" s="26">
        <f>AW6+AZ6</f>
        <v>32</v>
      </c>
      <c r="BD6" s="26"/>
      <c r="BE6" s="26"/>
      <c r="BF6" s="25">
        <f>I6+T6+AE6+AP6</f>
        <v>32</v>
      </c>
      <c r="BG6" s="25"/>
      <c r="BH6" s="25"/>
      <c r="BI6" s="25" t="str">
        <f>IF((BC6=BF6),"0",(AW6+AZ6)-BF6)</f>
        <v>0</v>
      </c>
      <c r="BJ6" s="25"/>
      <c r="BK6" s="25"/>
    </row>
    <row r="7" spans="2:63" ht="14.25">
      <c r="B7" s="32"/>
      <c r="C7" s="2">
        <v>2</v>
      </c>
      <c r="D7" s="3" t="s">
        <v>19</v>
      </c>
      <c r="E7" s="27">
        <v>43191</v>
      </c>
      <c r="F7" s="27"/>
      <c r="G7" s="27"/>
      <c r="H7" s="27"/>
      <c r="I7" s="25">
        <v>7</v>
      </c>
      <c r="J7" s="25"/>
      <c r="K7" s="25"/>
      <c r="L7" s="28">
        <f>IF(E7,E7+I7-1+SUMPRODUCT((E7&gt;0)*($AK$14:$AK$24&gt;=E7)*($AO$14:$AO$24&lt;=E7+I7)*($AS$14:$AS$24)),)</f>
        <v>43197</v>
      </c>
      <c r="M7" s="29"/>
      <c r="N7" s="29"/>
      <c r="O7" s="30"/>
      <c r="P7" s="27">
        <v>43223</v>
      </c>
      <c r="Q7" s="27"/>
      <c r="R7" s="27"/>
      <c r="S7" s="27"/>
      <c r="T7" s="25">
        <v>7</v>
      </c>
      <c r="U7" s="25"/>
      <c r="V7" s="25"/>
      <c r="W7" s="28">
        <f>IF(P7,P7+T7-1+SUMPRODUCT((P7&gt;0)*($AK$14:$AK$24&gt;=P7)*($AO$14:$AO$24&lt;=P7+T7)*($AS$14:$AS$24)),)</f>
        <v>43229</v>
      </c>
      <c r="X7" s="29"/>
      <c r="Y7" s="29"/>
      <c r="Z7" s="30"/>
      <c r="AA7" s="27"/>
      <c r="AB7" s="27"/>
      <c r="AC7" s="27"/>
      <c r="AD7" s="27"/>
      <c r="AE7" s="25"/>
      <c r="AF7" s="25"/>
      <c r="AG7" s="25"/>
      <c r="AH7" s="28">
        <f>IF(AA7,AA7+AE7-1+SUMPRODUCT((AA7&gt;0)*($AK$14:$AK$24&gt;=AA7)*($AO$14:$AO$24&lt;=AA7+AE7)*($AS$14:$AS$24)),)</f>
        <v>0</v>
      </c>
      <c r="AI7" s="29"/>
      <c r="AJ7" s="29"/>
      <c r="AK7" s="30"/>
      <c r="AL7" s="27"/>
      <c r="AM7" s="27"/>
      <c r="AN7" s="27"/>
      <c r="AO7" s="27"/>
      <c r="AP7" s="25"/>
      <c r="AQ7" s="25"/>
      <c r="AR7" s="25"/>
      <c r="AS7" s="28">
        <f>IF(AL7,AL7+AP7-1+SUMPRODUCT((AL7&gt;0)*($AK$14:$AK$24&gt;=AL7)*($AO$14:$AO$24&lt;=AL7+AP7)*($AS$14:$AS$24)),)</f>
        <v>0</v>
      </c>
      <c r="AT7" s="29"/>
      <c r="AU7" s="29"/>
      <c r="AV7" s="30"/>
      <c r="AW7" s="25"/>
      <c r="AX7" s="25"/>
      <c r="AY7" s="25"/>
      <c r="AZ7" s="25">
        <v>28</v>
      </c>
      <c r="BA7" s="25"/>
      <c r="BB7" s="25"/>
      <c r="BC7" s="26">
        <f>AW7+AZ7</f>
        <v>28</v>
      </c>
      <c r="BD7" s="26"/>
      <c r="BE7" s="26"/>
      <c r="BF7" s="25">
        <f>I7+T7+AE7+AP7</f>
        <v>14</v>
      </c>
      <c r="BG7" s="25"/>
      <c r="BH7" s="25"/>
      <c r="BI7" s="25">
        <f>IF((BC7=BF7),"0",(AW7+AZ7)-BF7)</f>
        <v>14</v>
      </c>
      <c r="BJ7" s="25"/>
      <c r="BK7" s="25"/>
    </row>
    <row r="8" spans="2:63" ht="14.25">
      <c r="B8" s="32"/>
      <c r="C8" s="2">
        <v>3</v>
      </c>
      <c r="D8" s="3" t="s">
        <v>20</v>
      </c>
      <c r="E8" s="27">
        <v>43115</v>
      </c>
      <c r="F8" s="27"/>
      <c r="G8" s="27"/>
      <c r="H8" s="27"/>
      <c r="I8" s="25">
        <v>14</v>
      </c>
      <c r="J8" s="25"/>
      <c r="K8" s="25"/>
      <c r="L8" s="28">
        <f>IF(E8,E8+I8-1+SUMPRODUCT((E8&gt;0)*($AK$14:$AK$24&gt;=E8)*($AO$14:$AO$24&lt;=E8+I8)*($AS$14:$AS$24)),)</f>
        <v>43128</v>
      </c>
      <c r="M8" s="29"/>
      <c r="N8" s="29"/>
      <c r="O8" s="30"/>
      <c r="P8" s="27">
        <v>43269</v>
      </c>
      <c r="Q8" s="27"/>
      <c r="R8" s="27"/>
      <c r="S8" s="27"/>
      <c r="T8" s="25">
        <v>14</v>
      </c>
      <c r="U8" s="25"/>
      <c r="V8" s="25"/>
      <c r="W8" s="28">
        <f>IF(P8,P8+T8-1+SUMPRODUCT((P8&gt;0)*($AK$14:$AK$24&gt;=P8)*($AO$14:$AO$24&lt;=P8+T8)*($AS$14:$AS$24)),)</f>
        <v>43282</v>
      </c>
      <c r="X8" s="29"/>
      <c r="Y8" s="29"/>
      <c r="Z8" s="30"/>
      <c r="AA8" s="27">
        <v>43381</v>
      </c>
      <c r="AB8" s="27"/>
      <c r="AC8" s="27"/>
      <c r="AD8" s="27"/>
      <c r="AE8" s="25">
        <v>14</v>
      </c>
      <c r="AF8" s="25"/>
      <c r="AG8" s="25"/>
      <c r="AH8" s="28">
        <f>IF(AA8,AA8+AE8-1+SUMPRODUCT((AA8&gt;0)*($AK$14:$AK$24&gt;=AA8)*($AO$14:$AO$24&lt;=AA8+AE8)*($AS$14:$AS$24)),)</f>
        <v>43394</v>
      </c>
      <c r="AI8" s="29"/>
      <c r="AJ8" s="29"/>
      <c r="AK8" s="30"/>
      <c r="AL8" s="27"/>
      <c r="AM8" s="27"/>
      <c r="AN8" s="27"/>
      <c r="AO8" s="27"/>
      <c r="AP8" s="25"/>
      <c r="AQ8" s="25"/>
      <c r="AR8" s="25"/>
      <c r="AS8" s="28">
        <f>IF(AL8,AL8+AP8-1+SUMPRODUCT((AL8&gt;0)*($AK$14:$AK$24&gt;=AL8)*($AO$14:$AO$24&lt;=AL8+AP8)*($AS$14:$AS$24)),)</f>
        <v>0</v>
      </c>
      <c r="AT8" s="29"/>
      <c r="AU8" s="29"/>
      <c r="AV8" s="30"/>
      <c r="AW8" s="25">
        <v>14</v>
      </c>
      <c r="AX8" s="25"/>
      <c r="AY8" s="25"/>
      <c r="AZ8" s="25">
        <v>28</v>
      </c>
      <c r="BA8" s="25"/>
      <c r="BB8" s="25"/>
      <c r="BC8" s="26">
        <f>AW8+AZ8</f>
        <v>42</v>
      </c>
      <c r="BD8" s="26"/>
      <c r="BE8" s="26"/>
      <c r="BF8" s="25">
        <f>I8+T8+AE8+AP8</f>
        <v>42</v>
      </c>
      <c r="BG8" s="25"/>
      <c r="BH8" s="25"/>
      <c r="BI8" s="25" t="str">
        <f>IF((BC8=BF8),"0",(AW8+AZ8)-BF8)</f>
        <v>0</v>
      </c>
      <c r="BJ8" s="25"/>
      <c r="BK8" s="25"/>
    </row>
    <row r="9" spans="2:63" ht="14.25">
      <c r="B9" s="32"/>
      <c r="C9" s="2">
        <v>4</v>
      </c>
      <c r="D9" s="3" t="s">
        <v>21</v>
      </c>
      <c r="E9" s="27">
        <v>43206</v>
      </c>
      <c r="F9" s="27"/>
      <c r="G9" s="27"/>
      <c r="H9" s="27"/>
      <c r="I9" s="25">
        <v>14</v>
      </c>
      <c r="J9" s="25"/>
      <c r="K9" s="25"/>
      <c r="L9" s="28">
        <f>IF(E9,E9+I9-1+SUMPRODUCT((E9&gt;0)*($AK$14:$AK$24&gt;=E9)*($AO$14:$AO$24&lt;=E9+I9)*($AS$14:$AS$24)),)</f>
        <v>43222</v>
      </c>
      <c r="M9" s="29"/>
      <c r="N9" s="29"/>
      <c r="O9" s="30"/>
      <c r="P9" s="27">
        <v>43311</v>
      </c>
      <c r="Q9" s="27"/>
      <c r="R9" s="27"/>
      <c r="S9" s="27"/>
      <c r="T9" s="25">
        <v>14</v>
      </c>
      <c r="U9" s="25"/>
      <c r="V9" s="25"/>
      <c r="W9" s="28">
        <f>IF(P9,P9+T9-1+SUMPRODUCT((P9&gt;0)*($AK$14:$AK$24&gt;=P9)*($AO$14:$AO$24&lt;=P9+T9)*($AS$14:$AS$24)),)</f>
        <v>43324</v>
      </c>
      <c r="X9" s="29"/>
      <c r="Y9" s="29"/>
      <c r="Z9" s="30"/>
      <c r="AA9" s="27">
        <v>43410</v>
      </c>
      <c r="AB9" s="27"/>
      <c r="AC9" s="27"/>
      <c r="AD9" s="27"/>
      <c r="AE9" s="25">
        <v>14</v>
      </c>
      <c r="AF9" s="25"/>
      <c r="AG9" s="25"/>
      <c r="AH9" s="28">
        <f>IF(AA9,AA9+AE9-1+SUMPRODUCT((AA9&gt;0)*($AK$14:$AK$24&gt;=AA9)*($AO$14:$AO$24&lt;=AA9+AE9)*($AS$14:$AS$24)),)</f>
        <v>43423</v>
      </c>
      <c r="AI9" s="29"/>
      <c r="AJ9" s="29"/>
      <c r="AK9" s="30"/>
      <c r="AL9" s="27"/>
      <c r="AM9" s="27"/>
      <c r="AN9" s="27"/>
      <c r="AO9" s="27"/>
      <c r="AP9" s="25"/>
      <c r="AQ9" s="25"/>
      <c r="AR9" s="25"/>
      <c r="AS9" s="28">
        <f>IF(AL9,AL9+AP9-1+SUMPRODUCT((AL9&gt;0)*($AK$14:$AK$24&gt;=AL9)*($AO$14:$AO$24&lt;=AL9+AP9)*($AS$14:$AS$24)),)</f>
        <v>0</v>
      </c>
      <c r="AT9" s="29"/>
      <c r="AU9" s="29"/>
      <c r="AV9" s="30"/>
      <c r="AW9" s="25">
        <v>14</v>
      </c>
      <c r="AX9" s="25"/>
      <c r="AY9" s="25"/>
      <c r="AZ9" s="25">
        <v>28</v>
      </c>
      <c r="BA9" s="25"/>
      <c r="BB9" s="25"/>
      <c r="BC9" s="26">
        <f>AW9+AZ9</f>
        <v>42</v>
      </c>
      <c r="BD9" s="26"/>
      <c r="BE9" s="26"/>
      <c r="BF9" s="25">
        <f>I9+T9+AE9+AP9</f>
        <v>42</v>
      </c>
      <c r="BG9" s="25"/>
      <c r="BH9" s="25"/>
      <c r="BI9" s="25" t="str">
        <f>IF((BC9=BF9),"0",(AW9+AZ9)-BF9)</f>
        <v>0</v>
      </c>
      <c r="BJ9" s="25"/>
      <c r="BK9" s="25"/>
    </row>
    <row r="10" ht="14.25">
      <c r="D10" s="4">
        <f>SUMPRODUCT(--($W13&amp;D$14&amp;2018)&lt;=$AO$14:$AO$24)</f>
        <v>0</v>
      </c>
    </row>
    <row r="11" ht="14.25">
      <c r="D11" s="5">
        <f>SUMPRODUCT(((--($W13&amp;D$14&amp;2018))&gt;=$E$6:$E$9)*((--($W13&amp;D$14&amp;2018))&lt;=$L$6:$L$9))</f>
        <v>1</v>
      </c>
    </row>
    <row r="12" ht="14.25">
      <c r="D12" s="5">
        <f>SUMPRODUCT((--(E$13&amp;$D14&amp;2018)&gt;=$AK$14:$AK$24)*(--(E$13&amp;$D14&amp;2018)&lt;=$AO$14:$AO$24))</f>
        <v>1</v>
      </c>
    </row>
    <row r="13" spans="3:47" ht="14.25">
      <c r="C13" s="2" t="s">
        <v>1</v>
      </c>
      <c r="D13" s="2" t="s">
        <v>22</v>
      </c>
      <c r="E13" s="2">
        <v>1</v>
      </c>
      <c r="F13" s="2">
        <v>2</v>
      </c>
      <c r="G13" s="2">
        <v>3</v>
      </c>
      <c r="H13" s="2">
        <v>4</v>
      </c>
      <c r="I13" s="2">
        <v>5</v>
      </c>
      <c r="J13" s="2">
        <v>6</v>
      </c>
      <c r="K13" s="2">
        <v>7</v>
      </c>
      <c r="L13" s="2">
        <v>8</v>
      </c>
      <c r="M13" s="2">
        <v>9</v>
      </c>
      <c r="N13" s="2">
        <v>10</v>
      </c>
      <c r="O13" s="2">
        <v>11</v>
      </c>
      <c r="P13" s="2">
        <v>12</v>
      </c>
      <c r="Q13" s="2">
        <v>13</v>
      </c>
      <c r="R13" s="2">
        <v>14</v>
      </c>
      <c r="S13" s="2">
        <v>15</v>
      </c>
      <c r="T13" s="2">
        <v>16</v>
      </c>
      <c r="U13" s="2">
        <v>17</v>
      </c>
      <c r="V13" s="2">
        <v>18</v>
      </c>
      <c r="W13" s="2">
        <v>19</v>
      </c>
      <c r="X13" s="2">
        <v>20</v>
      </c>
      <c r="Y13" s="2">
        <v>21</v>
      </c>
      <c r="Z13" s="2">
        <v>22</v>
      </c>
      <c r="AA13" s="2">
        <v>23</v>
      </c>
      <c r="AB13" s="2">
        <v>24</v>
      </c>
      <c r="AC13" s="2">
        <v>25</v>
      </c>
      <c r="AD13" s="2">
        <v>26</v>
      </c>
      <c r="AE13" s="2">
        <v>27</v>
      </c>
      <c r="AF13" s="2">
        <v>28</v>
      </c>
      <c r="AG13" s="2">
        <v>29</v>
      </c>
      <c r="AH13" s="2">
        <v>30</v>
      </c>
      <c r="AI13" s="2">
        <v>31</v>
      </c>
      <c r="AK13" s="23" t="s">
        <v>23</v>
      </c>
      <c r="AL13" s="23"/>
      <c r="AM13" s="23"/>
      <c r="AN13" s="23"/>
      <c r="AO13" s="23"/>
      <c r="AP13" s="23"/>
      <c r="AQ13" s="23"/>
      <c r="AR13" s="23"/>
      <c r="AS13" s="23"/>
      <c r="AT13" s="23"/>
      <c r="AU13" s="23"/>
    </row>
    <row r="14" spans="3:47" ht="14.25">
      <c r="C14" s="2">
        <v>1</v>
      </c>
      <c r="D14" s="3" t="s">
        <v>24</v>
      </c>
      <c r="E14" s="6" t="str">
        <f>IF(OR(Пер+Втор+Трет+Четв&gt;1),"Х",IF(Празд,"П",""))</f>
        <v>П</v>
      </c>
      <c r="F14" s="7" t="str">
        <f>IF(OR(Пер+Втор+Трет+Четв&gt;1),"Х",IF(Празд,"П",""))</f>
        <v>П</v>
      </c>
      <c r="G14" s="8" t="str">
        <f>IF(OR(Пер+Втор+Трет+Четв&gt;1),"Х",IF(Празд,"П",""))</f>
        <v>П</v>
      </c>
      <c r="H14" s="8" t="str">
        <f>IF(OR(Пер+Втор+Трет+Четв&gt;1),"Х",IF(Празд,"П",""))</f>
        <v>П</v>
      </c>
      <c r="I14" s="7" t="str">
        <f>IF(OR(Пер+Втор+Трет+Четв&gt;1),"Х",IF(Празд,"П",""))</f>
        <v>П</v>
      </c>
      <c r="J14" s="7" t="s">
        <v>25</v>
      </c>
      <c r="K14" s="7" t="s">
        <v>25</v>
      </c>
      <c r="L14" s="7" t="str">
        <f>IF(OR(Пер+Втор+Трет+Четв&gt;1),"Х",IF(Празд,"П",""))</f>
        <v>П</v>
      </c>
      <c r="M14" s="7">
        <f>IF(OR(Пер+Втор+Трет+Четв&gt;1),"Х",IF(Празд,"П",""))</f>
      </c>
      <c r="N14" s="8">
        <f>IF(OR(Пер+Втор+Трет+Четв&gt;1),"Х",IF(Празд,"П",""))</f>
      </c>
      <c r="O14" s="8">
        <f>IF(OR(Пер+Втор+Трет+Четв&gt;1),"Х",IF(Празд,"П",""))</f>
      </c>
      <c r="P14" s="7">
        <f>IF(OR(Пер+Втор+Трет+Четв&gt;1),"Х",IF(Празд,"П",""))</f>
      </c>
      <c r="Q14" s="7" t="s">
        <v>25</v>
      </c>
      <c r="R14" s="7" t="s">
        <v>25</v>
      </c>
      <c r="S14" s="7">
        <f>IF(OR(Пер+Втор+Трет+Четв&gt;1),"Х",IF(Празд,"П",""))</f>
      </c>
      <c r="T14" s="7">
        <f>IF(OR(Пер+Втор+Трет+Четв&gt;1),"Х",IF(Празд,"П",""))</f>
      </c>
      <c r="U14" s="7">
        <f>IF(OR(Пер+Втор+Трет+Четв&gt;1),"Х",IF(Празд,"П",""))</f>
      </c>
      <c r="V14" s="7">
        <f>IF(OR(Пер+Втор+Трет+Четв&gt;1),"Х",IF(Празд,"П",""))</f>
      </c>
      <c r="W14" s="7">
        <f>IF(OR(Пер+Втор+Трет+Четв&gt;1),"Х",IF(Празд,"П",""))</f>
      </c>
      <c r="X14" s="7" t="s">
        <v>25</v>
      </c>
      <c r="Y14" s="7" t="s">
        <v>25</v>
      </c>
      <c r="Z14" s="9">
        <f>IF(OR(Пер+Втор+Трет+Четв&gt;1),"Х",IF(Празд,"П",""))</f>
      </c>
      <c r="AA14" s="7">
        <f>IF(OR(Пер+Втор+Трет+Четв&gt;1),"Х",IF(Празд,"П",""))</f>
      </c>
      <c r="AB14" s="7">
        <f>IF(OR(Пер+Втор+Трет+Четв&gt;1),"Х",IF(Празд,"П",""))</f>
      </c>
      <c r="AC14" s="7">
        <f>IF(OR(Пер+Втор+Трет+Четв&gt;1),"Х",IF(Празд,"П",""))</f>
      </c>
      <c r="AD14" s="7">
        <f>IF(OR(Пер+Втор+Трет+Четв&gt;1),"Х",IF(Празд,"П",""))</f>
      </c>
      <c r="AE14" s="7" t="s">
        <v>25</v>
      </c>
      <c r="AF14" s="7" t="s">
        <v>25</v>
      </c>
      <c r="AG14" s="9">
        <f>IF(OR(Пер+Втор+Трет+Четв&gt;1),"Х",IF(Празд,"П",""))</f>
      </c>
      <c r="AH14" s="7">
        <f>IF(OR(Пер+Втор+Трет+Четв&gt;1),"Х",IF(Празд,"П",""))</f>
      </c>
      <c r="AI14" s="10">
        <f>IF(OR(Пер+Втор+Трет+Четв&gt;1),"Х",IF(Празд,"П",""))</f>
      </c>
      <c r="AK14" s="22">
        <v>43101</v>
      </c>
      <c r="AL14" s="23"/>
      <c r="AM14" s="23"/>
      <c r="AN14" s="23"/>
      <c r="AO14" s="22">
        <v>43108</v>
      </c>
      <c r="AP14" s="23"/>
      <c r="AQ14" s="23"/>
      <c r="AR14" s="23"/>
      <c r="AS14" s="24">
        <f>IF(AK14&gt;0,AO14-AK14+1,"")</f>
        <v>8</v>
      </c>
      <c r="AT14" s="24"/>
      <c r="AU14" s="24"/>
    </row>
    <row r="15" spans="3:47" ht="14.25">
      <c r="C15" s="2">
        <v>2</v>
      </c>
      <c r="D15" s="3" t="s">
        <v>26</v>
      </c>
      <c r="E15" s="9">
        <f aca="true" t="shared" si="0" ref="E15:T15">IF(OR(Пер+Втор+Трет+Четв&gt;1),"Х",IF(Празд,"П",""))</f>
      </c>
      <c r="F15" s="9">
        <f t="shared" si="0"/>
      </c>
      <c r="G15" s="9" t="s">
        <v>25</v>
      </c>
      <c r="H15" s="9" t="s">
        <v>25</v>
      </c>
      <c r="I15" s="9">
        <f t="shared" si="0"/>
      </c>
      <c r="J15" s="9">
        <f t="shared" si="0"/>
      </c>
      <c r="K15" s="9">
        <f t="shared" si="0"/>
      </c>
      <c r="L15" s="9">
        <f t="shared" si="0"/>
      </c>
      <c r="M15" s="9">
        <f t="shared" si="0"/>
      </c>
      <c r="N15" s="9" t="s">
        <v>25</v>
      </c>
      <c r="O15" s="9" t="s">
        <v>25</v>
      </c>
      <c r="P15" s="9">
        <f t="shared" si="0"/>
      </c>
      <c r="Q15" s="9">
        <f t="shared" si="0"/>
      </c>
      <c r="R15" s="9">
        <f t="shared" si="0"/>
      </c>
      <c r="S15" s="9">
        <f t="shared" si="0"/>
      </c>
      <c r="T15" s="9">
        <f t="shared" si="0"/>
      </c>
      <c r="U15" s="9" t="s">
        <v>25</v>
      </c>
      <c r="V15" s="9" t="s">
        <v>25</v>
      </c>
      <c r="W15" s="9">
        <f>IF(OR(Пер+Втор+Трет+Четв&gt;1),"Х",IF(Празд,"П",""))</f>
      </c>
      <c r="X15" s="9">
        <f>IF(OR(Пер+Втор+Трет+Четв&gt;1),"Х",IF(Празд,"П",""))</f>
      </c>
      <c r="Y15" s="9">
        <f>IF(OR(Пер+Втор+Трет+Четв&gt;1),"Х",IF(Празд,"П",""))</f>
      </c>
      <c r="Z15" s="9">
        <f>IF(OR(Пер+Втор+Трет+Четв&gt;1),"Х",IF(Празд,"П",""))</f>
      </c>
      <c r="AA15" s="9" t="str">
        <f>IF(OR(Пер+Втор+Трет+Четв&gt;1),"Х",IF(Празд,"П",""))</f>
        <v>П</v>
      </c>
      <c r="AB15" s="9" t="s">
        <v>25</v>
      </c>
      <c r="AC15" s="9" t="s">
        <v>25</v>
      </c>
      <c r="AD15" s="9">
        <f>IF(OR(Пер+Втор+Трет+Четв&gt;1),"Х",IF(Празд,"П",""))</f>
      </c>
      <c r="AE15" s="9">
        <f>IF(OR(Пер+Втор+Трет+Четв&gt;1),"Х",IF(Празд,"П",""))</f>
      </c>
      <c r="AF15" s="9">
        <f>IF(OR(Пер+Втор+Трет+Четв&gt;1),"Х",IF(Празд,"П",""))</f>
      </c>
      <c r="AG15" s="11"/>
      <c r="AH15" s="11"/>
      <c r="AI15" s="12"/>
      <c r="AK15" s="22">
        <v>43154</v>
      </c>
      <c r="AL15" s="23"/>
      <c r="AM15" s="23"/>
      <c r="AN15" s="23"/>
      <c r="AO15" s="22">
        <v>43156</v>
      </c>
      <c r="AP15" s="23"/>
      <c r="AQ15" s="23"/>
      <c r="AR15" s="23"/>
      <c r="AS15" s="24">
        <f aca="true" t="shared" si="1" ref="AS15:AS25">IF(AK15&gt;0,AO15-AK15+1,"")</f>
        <v>3</v>
      </c>
      <c r="AT15" s="24"/>
      <c r="AU15" s="24"/>
    </row>
    <row r="16" spans="3:47" ht="14.25">
      <c r="C16" s="2">
        <v>3</v>
      </c>
      <c r="D16" s="3" t="s">
        <v>27</v>
      </c>
      <c r="E16" s="9">
        <f aca="true" t="shared" si="2" ref="E16:AF23">IF(OR(Пер+Втор+Трет+Четв&gt;1),"Х",IF(Празд,"П",""))</f>
      </c>
      <c r="F16" s="9">
        <f t="shared" si="2"/>
      </c>
      <c r="G16" s="9" t="s">
        <v>25</v>
      </c>
      <c r="H16" s="9" t="s">
        <v>25</v>
      </c>
      <c r="I16" s="9">
        <f t="shared" si="2"/>
      </c>
      <c r="J16" s="9">
        <f t="shared" si="2"/>
      </c>
      <c r="K16" s="9">
        <f t="shared" si="2"/>
      </c>
      <c r="L16" s="9" t="str">
        <f t="shared" si="2"/>
        <v>П</v>
      </c>
      <c r="M16" s="9" t="str">
        <f t="shared" si="2"/>
        <v>П</v>
      </c>
      <c r="N16" s="9" t="s">
        <v>25</v>
      </c>
      <c r="O16" s="9" t="s">
        <v>25</v>
      </c>
      <c r="P16" s="9">
        <f t="shared" si="2"/>
      </c>
      <c r="Q16" s="9">
        <f t="shared" si="2"/>
      </c>
      <c r="R16" s="9">
        <f t="shared" si="2"/>
      </c>
      <c r="S16" s="9">
        <f t="shared" si="2"/>
      </c>
      <c r="T16" s="9">
        <f t="shared" si="2"/>
      </c>
      <c r="U16" s="9" t="s">
        <v>25</v>
      </c>
      <c r="V16" s="9" t="s">
        <v>25</v>
      </c>
      <c r="W16" s="9">
        <f t="shared" si="2"/>
      </c>
      <c r="X16" s="9">
        <f t="shared" si="2"/>
      </c>
      <c r="Y16" s="9">
        <f t="shared" si="2"/>
      </c>
      <c r="Z16" s="9">
        <f t="shared" si="2"/>
      </c>
      <c r="AA16" s="9">
        <f t="shared" si="2"/>
      </c>
      <c r="AB16" s="9" t="s">
        <v>25</v>
      </c>
      <c r="AC16" s="9" t="s">
        <v>25</v>
      </c>
      <c r="AD16" s="9">
        <f t="shared" si="2"/>
      </c>
      <c r="AE16" s="9">
        <f t="shared" si="2"/>
      </c>
      <c r="AF16" s="9">
        <f t="shared" si="2"/>
      </c>
      <c r="AG16" s="9">
        <f>IF(OR(Пер+Втор+Трет+Четв&gt;1),"Х",IF(Празд,"П",""))</f>
      </c>
      <c r="AH16" s="9">
        <f>IF(OR(Пер+Втор+Трет+Четв&gt;1),"Х",IF(Празд,"П",""))</f>
      </c>
      <c r="AI16" s="13" t="s">
        <v>25</v>
      </c>
      <c r="AK16" s="22">
        <v>43167</v>
      </c>
      <c r="AL16" s="23"/>
      <c r="AM16" s="23"/>
      <c r="AN16" s="23"/>
      <c r="AO16" s="22">
        <v>43170</v>
      </c>
      <c r="AP16" s="23"/>
      <c r="AQ16" s="23"/>
      <c r="AR16" s="23"/>
      <c r="AS16" s="24">
        <f t="shared" si="1"/>
        <v>4</v>
      </c>
      <c r="AT16" s="24"/>
      <c r="AU16" s="24"/>
    </row>
    <row r="17" spans="3:47" ht="14.25">
      <c r="C17" s="2">
        <v>4</v>
      </c>
      <c r="D17" s="3" t="s">
        <v>28</v>
      </c>
      <c r="E17" s="9" t="s">
        <v>25</v>
      </c>
      <c r="F17" s="9" t="str">
        <f t="shared" si="2"/>
        <v>Х</v>
      </c>
      <c r="G17" s="9" t="str">
        <f t="shared" si="2"/>
        <v>Х</v>
      </c>
      <c r="H17" s="9" t="str">
        <f t="shared" si="2"/>
        <v>Х</v>
      </c>
      <c r="I17" s="9" t="str">
        <f t="shared" si="2"/>
        <v>Х</v>
      </c>
      <c r="J17" s="9" t="str">
        <f t="shared" si="2"/>
        <v>Х</v>
      </c>
      <c r="K17" s="9" t="s">
        <v>25</v>
      </c>
      <c r="L17" s="9" t="s">
        <v>25</v>
      </c>
      <c r="M17" s="9">
        <f t="shared" si="2"/>
      </c>
      <c r="N17" s="9">
        <f t="shared" si="2"/>
      </c>
      <c r="O17" s="9">
        <f t="shared" si="2"/>
      </c>
      <c r="P17" s="9">
        <f t="shared" si="2"/>
      </c>
      <c r="Q17" s="9">
        <f t="shared" si="2"/>
      </c>
      <c r="R17" s="9" t="s">
        <v>25</v>
      </c>
      <c r="S17" s="9" t="s">
        <v>25</v>
      </c>
      <c r="T17" s="9">
        <f t="shared" si="2"/>
      </c>
      <c r="U17" s="9">
        <f t="shared" si="2"/>
      </c>
      <c r="V17" s="9">
        <f t="shared" si="2"/>
      </c>
      <c r="W17" s="9">
        <f t="shared" si="2"/>
      </c>
      <c r="X17" s="9">
        <f t="shared" si="2"/>
      </c>
      <c r="Y17" s="9" t="s">
        <v>25</v>
      </c>
      <c r="Z17" s="9" t="s">
        <v>25</v>
      </c>
      <c r="AA17" s="9">
        <f t="shared" si="2"/>
      </c>
      <c r="AB17" s="9">
        <f t="shared" si="2"/>
      </c>
      <c r="AC17" s="9">
        <f t="shared" si="2"/>
      </c>
      <c r="AD17" s="9">
        <f t="shared" si="2"/>
      </c>
      <c r="AE17" s="9">
        <f t="shared" si="2"/>
      </c>
      <c r="AF17" s="9" t="s">
        <v>25</v>
      </c>
      <c r="AG17" s="9" t="s">
        <v>29</v>
      </c>
      <c r="AH17" s="9" t="str">
        <f>IF(OR(Пер+Втор+Трет+Четв&gt;1),"Х",IF(Празд,"П",""))</f>
        <v>П</v>
      </c>
      <c r="AI17" s="12"/>
      <c r="AK17" s="22">
        <v>43219</v>
      </c>
      <c r="AL17" s="23"/>
      <c r="AM17" s="23"/>
      <c r="AN17" s="23"/>
      <c r="AO17" s="22">
        <v>43220</v>
      </c>
      <c r="AP17" s="23"/>
      <c r="AQ17" s="23"/>
      <c r="AR17" s="23"/>
      <c r="AS17" s="24">
        <v>3</v>
      </c>
      <c r="AT17" s="24"/>
      <c r="AU17" s="24"/>
    </row>
    <row r="18" spans="3:47" ht="14.25">
      <c r="C18" s="2">
        <v>5</v>
      </c>
      <c r="D18" s="3" t="s">
        <v>30</v>
      </c>
      <c r="E18" s="9" t="str">
        <f t="shared" si="2"/>
        <v>П</v>
      </c>
      <c r="F18" s="9" t="str">
        <f t="shared" si="2"/>
        <v>П</v>
      </c>
      <c r="G18" s="9">
        <f t="shared" si="2"/>
      </c>
      <c r="H18" s="9">
        <f t="shared" si="2"/>
      </c>
      <c r="I18" s="9" t="s">
        <v>25</v>
      </c>
      <c r="J18" s="9" t="s">
        <v>25</v>
      </c>
      <c r="K18" s="9">
        <f t="shared" si="2"/>
      </c>
      <c r="L18" s="9">
        <f t="shared" si="2"/>
      </c>
      <c r="M18" s="9" t="s">
        <v>29</v>
      </c>
      <c r="N18" s="9">
        <f t="shared" si="2"/>
      </c>
      <c r="O18" s="9">
        <f t="shared" si="2"/>
      </c>
      <c r="P18" s="9" t="s">
        <v>25</v>
      </c>
      <c r="Q18" s="9" t="s">
        <v>25</v>
      </c>
      <c r="R18" s="9">
        <f t="shared" si="2"/>
      </c>
      <c r="S18" s="9">
        <f t="shared" si="2"/>
      </c>
      <c r="T18" s="9">
        <f t="shared" si="2"/>
      </c>
      <c r="U18" s="9">
        <f t="shared" si="2"/>
      </c>
      <c r="V18" s="9">
        <f t="shared" si="2"/>
      </c>
      <c r="W18" s="9" t="s">
        <v>25</v>
      </c>
      <c r="X18" s="9" t="s">
        <v>25</v>
      </c>
      <c r="Y18" s="9">
        <f t="shared" si="2"/>
      </c>
      <c r="Z18" s="9">
        <f t="shared" si="2"/>
      </c>
      <c r="AA18" s="9">
        <f t="shared" si="2"/>
      </c>
      <c r="AB18" s="9">
        <f t="shared" si="2"/>
      </c>
      <c r="AC18" s="9">
        <f t="shared" si="2"/>
      </c>
      <c r="AD18" s="9" t="s">
        <v>25</v>
      </c>
      <c r="AE18" s="9" t="s">
        <v>25</v>
      </c>
      <c r="AF18" s="9">
        <f t="shared" si="2"/>
      </c>
      <c r="AG18" s="9">
        <f>IF(OR(Пер+Втор+Трет+Четв&gt;1),"Х",IF(Празд,"П",""))</f>
      </c>
      <c r="AH18" s="9">
        <f>IF(OR(Пер+Втор+Трет+Четв&gt;1),"Х",IF(Празд,"П",""))</f>
      </c>
      <c r="AI18" s="13">
        <f>IF(OR(Пер+Втор+Трет+Четв&gt;1),"Х",IF(Празд,"П",""))</f>
      </c>
      <c r="AK18" s="22">
        <v>43221</v>
      </c>
      <c r="AL18" s="23"/>
      <c r="AM18" s="23"/>
      <c r="AN18" s="23"/>
      <c r="AO18" s="22">
        <v>43222</v>
      </c>
      <c r="AP18" s="23"/>
      <c r="AQ18" s="23"/>
      <c r="AR18" s="23"/>
      <c r="AS18" s="24">
        <f>IF(AK18&gt;0,AO18-AK18+1,"")</f>
        <v>2</v>
      </c>
      <c r="AT18" s="24"/>
      <c r="AU18" s="24"/>
    </row>
    <row r="19" spans="3:47" ht="14.25">
      <c r="C19" s="2">
        <v>6</v>
      </c>
      <c r="D19" s="3" t="s">
        <v>31</v>
      </c>
      <c r="E19" s="9">
        <f t="shared" si="2"/>
      </c>
      <c r="F19" s="9" t="s">
        <v>25</v>
      </c>
      <c r="G19" s="9" t="s">
        <v>25</v>
      </c>
      <c r="H19" s="9">
        <f t="shared" si="2"/>
      </c>
      <c r="I19" s="9">
        <f t="shared" si="2"/>
      </c>
      <c r="J19" s="9">
        <f t="shared" si="2"/>
      </c>
      <c r="K19" s="9">
        <f t="shared" si="2"/>
      </c>
      <c r="L19" s="9">
        <f t="shared" si="2"/>
      </c>
      <c r="M19" s="9" t="s">
        <v>25</v>
      </c>
      <c r="N19" s="9" t="str">
        <f t="shared" si="2"/>
        <v>П</v>
      </c>
      <c r="O19" s="9" t="str">
        <f t="shared" si="2"/>
        <v>П</v>
      </c>
      <c r="P19" s="9" t="str">
        <f t="shared" si="2"/>
        <v>П</v>
      </c>
      <c r="Q19" s="9">
        <f t="shared" si="2"/>
      </c>
      <c r="R19" s="9">
        <f t="shared" si="2"/>
      </c>
      <c r="S19" s="9">
        <f t="shared" si="2"/>
      </c>
      <c r="T19" s="9" t="s">
        <v>25</v>
      </c>
      <c r="U19" s="9" t="s">
        <v>25</v>
      </c>
      <c r="V19" s="9">
        <f t="shared" si="2"/>
      </c>
      <c r="W19" s="9">
        <f t="shared" si="2"/>
      </c>
      <c r="X19" s="9">
        <f t="shared" si="2"/>
      </c>
      <c r="Y19" s="9">
        <f t="shared" si="2"/>
      </c>
      <c r="Z19" s="9">
        <f t="shared" si="2"/>
      </c>
      <c r="AA19" s="9" t="s">
        <v>25</v>
      </c>
      <c r="AB19" s="9" t="s">
        <v>25</v>
      </c>
      <c r="AC19" s="9">
        <f t="shared" si="2"/>
      </c>
      <c r="AD19" s="9">
        <f t="shared" si="2"/>
      </c>
      <c r="AE19" s="9">
        <f t="shared" si="2"/>
      </c>
      <c r="AF19" s="9">
        <f t="shared" si="2"/>
      </c>
      <c r="AG19" s="9">
        <f>IF(OR(Пер+Втор+Трет+Четв&gt;1),"Х",IF(Празд,"П",""))</f>
      </c>
      <c r="AH19" s="9" t="s">
        <v>25</v>
      </c>
      <c r="AI19" s="12"/>
      <c r="AK19" s="22">
        <v>43261</v>
      </c>
      <c r="AL19" s="23"/>
      <c r="AM19" s="23"/>
      <c r="AN19" s="23"/>
      <c r="AO19" s="22">
        <v>43263</v>
      </c>
      <c r="AP19" s="23"/>
      <c r="AQ19" s="23"/>
      <c r="AR19" s="23"/>
      <c r="AS19" s="24">
        <f t="shared" si="1"/>
        <v>3</v>
      </c>
      <c r="AT19" s="24"/>
      <c r="AU19" s="24"/>
    </row>
    <row r="20" spans="3:47" ht="14.25">
      <c r="C20" s="2">
        <v>7</v>
      </c>
      <c r="D20" s="3" t="s">
        <v>32</v>
      </c>
      <c r="E20" s="9" t="s">
        <v>25</v>
      </c>
      <c r="F20" s="9">
        <f t="shared" si="2"/>
      </c>
      <c r="G20" s="9">
        <f t="shared" si="2"/>
      </c>
      <c r="H20" s="9">
        <f t="shared" si="2"/>
      </c>
      <c r="I20" s="9">
        <f t="shared" si="2"/>
      </c>
      <c r="J20" s="9">
        <f t="shared" si="2"/>
      </c>
      <c r="K20" s="9" t="s">
        <v>25</v>
      </c>
      <c r="L20" s="9" t="s">
        <v>25</v>
      </c>
      <c r="M20" s="9">
        <f t="shared" si="2"/>
      </c>
      <c r="N20" s="9">
        <f t="shared" si="2"/>
      </c>
      <c r="O20" s="9">
        <f t="shared" si="2"/>
      </c>
      <c r="P20" s="9">
        <f t="shared" si="2"/>
      </c>
      <c r="Q20" s="9">
        <f t="shared" si="2"/>
      </c>
      <c r="R20" s="9" t="s">
        <v>25</v>
      </c>
      <c r="S20" s="9" t="s">
        <v>25</v>
      </c>
      <c r="T20" s="9">
        <f t="shared" si="2"/>
      </c>
      <c r="U20" s="9">
        <f t="shared" si="2"/>
      </c>
      <c r="V20" s="9">
        <f t="shared" si="2"/>
      </c>
      <c r="W20" s="9">
        <f t="shared" si="2"/>
      </c>
      <c r="X20" s="9">
        <f t="shared" si="2"/>
      </c>
      <c r="Y20" s="9" t="s">
        <v>25</v>
      </c>
      <c r="Z20" s="9" t="s">
        <v>25</v>
      </c>
      <c r="AA20" s="9">
        <f t="shared" si="2"/>
      </c>
      <c r="AB20" s="9">
        <f t="shared" si="2"/>
      </c>
      <c r="AC20" s="9">
        <f t="shared" si="2"/>
      </c>
      <c r="AD20" s="9">
        <f t="shared" si="2"/>
      </c>
      <c r="AE20" s="9">
        <f t="shared" si="2"/>
      </c>
      <c r="AF20" s="9" t="s">
        <v>25</v>
      </c>
      <c r="AG20" s="9" t="s">
        <v>25</v>
      </c>
      <c r="AH20" s="9">
        <f>IF(OR(Пер+Втор+Трет+Четв&gt;1),"Х",IF(Празд,"П",""))</f>
      </c>
      <c r="AI20" s="13">
        <f>IF(OR(Пер+Втор+Трет+Четв&gt;1),"Х",IF(Празд,"П",""))</f>
      </c>
      <c r="AK20" s="22"/>
      <c r="AL20" s="23"/>
      <c r="AM20" s="23"/>
      <c r="AN20" s="23"/>
      <c r="AO20" s="22"/>
      <c r="AP20" s="23"/>
      <c r="AQ20" s="23"/>
      <c r="AR20" s="23"/>
      <c r="AS20" s="24">
        <v>0</v>
      </c>
      <c r="AT20" s="24"/>
      <c r="AU20" s="24"/>
    </row>
    <row r="21" spans="3:47" ht="14.25">
      <c r="C21" s="2">
        <v>8</v>
      </c>
      <c r="D21" s="3" t="s">
        <v>33</v>
      </c>
      <c r="E21" s="9">
        <f t="shared" si="2"/>
      </c>
      <c r="F21" s="9">
        <f t="shared" si="2"/>
      </c>
      <c r="G21" s="9">
        <f t="shared" si="2"/>
      </c>
      <c r="H21" s="9" t="s">
        <v>25</v>
      </c>
      <c r="I21" s="9" t="s">
        <v>25</v>
      </c>
      <c r="J21" s="9">
        <f t="shared" si="2"/>
      </c>
      <c r="K21" s="9">
        <f t="shared" si="2"/>
      </c>
      <c r="L21" s="9">
        <f t="shared" si="2"/>
      </c>
      <c r="M21" s="9">
        <f t="shared" si="2"/>
      </c>
      <c r="N21" s="9">
        <f t="shared" si="2"/>
      </c>
      <c r="O21" s="9" t="s">
        <v>25</v>
      </c>
      <c r="P21" s="9" t="s">
        <v>25</v>
      </c>
      <c r="Q21" s="9">
        <f t="shared" si="2"/>
      </c>
      <c r="R21" s="9">
        <f t="shared" si="2"/>
      </c>
      <c r="S21" s="9">
        <f t="shared" si="2"/>
      </c>
      <c r="T21" s="9">
        <f t="shared" si="2"/>
      </c>
      <c r="U21" s="9">
        <f t="shared" si="2"/>
      </c>
      <c r="V21" s="9" t="s">
        <v>25</v>
      </c>
      <c r="W21" s="9" t="s">
        <v>25</v>
      </c>
      <c r="X21" s="9">
        <f t="shared" si="2"/>
      </c>
      <c r="Y21" s="9">
        <f t="shared" si="2"/>
      </c>
      <c r="Z21" s="9">
        <f t="shared" si="2"/>
      </c>
      <c r="AA21" s="9">
        <f t="shared" si="2"/>
      </c>
      <c r="AB21" s="9">
        <f t="shared" si="2"/>
      </c>
      <c r="AC21" s="9" t="s">
        <v>25</v>
      </c>
      <c r="AD21" s="9" t="s">
        <v>25</v>
      </c>
      <c r="AE21" s="9">
        <f t="shared" si="2"/>
      </c>
      <c r="AF21" s="9">
        <f t="shared" si="2"/>
      </c>
      <c r="AG21" s="9">
        <f>IF(OR(Пер+Втор+Трет+Четв&gt;1),"Х",IF(Празд,"П",""))</f>
      </c>
      <c r="AH21" s="9">
        <f>IF(OR(Пер+Втор+Трет+Четв&gt;1),"Х",IF(Празд,"П",""))</f>
      </c>
      <c r="AI21" s="13">
        <f>IF(OR(Пер+Втор+Трет+Четв&gt;1),"Х",IF(Празд,"П",""))</f>
      </c>
      <c r="AK21" s="22"/>
      <c r="AL21" s="23"/>
      <c r="AM21" s="23"/>
      <c r="AN21" s="23"/>
      <c r="AO21" s="22"/>
      <c r="AP21" s="23"/>
      <c r="AQ21" s="23"/>
      <c r="AR21" s="23"/>
      <c r="AS21" s="24">
        <v>0</v>
      </c>
      <c r="AT21" s="24"/>
      <c r="AU21" s="24"/>
    </row>
    <row r="22" spans="3:47" ht="14.25">
      <c r="C22" s="2">
        <v>9</v>
      </c>
      <c r="D22" s="3" t="s">
        <v>34</v>
      </c>
      <c r="E22" s="9" t="s">
        <v>25</v>
      </c>
      <c r="F22" s="9" t="s">
        <v>25</v>
      </c>
      <c r="G22" s="9">
        <f t="shared" si="2"/>
      </c>
      <c r="H22" s="9">
        <f t="shared" si="2"/>
      </c>
      <c r="I22" s="9">
        <f t="shared" si="2"/>
      </c>
      <c r="J22" s="9">
        <f t="shared" si="2"/>
      </c>
      <c r="K22" s="9">
        <f t="shared" si="2"/>
      </c>
      <c r="L22" s="9" t="s">
        <v>25</v>
      </c>
      <c r="M22" s="9" t="s">
        <v>25</v>
      </c>
      <c r="N22" s="9">
        <f t="shared" si="2"/>
      </c>
      <c r="O22" s="9">
        <f t="shared" si="2"/>
      </c>
      <c r="P22" s="9">
        <f t="shared" si="2"/>
      </c>
      <c r="Q22" s="9">
        <f t="shared" si="2"/>
      </c>
      <c r="R22" s="9">
        <f t="shared" si="2"/>
      </c>
      <c r="S22" s="9" t="s">
        <v>25</v>
      </c>
      <c r="T22" s="9" t="s">
        <v>25</v>
      </c>
      <c r="U22" s="9">
        <f t="shared" si="2"/>
      </c>
      <c r="V22" s="9">
        <f t="shared" si="2"/>
      </c>
      <c r="W22" s="9">
        <f t="shared" si="2"/>
      </c>
      <c r="X22" s="9">
        <f t="shared" si="2"/>
      </c>
      <c r="Y22" s="9">
        <f t="shared" si="2"/>
      </c>
      <c r="Z22" s="9" t="s">
        <v>25</v>
      </c>
      <c r="AA22" s="9" t="s">
        <v>25</v>
      </c>
      <c r="AB22" s="9">
        <f t="shared" si="2"/>
      </c>
      <c r="AC22" s="9">
        <f t="shared" si="2"/>
      </c>
      <c r="AD22" s="9">
        <f t="shared" si="2"/>
      </c>
      <c r="AE22" s="9">
        <f t="shared" si="2"/>
      </c>
      <c r="AF22" s="9">
        <f t="shared" si="2"/>
      </c>
      <c r="AG22" s="9" t="s">
        <v>25</v>
      </c>
      <c r="AH22" s="9" t="s">
        <v>25</v>
      </c>
      <c r="AI22" s="12"/>
      <c r="AK22" s="22"/>
      <c r="AL22" s="23"/>
      <c r="AM22" s="23"/>
      <c r="AN22" s="23"/>
      <c r="AO22" s="22"/>
      <c r="AP22" s="23"/>
      <c r="AQ22" s="23"/>
      <c r="AR22" s="23"/>
      <c r="AS22" s="24">
        <v>0</v>
      </c>
      <c r="AT22" s="24"/>
      <c r="AU22" s="24"/>
    </row>
    <row r="23" spans="3:47" ht="14.25">
      <c r="C23" s="2">
        <v>10</v>
      </c>
      <c r="D23" s="3" t="s">
        <v>35</v>
      </c>
      <c r="E23" s="9">
        <f t="shared" si="2"/>
      </c>
      <c r="F23" s="9">
        <f t="shared" si="2"/>
      </c>
      <c r="G23" s="9">
        <f t="shared" si="2"/>
      </c>
      <c r="H23" s="9">
        <f t="shared" si="2"/>
      </c>
      <c r="I23" s="9">
        <f t="shared" si="2"/>
      </c>
      <c r="J23" s="9" t="s">
        <v>25</v>
      </c>
      <c r="K23" s="9" t="s">
        <v>25</v>
      </c>
      <c r="L23" s="9">
        <f t="shared" si="2"/>
      </c>
      <c r="M23" s="9">
        <f t="shared" si="2"/>
      </c>
      <c r="N23" s="9">
        <f t="shared" si="2"/>
      </c>
      <c r="O23" s="9">
        <f t="shared" si="2"/>
      </c>
      <c r="P23" s="9">
        <f t="shared" si="2"/>
      </c>
      <c r="Q23" s="9" t="s">
        <v>25</v>
      </c>
      <c r="R23" s="9" t="s">
        <v>25</v>
      </c>
      <c r="S23" s="9">
        <f t="shared" si="2"/>
      </c>
      <c r="T23" s="9">
        <f t="shared" si="2"/>
      </c>
      <c r="U23" s="9">
        <f t="shared" si="2"/>
      </c>
      <c r="V23" s="9">
        <f t="shared" si="2"/>
      </c>
      <c r="W23" s="9">
        <f t="shared" si="2"/>
      </c>
      <c r="X23" s="9" t="s">
        <v>25</v>
      </c>
      <c r="Y23" s="9" t="s">
        <v>25</v>
      </c>
      <c r="Z23" s="9">
        <f>IF(OR(Пер+Втор+Трет+Четв&gt;1),"Х",IF(Празд,"П",""))</f>
      </c>
      <c r="AA23" s="9">
        <f>IF(OR(Пер+Втор+Трет+Четв&gt;1),"Х",IF(Празд,"П",""))</f>
      </c>
      <c r="AB23" s="9">
        <f>IF(OR(Пер+Втор+Трет+Четв&gt;1),"Х",IF(Празд,"П",""))</f>
      </c>
      <c r="AC23" s="9">
        <f>IF(OR(Пер+Втор+Трет+Четв&gt;1),"Х",IF(Празд,"П",""))</f>
      </c>
      <c r="AD23" s="9">
        <f>IF(OR(Пер+Втор+Трет+Четв&gt;1),"Х",IF(Празд,"П",""))</f>
      </c>
      <c r="AE23" s="9" t="s">
        <v>25</v>
      </c>
      <c r="AF23" s="9" t="s">
        <v>25</v>
      </c>
      <c r="AG23" s="9">
        <f>IF(OR(Пер+Втор+Трет+Четв&gt;1),"Х",IF(Празд,"П",""))</f>
      </c>
      <c r="AH23" s="9">
        <f>IF(OR(Пер+Втор+Трет+Четв&gt;1),"Х",IF(Празд,"П",""))</f>
      </c>
      <c r="AI23" s="13">
        <f>IF(OR(Пер+Втор+Трет+Четв&gt;1),"Х",IF(Празд,"П",""))</f>
      </c>
      <c r="AK23" s="22"/>
      <c r="AL23" s="23"/>
      <c r="AM23" s="23"/>
      <c r="AN23" s="23"/>
      <c r="AO23" s="22"/>
      <c r="AP23" s="23"/>
      <c r="AQ23" s="23"/>
      <c r="AR23" s="23"/>
      <c r="AS23" s="24">
        <v>0</v>
      </c>
      <c r="AT23" s="24"/>
      <c r="AU23" s="24"/>
    </row>
    <row r="24" spans="3:47" ht="14.25">
      <c r="C24" s="2">
        <v>11</v>
      </c>
      <c r="D24" s="3" t="s">
        <v>36</v>
      </c>
      <c r="E24" s="9">
        <f aca="true" t="shared" si="3" ref="E24:AF25">IF(OR(Пер+Втор+Трет+Четв&gt;1),"Х",IF(Празд,"П",""))</f>
      </c>
      <c r="F24" s="9">
        <f t="shared" si="3"/>
      </c>
      <c r="G24" s="9" t="s">
        <v>25</v>
      </c>
      <c r="H24" s="9" t="s">
        <v>25</v>
      </c>
      <c r="I24" s="9" t="str">
        <f t="shared" si="3"/>
        <v>П</v>
      </c>
      <c r="J24" s="9">
        <f t="shared" si="3"/>
      </c>
      <c r="K24" s="9">
        <f t="shared" si="3"/>
      </c>
      <c r="L24" s="9">
        <f t="shared" si="3"/>
      </c>
      <c r="M24" s="9">
        <f t="shared" si="3"/>
      </c>
      <c r="N24" s="9" t="s">
        <v>25</v>
      </c>
      <c r="O24" s="9" t="s">
        <v>25</v>
      </c>
      <c r="P24" s="9">
        <f t="shared" si="3"/>
      </c>
      <c r="Q24" s="9">
        <f t="shared" si="3"/>
      </c>
      <c r="R24" s="9">
        <f t="shared" si="3"/>
      </c>
      <c r="S24" s="9">
        <f t="shared" si="3"/>
      </c>
      <c r="T24" s="9">
        <f t="shared" si="3"/>
      </c>
      <c r="U24" s="9" t="s">
        <v>25</v>
      </c>
      <c r="V24" s="9" t="s">
        <v>25</v>
      </c>
      <c r="W24" s="9">
        <f t="shared" si="3"/>
      </c>
      <c r="X24" s="9">
        <f t="shared" si="3"/>
      </c>
      <c r="Y24" s="9">
        <f t="shared" si="3"/>
      </c>
      <c r="Z24" s="9">
        <f t="shared" si="3"/>
      </c>
      <c r="AA24" s="9">
        <f t="shared" si="3"/>
      </c>
      <c r="AB24" s="9" t="s">
        <v>25</v>
      </c>
      <c r="AC24" s="9" t="s">
        <v>25</v>
      </c>
      <c r="AD24" s="9">
        <f t="shared" si="3"/>
      </c>
      <c r="AE24" s="9">
        <f t="shared" si="3"/>
      </c>
      <c r="AF24" s="9">
        <f t="shared" si="3"/>
      </c>
      <c r="AG24" s="9">
        <f>IF(OR(Пер+Втор+Трет+Четв&gt;1),"Х",IF(Празд,"П",""))</f>
      </c>
      <c r="AH24" s="9">
        <f>IF(OR(Пер+Втор+Трет+Четв&gt;1),"Х",IF(Празд,"П",""))</f>
      </c>
      <c r="AI24" s="12"/>
      <c r="AK24" s="22">
        <v>43407</v>
      </c>
      <c r="AL24" s="23"/>
      <c r="AM24" s="23"/>
      <c r="AN24" s="23"/>
      <c r="AO24" s="22">
        <v>43409</v>
      </c>
      <c r="AP24" s="23"/>
      <c r="AQ24" s="23"/>
      <c r="AR24" s="23"/>
      <c r="AS24" s="24">
        <f t="shared" si="1"/>
        <v>3</v>
      </c>
      <c r="AT24" s="24"/>
      <c r="AU24" s="24"/>
    </row>
    <row r="25" spans="3:47" ht="14.25">
      <c r="C25" s="2">
        <v>12</v>
      </c>
      <c r="D25" s="3" t="s">
        <v>37</v>
      </c>
      <c r="E25" s="14" t="s">
        <v>25</v>
      </c>
      <c r="F25" s="15" t="s">
        <v>25</v>
      </c>
      <c r="G25" s="15">
        <f t="shared" si="3"/>
      </c>
      <c r="H25" s="15">
        <f t="shared" si="3"/>
      </c>
      <c r="I25" s="15">
        <f t="shared" si="3"/>
      </c>
      <c r="J25" s="15">
        <f t="shared" si="3"/>
      </c>
      <c r="K25" s="15">
        <f t="shared" si="3"/>
      </c>
      <c r="L25" s="15" t="s">
        <v>25</v>
      </c>
      <c r="M25" s="15" t="s">
        <v>25</v>
      </c>
      <c r="N25" s="15">
        <f t="shared" si="3"/>
      </c>
      <c r="O25" s="15">
        <f t="shared" si="3"/>
      </c>
      <c r="P25" s="15">
        <f t="shared" si="3"/>
      </c>
      <c r="Q25" s="15">
        <f t="shared" si="3"/>
      </c>
      <c r="R25" s="15">
        <f t="shared" si="3"/>
      </c>
      <c r="S25" s="15" t="s">
        <v>25</v>
      </c>
      <c r="T25" s="15" t="s">
        <v>25</v>
      </c>
      <c r="U25" s="15">
        <f t="shared" si="3"/>
      </c>
      <c r="V25" s="15">
        <f t="shared" si="3"/>
      </c>
      <c r="W25" s="15">
        <f t="shared" si="3"/>
      </c>
      <c r="X25" s="15">
        <f t="shared" si="3"/>
      </c>
      <c r="Y25" s="15">
        <f t="shared" si="3"/>
      </c>
      <c r="Z25" s="15" t="s">
        <v>25</v>
      </c>
      <c r="AA25" s="15" t="s">
        <v>25</v>
      </c>
      <c r="AB25" s="15">
        <f t="shared" si="3"/>
      </c>
      <c r="AC25" s="15">
        <f t="shared" si="3"/>
      </c>
      <c r="AD25" s="15">
        <f t="shared" si="3"/>
      </c>
      <c r="AE25" s="15">
        <f t="shared" si="3"/>
      </c>
      <c r="AF25" s="15">
        <f t="shared" si="3"/>
      </c>
      <c r="AG25" s="15" t="s">
        <v>25</v>
      </c>
      <c r="AH25" s="15" t="s">
        <v>25</v>
      </c>
      <c r="AI25" s="16">
        <f>IF(OR(Пер+Втор+Трет+Четв&gt;1),"Х",IF(Празд,"П",""))</f>
      </c>
      <c r="AK25" s="22"/>
      <c r="AL25" s="23"/>
      <c r="AM25" s="23"/>
      <c r="AN25" s="23"/>
      <c r="AO25" s="22"/>
      <c r="AP25" s="23"/>
      <c r="AQ25" s="23"/>
      <c r="AR25" s="23"/>
      <c r="AS25" s="24">
        <f t="shared" si="1"/>
      </c>
      <c r="AT25" s="24"/>
      <c r="AU25" s="24"/>
    </row>
    <row r="27" spans="5:12" ht="14.25">
      <c r="E27" s="1" t="s">
        <v>38</v>
      </c>
      <c r="H27" s="17"/>
      <c r="I27" s="17"/>
      <c r="J27" s="17"/>
      <c r="K27" s="17"/>
      <c r="L27" s="17"/>
    </row>
    <row r="28" spans="5:12" ht="14.25">
      <c r="E28" s="1" t="s">
        <v>39</v>
      </c>
      <c r="H28" s="17"/>
      <c r="I28" s="17"/>
      <c r="J28" s="17"/>
      <c r="K28" s="17"/>
      <c r="L28" s="17"/>
    </row>
    <row r="29" spans="5:12" ht="14.25">
      <c r="E29" s="18"/>
      <c r="F29" s="19" t="s">
        <v>40</v>
      </c>
      <c r="H29" s="17"/>
      <c r="I29" s="17"/>
      <c r="J29" s="17"/>
      <c r="K29" s="17"/>
      <c r="L29" s="17"/>
    </row>
    <row r="30" spans="5:12" ht="14.25">
      <c r="E30" s="20" t="s">
        <v>41</v>
      </c>
      <c r="F30" s="19" t="s">
        <v>42</v>
      </c>
      <c r="H30" s="17"/>
      <c r="I30" s="17"/>
      <c r="J30" s="17"/>
      <c r="K30" s="17"/>
      <c r="L30" s="17"/>
    </row>
    <row r="31" spans="5:12" ht="14.25">
      <c r="E31" s="21"/>
      <c r="F31" s="19" t="s">
        <v>43</v>
      </c>
      <c r="H31" s="17"/>
      <c r="I31" s="17"/>
      <c r="J31" s="17"/>
      <c r="K31" s="17"/>
      <c r="L31" s="17"/>
    </row>
  </sheetData>
  <sheetProtection/>
  <mergeCells count="148">
    <mergeCell ref="B2:B5"/>
    <mergeCell ref="C2:C5"/>
    <mergeCell ref="D2:D5"/>
    <mergeCell ref="E2:O2"/>
    <mergeCell ref="P2:Z2"/>
    <mergeCell ref="AA2:AK2"/>
    <mergeCell ref="AH3:AK4"/>
    <mergeCell ref="AH5:AK5"/>
    <mergeCell ref="AL2:AV2"/>
    <mergeCell ref="AW2:BK2"/>
    <mergeCell ref="E3:H4"/>
    <mergeCell ref="I3:K4"/>
    <mergeCell ref="L3:O4"/>
    <mergeCell ref="P3:S4"/>
    <mergeCell ref="T3:V4"/>
    <mergeCell ref="W3:Z4"/>
    <mergeCell ref="AA3:AD4"/>
    <mergeCell ref="AE3:AG4"/>
    <mergeCell ref="AL3:AO4"/>
    <mergeCell ref="AP3:AR4"/>
    <mergeCell ref="AS3:AV4"/>
    <mergeCell ref="AW3:AY4"/>
    <mergeCell ref="AZ3:BB4"/>
    <mergeCell ref="BC3:BE4"/>
    <mergeCell ref="BF3:BH4"/>
    <mergeCell ref="BI3:BK4"/>
    <mergeCell ref="E5:H5"/>
    <mergeCell ref="I5:K5"/>
    <mergeCell ref="L5:O5"/>
    <mergeCell ref="P5:S5"/>
    <mergeCell ref="T5:V5"/>
    <mergeCell ref="W5:Z5"/>
    <mergeCell ref="AA5:AD5"/>
    <mergeCell ref="AE5:AG5"/>
    <mergeCell ref="AL5:AO5"/>
    <mergeCell ref="AP5:AR5"/>
    <mergeCell ref="AS5:AV5"/>
    <mergeCell ref="AW5:AY5"/>
    <mergeCell ref="AZ5:BB5"/>
    <mergeCell ref="BC5:BE5"/>
    <mergeCell ref="BF5:BH5"/>
    <mergeCell ref="BI5:BK5"/>
    <mergeCell ref="B6:B9"/>
    <mergeCell ref="E6:H6"/>
    <mergeCell ref="I6:K6"/>
    <mergeCell ref="L6:O6"/>
    <mergeCell ref="P6:S6"/>
    <mergeCell ref="T6:V6"/>
    <mergeCell ref="W6:Z6"/>
    <mergeCell ref="AA6:AD6"/>
    <mergeCell ref="AE6:AG6"/>
    <mergeCell ref="AH6:AK6"/>
    <mergeCell ref="AL6:AO6"/>
    <mergeCell ref="AP6:AR6"/>
    <mergeCell ref="AS6:AV6"/>
    <mergeCell ref="AW6:AY6"/>
    <mergeCell ref="AZ6:BB6"/>
    <mergeCell ref="BC6:BE6"/>
    <mergeCell ref="BF6:BH6"/>
    <mergeCell ref="BI6:BK6"/>
    <mergeCell ref="E7:H7"/>
    <mergeCell ref="I7:K7"/>
    <mergeCell ref="L7:O7"/>
    <mergeCell ref="P7:S7"/>
    <mergeCell ref="T7:V7"/>
    <mergeCell ref="W7:Z7"/>
    <mergeCell ref="AA7:AD7"/>
    <mergeCell ref="AE7:AG7"/>
    <mergeCell ref="AH7:AK7"/>
    <mergeCell ref="AL7:AO7"/>
    <mergeCell ref="AP7:AR7"/>
    <mergeCell ref="AS7:AV7"/>
    <mergeCell ref="AW7:AY7"/>
    <mergeCell ref="AZ7:BB7"/>
    <mergeCell ref="BC7:BE7"/>
    <mergeCell ref="BF7:BH7"/>
    <mergeCell ref="BI7:BK7"/>
    <mergeCell ref="E8:H8"/>
    <mergeCell ref="I8:K8"/>
    <mergeCell ref="L8:O8"/>
    <mergeCell ref="P8:S8"/>
    <mergeCell ref="T8:V8"/>
    <mergeCell ref="W8:Z8"/>
    <mergeCell ref="AA8:AD8"/>
    <mergeCell ref="AE8:AG8"/>
    <mergeCell ref="AH8:AK8"/>
    <mergeCell ref="AL8:AO8"/>
    <mergeCell ref="AP8:AR8"/>
    <mergeCell ref="AS8:AV8"/>
    <mergeCell ref="AW8:AY8"/>
    <mergeCell ref="AZ8:BB8"/>
    <mergeCell ref="BC8:BE8"/>
    <mergeCell ref="BF8:BH8"/>
    <mergeCell ref="BI8:BK8"/>
    <mergeCell ref="E9:H9"/>
    <mergeCell ref="I9:K9"/>
    <mergeCell ref="L9:O9"/>
    <mergeCell ref="P9:S9"/>
    <mergeCell ref="T9:V9"/>
    <mergeCell ref="W9:Z9"/>
    <mergeCell ref="AA9:AD9"/>
    <mergeCell ref="AE9:AG9"/>
    <mergeCell ref="AH9:AK9"/>
    <mergeCell ref="AL9:AO9"/>
    <mergeCell ref="AP9:AR9"/>
    <mergeCell ref="AS9:AV9"/>
    <mergeCell ref="AW9:AY9"/>
    <mergeCell ref="AZ9:BB9"/>
    <mergeCell ref="BC9:BE9"/>
    <mergeCell ref="BF9:BH9"/>
    <mergeCell ref="BI9:BK9"/>
    <mergeCell ref="AK13:AU13"/>
    <mergeCell ref="AK14:AN14"/>
    <mergeCell ref="AO14:AR14"/>
    <mergeCell ref="AS14:AU14"/>
    <mergeCell ref="AK15:AN15"/>
    <mergeCell ref="AO15:AR15"/>
    <mergeCell ref="AS15:AU15"/>
    <mergeCell ref="AK16:AN16"/>
    <mergeCell ref="AO16:AR16"/>
    <mergeCell ref="AS16:AU16"/>
    <mergeCell ref="AK17:AN17"/>
    <mergeCell ref="AO17:AR17"/>
    <mergeCell ref="AS17:AU17"/>
    <mergeCell ref="AK18:AN18"/>
    <mergeCell ref="AO18:AR18"/>
    <mergeCell ref="AS18:AU18"/>
    <mergeCell ref="AK19:AN19"/>
    <mergeCell ref="AO19:AR19"/>
    <mergeCell ref="AS19:AU19"/>
    <mergeCell ref="AK20:AN20"/>
    <mergeCell ref="AO20:AR20"/>
    <mergeCell ref="AS20:AU20"/>
    <mergeCell ref="AK21:AN21"/>
    <mergeCell ref="AO21:AR21"/>
    <mergeCell ref="AS21:AU21"/>
    <mergeCell ref="AK22:AN22"/>
    <mergeCell ref="AO22:AR22"/>
    <mergeCell ref="AS22:AU22"/>
    <mergeCell ref="AK23:AN23"/>
    <mergeCell ref="AO23:AR23"/>
    <mergeCell ref="AS23:AU23"/>
    <mergeCell ref="AK24:AN24"/>
    <mergeCell ref="AO24:AR24"/>
    <mergeCell ref="AS24:AU24"/>
    <mergeCell ref="AK25:AN25"/>
    <mergeCell ref="AO25:AR25"/>
    <mergeCell ref="AS25:AU25"/>
  </mergeCells>
  <conditionalFormatting sqref="E14:AI25">
    <cfRule type="expression" priority="1" dxfId="1">
      <formula>Пер+Втор+Трет+Четв&gt;1</formula>
    </cfRule>
    <cfRule type="expression" priority="2" dxfId="0">
      <formula>Пер+Втор+Трет+Четв=1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Redko Vadim Inspectorate Novorossiysk</dc:creator>
  <cp:keywords/>
  <dc:description/>
  <cp:lastModifiedBy>Boroda</cp:lastModifiedBy>
  <dcterms:created xsi:type="dcterms:W3CDTF">2018-12-04T18:43:03Z</dcterms:created>
  <dcterms:modified xsi:type="dcterms:W3CDTF">2018-12-04T20:54:25Z</dcterms:modified>
  <cp:category/>
  <cp:version/>
  <cp:contentType/>
  <cp:contentStatus/>
</cp:coreProperties>
</file>