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c\Qsync\PlanetaExcel\"/>
    </mc:Choice>
  </mc:AlternateContent>
  <bookViews>
    <workbookView xWindow="0" yWindow="0" windowWidth="15345" windowHeight="6705" activeTab="7"/>
  </bookViews>
  <sheets>
    <sheet name="Plan" sheetId="2" r:id="rId1"/>
    <sheet name="1" sheetId="21" r:id="rId2"/>
    <sheet name="2" sheetId="22" r:id="rId3"/>
    <sheet name="3" sheetId="23" r:id="rId4"/>
    <sheet name="4" sheetId="24" r:id="rId5"/>
    <sheet name="5" sheetId="25" r:id="rId6"/>
    <sheet name="6" sheetId="27" r:id="rId7"/>
    <sheet name="итог" sheetId="26" r:id="rId8"/>
  </sheets>
  <externalReferences>
    <externalReference r:id="rId9"/>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2" i="26" l="1"/>
  <c r="AB22" i="26"/>
  <c r="AD19" i="26"/>
  <c r="AB19" i="26"/>
  <c r="AD16" i="26"/>
  <c r="AB16" i="26"/>
  <c r="T13" i="26" l="1"/>
  <c r="F20" i="27" l="1"/>
  <c r="G20" i="27"/>
  <c r="H20" i="27"/>
  <c r="P20" i="27"/>
  <c r="Q20" i="27"/>
  <c r="R20" i="27"/>
  <c r="R30" i="26" l="1"/>
  <c r="R29" i="26"/>
  <c r="R28" i="26"/>
  <c r="R27" i="26"/>
  <c r="R26" i="26"/>
  <c r="R25" i="26"/>
  <c r="N30" i="26"/>
  <c r="N29" i="26"/>
  <c r="N28" i="26"/>
  <c r="N27" i="26"/>
  <c r="N26" i="26"/>
  <c r="N25" i="26"/>
  <c r="I30" i="26"/>
  <c r="I29" i="26"/>
  <c r="I28" i="26"/>
  <c r="I27" i="26"/>
  <c r="I26" i="26"/>
  <c r="I25" i="26"/>
  <c r="D30" i="26"/>
  <c r="D29" i="26"/>
  <c r="D27" i="26"/>
  <c r="D26" i="26"/>
  <c r="D25" i="26"/>
  <c r="D28" i="26"/>
  <c r="H5" i="27" l="1"/>
  <c r="P5" i="27" s="1"/>
  <c r="G5" i="27"/>
  <c r="F5" i="27"/>
  <c r="R5" i="27" s="1"/>
  <c r="H5" i="25"/>
  <c r="P5" i="25" s="1"/>
  <c r="G5" i="25"/>
  <c r="F5" i="25"/>
  <c r="R5" i="25" s="1"/>
  <c r="H5" i="24"/>
  <c r="P5" i="24" s="1"/>
  <c r="G5" i="24"/>
  <c r="F5" i="24"/>
  <c r="R5" i="24" s="1"/>
  <c r="H5" i="23"/>
  <c r="P5" i="23" s="1"/>
  <c r="G5" i="23"/>
  <c r="F5" i="23"/>
  <c r="R5" i="23" s="1"/>
  <c r="H5" i="22"/>
  <c r="G5" i="22"/>
  <c r="E26" i="26" s="1"/>
  <c r="F5" i="22"/>
  <c r="H5" i="21"/>
  <c r="G5" i="21"/>
  <c r="E25" i="26" s="1"/>
  <c r="F5" i="21"/>
  <c r="Q5" i="24" l="1"/>
  <c r="E28" i="26"/>
  <c r="Q5" i="25"/>
  <c r="E29" i="26"/>
  <c r="Q5" i="23"/>
  <c r="E27" i="26"/>
  <c r="Q5" i="27"/>
  <c r="E30" i="26"/>
  <c r="M35" i="27"/>
  <c r="L35" i="27"/>
  <c r="M25" i="27"/>
  <c r="L25" i="27"/>
  <c r="M15" i="27"/>
  <c r="L15" i="27"/>
  <c r="C35" i="27"/>
  <c r="B35" i="27"/>
  <c r="C25" i="27"/>
  <c r="B25" i="27"/>
  <c r="C15" i="27"/>
  <c r="B15" i="27"/>
  <c r="M35" i="25"/>
  <c r="L35" i="25"/>
  <c r="M25" i="25"/>
  <c r="L25" i="25"/>
  <c r="M15" i="25"/>
  <c r="L15" i="25"/>
  <c r="C35" i="25"/>
  <c r="B35" i="25"/>
  <c r="C25" i="25"/>
  <c r="B25" i="25"/>
  <c r="C15" i="25"/>
  <c r="B15" i="25"/>
  <c r="M35" i="24"/>
  <c r="L35" i="24"/>
  <c r="M25" i="24"/>
  <c r="L25" i="24"/>
  <c r="M15" i="24"/>
  <c r="L15" i="24"/>
  <c r="C35" i="24"/>
  <c r="B35" i="24"/>
  <c r="C25" i="24"/>
  <c r="B25" i="24"/>
  <c r="C15" i="24"/>
  <c r="B15" i="24"/>
  <c r="M35" i="23"/>
  <c r="L35" i="23"/>
  <c r="M25" i="23"/>
  <c r="L25" i="23"/>
  <c r="M15" i="23"/>
  <c r="L15" i="23"/>
  <c r="C35" i="23"/>
  <c r="B35" i="23"/>
  <c r="C25" i="23"/>
  <c r="B25" i="23"/>
  <c r="C15" i="23"/>
  <c r="B15" i="23"/>
  <c r="M35" i="22"/>
  <c r="L35" i="22"/>
  <c r="M25" i="22"/>
  <c r="L25" i="22"/>
  <c r="M15" i="22"/>
  <c r="L15" i="22"/>
  <c r="C35" i="22"/>
  <c r="B35" i="22"/>
  <c r="C25" i="22"/>
  <c r="B25" i="22"/>
  <c r="C15" i="22"/>
  <c r="B15" i="22"/>
  <c r="B15" i="21"/>
  <c r="M35" i="21"/>
  <c r="L35" i="21"/>
  <c r="M25" i="21"/>
  <c r="L25" i="21"/>
  <c r="M15" i="21"/>
  <c r="L15" i="21"/>
  <c r="C35" i="21"/>
  <c r="B35" i="21"/>
  <c r="C25" i="21"/>
  <c r="B25" i="21"/>
  <c r="C15" i="21"/>
  <c r="F40" i="22"/>
  <c r="P20" i="22"/>
  <c r="R20" i="22"/>
  <c r="G20" i="22"/>
  <c r="J27" i="26" l="1"/>
  <c r="S27" i="26"/>
  <c r="O27" i="26"/>
  <c r="S29" i="26"/>
  <c r="O29" i="26"/>
  <c r="J29" i="26"/>
  <c r="S30" i="26"/>
  <c r="J30" i="26"/>
  <c r="O30" i="26"/>
  <c r="J28" i="26"/>
  <c r="S28" i="26"/>
  <c r="O28" i="26"/>
  <c r="R40" i="22"/>
  <c r="G40" i="22"/>
  <c r="G30" i="22"/>
  <c r="F30" i="22"/>
  <c r="R30" i="22"/>
  <c r="H20" i="22"/>
  <c r="Q20" i="22"/>
  <c r="P40" i="22"/>
  <c r="H30" i="22"/>
  <c r="Q30" i="22"/>
  <c r="P35" i="22"/>
  <c r="H40" i="22"/>
  <c r="Q40" i="22"/>
  <c r="P30" i="22"/>
  <c r="F20" i="22"/>
  <c r="R5" i="22"/>
  <c r="P5" i="22"/>
  <c r="Q5" i="22"/>
  <c r="E5" i="22"/>
  <c r="O26" i="26" l="1"/>
  <c r="J26" i="26"/>
  <c r="S26" i="26"/>
  <c r="F40" i="27"/>
  <c r="P30" i="27"/>
  <c r="P40" i="27"/>
  <c r="F30" i="27"/>
  <c r="R40" i="25"/>
  <c r="H30" i="25"/>
  <c r="H40" i="25"/>
  <c r="R20" i="25"/>
  <c r="H20" i="25"/>
  <c r="R30" i="25"/>
  <c r="Q40" i="23"/>
  <c r="Q30" i="23"/>
  <c r="Q20" i="23"/>
  <c r="G40" i="23"/>
  <c r="G20" i="23"/>
  <c r="G30" i="23"/>
  <c r="Q20" i="25"/>
  <c r="Q40" i="25"/>
  <c r="Q30" i="25"/>
  <c r="G30" i="25"/>
  <c r="G40" i="25"/>
  <c r="G20" i="25"/>
  <c r="P20" i="25"/>
  <c r="F20" i="25"/>
  <c r="P30" i="25"/>
  <c r="F40" i="25"/>
  <c r="P40" i="25"/>
  <c r="F30" i="25"/>
  <c r="H30" i="24"/>
  <c r="R20" i="24"/>
  <c r="H20" i="24"/>
  <c r="H40" i="24"/>
  <c r="R30" i="24"/>
  <c r="R40" i="24"/>
  <c r="H30" i="27"/>
  <c r="H40" i="27"/>
  <c r="R30" i="27"/>
  <c r="R40" i="27"/>
  <c r="P20" i="24"/>
  <c r="P40" i="24"/>
  <c r="F20" i="24"/>
  <c r="P30" i="24"/>
  <c r="F40" i="24"/>
  <c r="F30" i="24"/>
  <c r="H30" i="23"/>
  <c r="H40" i="23"/>
  <c r="R20" i="23"/>
  <c r="H20" i="23"/>
  <c r="R30" i="23"/>
  <c r="R40" i="23"/>
  <c r="P20" i="23"/>
  <c r="F20" i="23"/>
  <c r="P30" i="23"/>
  <c r="P40" i="23"/>
  <c r="F40" i="23"/>
  <c r="F30" i="23"/>
  <c r="Q40" i="24"/>
  <c r="G30" i="24"/>
  <c r="Q30" i="24"/>
  <c r="Q20" i="24"/>
  <c r="G40" i="24"/>
  <c r="G20" i="24"/>
  <c r="Q40" i="27"/>
  <c r="G30" i="27"/>
  <c r="Q30" i="27"/>
  <c r="G40" i="27"/>
  <c r="Q5" i="21"/>
  <c r="Q40" i="21"/>
  <c r="G40" i="21"/>
  <c r="G20" i="21"/>
  <c r="Q30" i="21"/>
  <c r="G30" i="21"/>
  <c r="Q20" i="21"/>
  <c r="F35" i="21"/>
  <c r="R40" i="21"/>
  <c r="R30" i="21"/>
  <c r="F25" i="21"/>
  <c r="H30" i="21"/>
  <c r="R20" i="21"/>
  <c r="H20" i="21"/>
  <c r="H40" i="21"/>
  <c r="R5" i="21"/>
  <c r="P40" i="21"/>
  <c r="P30" i="21"/>
  <c r="P20" i="21"/>
  <c r="F40" i="21"/>
  <c r="F30" i="21"/>
  <c r="R25" i="21"/>
  <c r="F20" i="21"/>
  <c r="P5" i="21"/>
  <c r="N21" i="26"/>
  <c r="R21" i="26"/>
  <c r="O25" i="26" l="1"/>
  <c r="J25" i="26"/>
  <c r="S25" i="26"/>
  <c r="T3" i="26"/>
  <c r="T4" i="26"/>
  <c r="T5" i="26"/>
  <c r="P3" i="26"/>
  <c r="P4" i="26"/>
  <c r="P5" i="26"/>
  <c r="T10" i="26"/>
  <c r="T11" i="26"/>
  <c r="T12" i="26"/>
  <c r="P12" i="26"/>
  <c r="P11" i="26"/>
  <c r="P10" i="26"/>
  <c r="P13" i="26" l="1"/>
  <c r="Z16" i="26" s="1"/>
  <c r="X16" i="26"/>
  <c r="T6" i="26"/>
  <c r="X19" i="26" s="1"/>
  <c r="Z19" i="26"/>
  <c r="Z22" i="26" s="1"/>
  <c r="X22" i="26" l="1"/>
  <c r="X25" i="26" s="1"/>
  <c r="E5" i="27"/>
  <c r="E5" i="25"/>
  <c r="E5" i="24"/>
  <c r="E5" i="23"/>
  <c r="E5" i="21"/>
  <c r="D12" i="26" l="1"/>
  <c r="D11" i="26"/>
  <c r="D4" i="26"/>
  <c r="D10" i="26"/>
  <c r="D3" i="26"/>
  <c r="D5" i="26"/>
  <c r="I21" i="26"/>
  <c r="D21" i="26"/>
  <c r="D6" i="26" l="1"/>
  <c r="D13" i="26"/>
  <c r="I12" i="26" l="1"/>
  <c r="I11" i="26"/>
  <c r="I10" i="26"/>
  <c r="I5" i="26"/>
  <c r="I4" i="26"/>
  <c r="I3" i="26"/>
  <c r="R35" i="27"/>
  <c r="Q35" i="27"/>
  <c r="P35" i="27"/>
  <c r="H35" i="27"/>
  <c r="G35" i="27"/>
  <c r="F35" i="27"/>
  <c r="R25" i="27"/>
  <c r="Q25" i="27"/>
  <c r="P25" i="27"/>
  <c r="H25" i="27"/>
  <c r="G25" i="27"/>
  <c r="F25" i="27"/>
  <c r="R15" i="27"/>
  <c r="Q15" i="27"/>
  <c r="P15" i="27"/>
  <c r="H15" i="27"/>
  <c r="G15" i="27"/>
  <c r="F15" i="27"/>
  <c r="I6" i="26" l="1"/>
  <c r="I13" i="26"/>
  <c r="R35" i="25"/>
  <c r="Q35" i="25"/>
  <c r="P35" i="25"/>
  <c r="H35" i="25"/>
  <c r="G35" i="25"/>
  <c r="F35" i="25"/>
  <c r="R25" i="25"/>
  <c r="Q25" i="25"/>
  <c r="P25" i="25"/>
  <c r="H25" i="25"/>
  <c r="G25" i="25"/>
  <c r="F25" i="25"/>
  <c r="R15" i="25"/>
  <c r="Q15" i="25"/>
  <c r="P15" i="25"/>
  <c r="H15" i="25"/>
  <c r="G15" i="25"/>
  <c r="F15" i="25"/>
  <c r="R35" i="24"/>
  <c r="Q35" i="24"/>
  <c r="P35" i="24"/>
  <c r="H35" i="24"/>
  <c r="G35" i="24"/>
  <c r="F35" i="24"/>
  <c r="R25" i="24"/>
  <c r="Q25" i="24"/>
  <c r="P25" i="24"/>
  <c r="H25" i="24"/>
  <c r="G25" i="24"/>
  <c r="F25" i="24"/>
  <c r="R15" i="24"/>
  <c r="Q15" i="24"/>
  <c r="P15" i="24"/>
  <c r="H15" i="24"/>
  <c r="G15" i="24"/>
  <c r="F15" i="24"/>
  <c r="R35" i="23"/>
  <c r="Q35" i="23"/>
  <c r="P35" i="23"/>
  <c r="H35" i="23"/>
  <c r="G35" i="23"/>
  <c r="F35" i="23"/>
  <c r="R25" i="23"/>
  <c r="Q25" i="23"/>
  <c r="P25" i="23"/>
  <c r="H25" i="23"/>
  <c r="G25" i="23"/>
  <c r="F25" i="23"/>
  <c r="R15" i="23"/>
  <c r="Q15" i="23"/>
  <c r="P15" i="23"/>
  <c r="H15" i="23"/>
  <c r="G15" i="23"/>
  <c r="F15" i="23"/>
  <c r="R35" i="22"/>
  <c r="Q35" i="22"/>
  <c r="H35" i="22"/>
  <c r="G35" i="22"/>
  <c r="F35" i="22"/>
  <c r="R25" i="22"/>
  <c r="Q25" i="22"/>
  <c r="P25" i="22"/>
  <c r="H25" i="22"/>
  <c r="G25" i="22"/>
  <c r="F25" i="22"/>
  <c r="R15" i="22"/>
  <c r="Q15" i="22"/>
  <c r="P15" i="22"/>
  <c r="H15" i="22"/>
  <c r="G15" i="22"/>
  <c r="F15" i="22"/>
  <c r="R35" i="21"/>
  <c r="Q35" i="21"/>
  <c r="P35" i="21"/>
  <c r="H35" i="21"/>
  <c r="G35" i="21"/>
  <c r="Q25" i="21"/>
  <c r="P25" i="21"/>
  <c r="H25" i="21"/>
  <c r="G25" i="21"/>
  <c r="R15" i="21"/>
  <c r="Q15" i="21"/>
  <c r="P15" i="21"/>
  <c r="H15" i="21"/>
  <c r="G15" i="21"/>
  <c r="F15" i="21"/>
</calcChain>
</file>

<file path=xl/comments1.xml><?xml version="1.0" encoding="utf-8"?>
<comments xmlns="http://schemas.openxmlformats.org/spreadsheetml/2006/main">
  <authors>
    <author>Kostya Kurgan</author>
  </authors>
  <commentList>
    <comment ref="E13" authorId="0" shapeId="0">
      <text>
        <r>
          <rPr>
            <b/>
            <sz val="9"/>
            <color indexed="81"/>
            <rFont val="Tahoma"/>
            <family val="2"/>
            <charset val="204"/>
          </rPr>
          <t>Kostya Kurgan:</t>
        </r>
        <r>
          <rPr>
            <sz val="9"/>
            <color indexed="81"/>
            <rFont val="Tahoma"/>
            <family val="2"/>
            <charset val="204"/>
          </rPr>
          <t xml:space="preserve">
Всегда сохраняй позиции стеков. Если второй стек в таблице находится на BU он должен быть там на всех страницах. Так мы увидим динамику именно по этому стеку и не будем смешить чиплидера со вторым или третьим стеком.</t>
        </r>
      </text>
    </comment>
    <comment ref="E14" authorId="0" shapeId="0">
      <text>
        <r>
          <rPr>
            <b/>
            <sz val="9"/>
            <color indexed="81"/>
            <rFont val="Tahoma"/>
            <family val="2"/>
            <charset val="204"/>
          </rPr>
          <t>Kostya Kurgan:</t>
        </r>
        <r>
          <rPr>
            <sz val="9"/>
            <color indexed="81"/>
            <rFont val="Tahoma"/>
            <family val="2"/>
            <charset val="204"/>
          </rPr>
          <t xml:space="preserve">
При отборе раздач для разбора, старайся придерживаться того что ты запланировал. Отклонения в стеках должны быть менее 10%.</t>
        </r>
      </text>
    </comment>
  </commentList>
</comments>
</file>

<file path=xl/comments2.xml><?xml version="1.0" encoding="utf-8"?>
<comments xmlns="http://schemas.openxmlformats.org/spreadsheetml/2006/main">
  <authors>
    <author>Kostya Kurgan</author>
  </authors>
  <commentList>
    <comment ref="H6" authorId="0" shapeId="0">
      <text>
        <r>
          <rPr>
            <b/>
            <sz val="9"/>
            <color indexed="81"/>
            <rFont val="Tahoma"/>
            <charset val="1"/>
          </rPr>
          <t>Kostya Kurgan:</t>
        </r>
        <r>
          <rPr>
            <sz val="9"/>
            <color indexed="81"/>
            <rFont val="Tahoma"/>
            <charset val="1"/>
          </rPr>
          <t xml:space="preserve">
62.3%, 22+ Qx+ J2s+ J5o+ T4s+ T7o+ 96s+ 97o+ 86s+ 76s </t>
        </r>
      </text>
    </comment>
    <comment ref="R6" authorId="0" shapeId="0">
      <text>
        <r>
          <rPr>
            <b/>
            <sz val="9"/>
            <color indexed="81"/>
            <rFont val="Tahoma"/>
            <charset val="1"/>
          </rPr>
          <t>Kostya Kurgan:</t>
        </r>
        <r>
          <rPr>
            <sz val="9"/>
            <color indexed="81"/>
            <rFont val="Tahoma"/>
            <charset val="1"/>
          </rPr>
          <t xml:space="preserve">
74.1%, 22+ Jx+ T2s+ T5o+ 93s+ 96o+ 84s+ 86o+ 74s+ 76o 64s+ 53s+ </t>
        </r>
      </text>
    </comment>
    <comment ref="D13" authorId="0" shapeId="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 ref="H16" authorId="0" shapeId="0">
      <text>
        <r>
          <rPr>
            <b/>
            <sz val="9"/>
            <color indexed="81"/>
            <rFont val="Tahoma"/>
            <charset val="1"/>
          </rPr>
          <t>Kostya Kurgan:</t>
        </r>
        <r>
          <rPr>
            <sz val="9"/>
            <color indexed="81"/>
            <rFont val="Tahoma"/>
            <charset val="1"/>
          </rPr>
          <t xml:space="preserve">
24.6%, 22+ A3s+ A5o+ KTs+ KTo+ QJs QJo </t>
        </r>
      </text>
    </comment>
    <comment ref="R16" authorId="0" shapeId="0">
      <text>
        <r>
          <rPr>
            <b/>
            <sz val="9"/>
            <color indexed="81"/>
            <rFont val="Tahoma"/>
            <charset val="1"/>
          </rPr>
          <t>Kostya Kurgan:</t>
        </r>
        <r>
          <rPr>
            <sz val="9"/>
            <color indexed="81"/>
            <rFont val="Tahoma"/>
            <charset val="1"/>
          </rPr>
          <t xml:space="preserve">
35.1%, 22+ Ax K4s+ K6o+ Q8s+ Q9o+ J9s+ JTo T9s </t>
        </r>
      </text>
    </comment>
    <comment ref="H21" authorId="0" shapeId="0">
      <text>
        <r>
          <rPr>
            <b/>
            <sz val="9"/>
            <color indexed="81"/>
            <rFont val="Tahoma"/>
            <charset val="1"/>
          </rPr>
          <t>Kostya Kurgan:</t>
        </r>
        <r>
          <rPr>
            <sz val="9"/>
            <color indexed="81"/>
            <rFont val="Tahoma"/>
            <charset val="1"/>
          </rPr>
          <t xml:space="preserve">
23.0%, 22+ A7s+ A7o+ KTs+ KJo+ </t>
        </r>
      </text>
    </comment>
    <comment ref="R21" authorId="0" shapeId="0">
      <text>
        <r>
          <rPr>
            <b/>
            <sz val="9"/>
            <color indexed="81"/>
            <rFont val="Tahoma"/>
            <charset val="1"/>
          </rPr>
          <t>Kostya Kurgan:</t>
        </r>
        <r>
          <rPr>
            <sz val="9"/>
            <color indexed="81"/>
            <rFont val="Tahoma"/>
            <charset val="1"/>
          </rPr>
          <t xml:space="preserve">
32.4%, 22+ Ax K7s+ K7o+ Q9s+ Q9o+ JTs JTo </t>
        </r>
      </text>
    </comment>
    <comment ref="H26" authorId="0" shapeId="0">
      <text>
        <r>
          <rPr>
            <b/>
            <sz val="9"/>
            <color indexed="81"/>
            <rFont val="Tahoma"/>
            <charset val="1"/>
          </rPr>
          <t>Kostya Kurgan:</t>
        </r>
        <r>
          <rPr>
            <sz val="9"/>
            <color indexed="81"/>
            <rFont val="Tahoma"/>
            <charset val="1"/>
          </rPr>
          <t xml:space="preserve">
26.4%, 22+ A2s+ A3o+ K9s+ KTo+ QTs+ QJo </t>
        </r>
      </text>
    </comment>
    <comment ref="R26" authorId="0" shapeId="0">
      <text>
        <r>
          <rPr>
            <b/>
            <sz val="9"/>
            <color indexed="81"/>
            <rFont val="Tahoma"/>
            <charset val="1"/>
          </rPr>
          <t>Kostya Kurgan:</t>
        </r>
        <r>
          <rPr>
            <sz val="9"/>
            <color indexed="81"/>
            <rFont val="Tahoma"/>
            <charset val="1"/>
          </rPr>
          <t xml:space="preserve">
45.4%, 22+ Kx+ Q8s+ Q8o+ J8s+ J9o+ T8s+ T9o 98s 98o 87s 87o 76s </t>
        </r>
      </text>
    </comment>
    <comment ref="H31" authorId="0" shapeId="0">
      <text>
        <r>
          <rPr>
            <b/>
            <sz val="9"/>
            <color indexed="81"/>
            <rFont val="Tahoma"/>
            <charset val="1"/>
          </rPr>
          <t>Kostya Kurgan:</t>
        </r>
        <r>
          <rPr>
            <sz val="9"/>
            <color indexed="81"/>
            <rFont val="Tahoma"/>
            <charset val="1"/>
          </rPr>
          <t xml:space="preserve">
25.4%, 22+ A5s+ A5o+ KTs+ KTo+ QTs+ QJo </t>
        </r>
      </text>
    </comment>
    <comment ref="R31" authorId="0" shapeId="0">
      <text>
        <r>
          <rPr>
            <b/>
            <sz val="9"/>
            <color indexed="81"/>
            <rFont val="Tahoma"/>
            <charset val="1"/>
          </rPr>
          <t>Kostya Kurgan:</t>
        </r>
        <r>
          <rPr>
            <sz val="9"/>
            <color indexed="81"/>
            <rFont val="Tahoma"/>
            <charset val="1"/>
          </rPr>
          <t xml:space="preserve">
43.7%, 22+ Kx+ Q8s+ Q9o+ J9s+ J9o+ T9s T9o </t>
        </r>
      </text>
    </comment>
    <comment ref="H36" authorId="0" shapeId="0">
      <text>
        <r>
          <rPr>
            <b/>
            <sz val="9"/>
            <color indexed="81"/>
            <rFont val="Tahoma"/>
            <charset val="1"/>
          </rPr>
          <t>Kostya Kurgan:</t>
        </r>
        <r>
          <rPr>
            <sz val="9"/>
            <color indexed="81"/>
            <rFont val="Tahoma"/>
            <charset val="1"/>
          </rPr>
          <t xml:space="preserve">
30.3%, 22+ Ax K7s+ K8o+ QTs+ QTo+ JTs JTo </t>
        </r>
      </text>
    </comment>
    <comment ref="R36" authorId="0" shapeId="0">
      <text>
        <r>
          <rPr>
            <b/>
            <sz val="9"/>
            <color indexed="81"/>
            <rFont val="Tahoma"/>
            <charset val="1"/>
          </rPr>
          <t>Kostya Kurgan:</t>
        </r>
        <r>
          <rPr>
            <sz val="9"/>
            <color indexed="81"/>
            <rFont val="Tahoma"/>
            <charset val="1"/>
          </rPr>
          <t xml:space="preserve">
61.8%, 22+ Qx+ J2s+ J5o+ T5s+ T7o+ 96s+ 97o+ 87s 87o </t>
        </r>
      </text>
    </comment>
    <comment ref="H41" authorId="0" shapeId="0">
      <text>
        <r>
          <rPr>
            <b/>
            <sz val="9"/>
            <color indexed="81"/>
            <rFont val="Tahoma"/>
            <charset val="1"/>
          </rPr>
          <t>Kostya Kurgan:</t>
        </r>
        <r>
          <rPr>
            <sz val="9"/>
            <color indexed="81"/>
            <rFont val="Tahoma"/>
            <charset val="1"/>
          </rPr>
          <t xml:space="preserve">
27.5%, 22+ A3s+ A4o+ KTs+ K9o+ QTs+ QTo+ JTs </t>
        </r>
      </text>
    </comment>
    <comment ref="R41" authorId="0" shapeId="0">
      <text>
        <r>
          <rPr>
            <b/>
            <sz val="9"/>
            <color indexed="81"/>
            <rFont val="Tahoma"/>
            <charset val="1"/>
          </rPr>
          <t>Kostya Kurgan:</t>
        </r>
        <r>
          <rPr>
            <sz val="9"/>
            <color indexed="81"/>
            <rFont val="Tahoma"/>
            <charset val="1"/>
          </rPr>
          <t xml:space="preserve">
55.7%, 22+ Kx+ Q4s+ Q5o+ J5s+ J8o+ T7s+ T8o+ 97s+ 98o </t>
        </r>
      </text>
    </comment>
  </commentList>
</comments>
</file>

<file path=xl/comments3.xml><?xml version="1.0" encoding="utf-8"?>
<comments xmlns="http://schemas.openxmlformats.org/spreadsheetml/2006/main">
  <authors>
    <author>Kostya Kurgan</author>
  </authors>
  <commentList>
    <comment ref="D13" authorId="0" shapeId="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4.xml><?xml version="1.0" encoding="utf-8"?>
<comments xmlns="http://schemas.openxmlformats.org/spreadsheetml/2006/main">
  <authors>
    <author>Kostya Kurgan</author>
  </authors>
  <commentList>
    <comment ref="D13" authorId="0" shapeId="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5.xml><?xml version="1.0" encoding="utf-8"?>
<comments xmlns="http://schemas.openxmlformats.org/spreadsheetml/2006/main">
  <authors>
    <author>Kostya Kurgan</author>
  </authors>
  <commentList>
    <comment ref="D13" authorId="0" shapeId="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6.xml><?xml version="1.0" encoding="utf-8"?>
<comments xmlns="http://schemas.openxmlformats.org/spreadsheetml/2006/main">
  <authors>
    <author>Kostya Kurgan</author>
  </authors>
  <commentList>
    <comment ref="D13" authorId="0" shapeId="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7.xml><?xml version="1.0" encoding="utf-8"?>
<comments xmlns="http://schemas.openxmlformats.org/spreadsheetml/2006/main">
  <authors>
    <author>Kostya Kurgan</author>
  </authors>
  <commentList>
    <comment ref="D13" authorId="0" shapeId="0">
      <text>
        <r>
          <rPr>
            <b/>
            <sz val="9"/>
            <color indexed="81"/>
            <rFont val="Tahoma"/>
            <family val="2"/>
            <charset val="204"/>
          </rPr>
          <t>Kostya Kurgan:</t>
        </r>
        <r>
          <rPr>
            <sz val="9"/>
            <color indexed="81"/>
            <rFont val="Tahoma"/>
            <family val="2"/>
            <charset val="204"/>
          </rPr>
          <t xml:space="preserve">
Придумай тайтовых фишей от самых тайтовык к границе, где уже будет лузовый фиш</t>
        </r>
      </text>
    </comment>
    <comment ref="N13" authorId="0" shapeId="0">
      <text>
        <r>
          <rPr>
            <b/>
            <sz val="9"/>
            <color indexed="81"/>
            <rFont val="Tahoma"/>
            <family val="2"/>
            <charset val="204"/>
          </rPr>
          <t>Kostya Kurgan:</t>
        </r>
        <r>
          <rPr>
            <sz val="9"/>
            <color indexed="81"/>
            <rFont val="Tahoma"/>
            <family val="2"/>
            <charset val="204"/>
          </rPr>
          <t xml:space="preserve">
Придумай лузовых фишей от менее лузовых к совсем неадекватам</t>
        </r>
      </text>
    </comment>
  </commentList>
</comments>
</file>

<file path=xl/comments8.xml><?xml version="1.0" encoding="utf-8"?>
<comments xmlns="http://schemas.openxmlformats.org/spreadsheetml/2006/main">
  <authors>
    <author>Kostya Kurgan</author>
  </authors>
  <commentList>
    <comment ref="P2" authorId="0" shapeId="0">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T2" authorId="0" shapeId="0">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P9" authorId="0" shapeId="0">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T9" authorId="0" shapeId="0">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X13" authorId="0" shapeId="0">
      <text>
        <r>
          <rPr>
            <b/>
            <sz val="9"/>
            <color indexed="81"/>
            <rFont val="Tahoma"/>
            <family val="2"/>
            <charset val="204"/>
          </rPr>
          <t>Kostya Kurgan:</t>
        </r>
        <r>
          <rPr>
            <sz val="9"/>
            <color indexed="81"/>
            <rFont val="Tahoma"/>
            <family val="2"/>
            <charset val="204"/>
          </rPr>
          <t xml:space="preserve">
Если меньше еденицы, то колл фиша будет шире чем у рега, если больше еденицы, то колл фиша будет меньше чем у рега, если еденица, то фиш колит так же как рег по кальку
Соответственно мы должны уменьшат свой пуш, если фиш будет коллировать шире, (меньше единицы) чем по кальку и увеличивать свой пуш, (больше еденицы) если фиш будет коллировать уже чем по кальку
=1 колит как рег
меньше 1 колит шире чем рег
больше 1 колит уже чем рег</t>
        </r>
      </text>
    </comment>
    <comment ref="N20" authorId="0" shapeId="0">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R20" authorId="0" shapeId="0">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N24" authorId="0" shapeId="0">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 ref="R24" authorId="0" shapeId="0">
      <text>
        <r>
          <rPr>
            <b/>
            <sz val="9"/>
            <color indexed="81"/>
            <rFont val="Tahoma"/>
            <family val="2"/>
            <charset val="204"/>
          </rPr>
          <t>Kostya Kurgan:</t>
        </r>
        <r>
          <rPr>
            <sz val="9"/>
            <color indexed="81"/>
            <rFont val="Tahoma"/>
            <family val="2"/>
            <charset val="204"/>
          </rPr>
          <t xml:space="preserve">
Как должен коллировать BB После нас когда мы сфолдили. Обязательно учитывать.</t>
        </r>
      </text>
    </comment>
  </commentList>
</comments>
</file>

<file path=xl/sharedStrings.xml><?xml version="1.0" encoding="utf-8"?>
<sst xmlns="http://schemas.openxmlformats.org/spreadsheetml/2006/main" count="604" uniqueCount="66">
  <si>
    <t>BU</t>
  </si>
  <si>
    <t>SB</t>
  </si>
  <si>
    <t>BB</t>
  </si>
  <si>
    <t>%Range</t>
  </si>
  <si>
    <t>Тайтовые фиши</t>
  </si>
  <si>
    <t>Regular default</t>
  </si>
  <si>
    <t>Лузовые фиши</t>
  </si>
  <si>
    <t>vpip</t>
  </si>
  <si>
    <t>pfr</t>
  </si>
  <si>
    <t>7--5</t>
  </si>
  <si>
    <t>12--8</t>
  </si>
  <si>
    <t>17--12</t>
  </si>
  <si>
    <t>25--15</t>
  </si>
  <si>
    <t>35-20</t>
  </si>
  <si>
    <t>45--30</t>
  </si>
  <si>
    <t>% риска</t>
  </si>
  <si>
    <t>Вывод</t>
  </si>
  <si>
    <t>REG</t>
  </si>
  <si>
    <t>Распологаем стеки в том порядке, какую задачу мы ставим. Если мы рассматриваем колл против одинаковых стеков, когда мы чиплидеры. Делаем стеки везде одинаковые, но разной величины.</t>
  </si>
  <si>
    <t>Push</t>
  </si>
  <si>
    <t>vs BB</t>
  </si>
  <si>
    <t xml:space="preserve"> Push vs второй стек</t>
  </si>
  <si>
    <t>reg Call</t>
  </si>
  <si>
    <t>push</t>
  </si>
  <si>
    <t>TF</t>
  </si>
  <si>
    <t>LF</t>
  </si>
  <si>
    <t>Важно!</t>
  </si>
  <si>
    <t>Позиции стеков</t>
  </si>
  <si>
    <t>Пропорции стеков</t>
  </si>
  <si>
    <t>Задача</t>
  </si>
  <si>
    <t>Составить спектры колла SB vs пуша чиплидера и равного нам стека. Равный стек в среднем будет больше нас на 3-4bb. Вставить в таблицу пуша с SB в таких же стеках.</t>
  </si>
  <si>
    <t xml:space="preserve"> Push vs чиплидер</t>
  </si>
  <si>
    <t>Что касается чиплидера. Имея стек на 1bb больше Any two заканчивается на последнем тайтовом игроке. Получается примерно при таком же приёме со стротоны оппонентов чем стек больше тем мы меньше пушим. С равным стеком можем давить так же на Any two.</t>
  </si>
  <si>
    <t>Так же против чиплидера наш пуш уменьшился на 15%. Только из-за того, что у нас стек больше на 1bb. Поэтому чем больше стек тем меньше мы должны пушить. Относительно колла нашего оппонента. Против равного стека наш пуш тоже уменьшился на 10%</t>
  </si>
  <si>
    <t>Так же чем наш стек меньше, тем пушим более лузово. Сокращаем пуш при росте блайндов пуш идёт в тайтовую сторону.</t>
  </si>
  <si>
    <r>
      <t xml:space="preserve">any two пушим только во второй стек и то в третий тип пуши уже 84%. В чиплидера так же сокращаем пуш от типа тайтовости. Чем тайтовей тем пушим лузовее. </t>
    </r>
    <r>
      <rPr>
        <sz val="11"/>
        <color theme="9" tint="0.39997558519241921"/>
        <rFont val="Calibri"/>
        <family val="2"/>
        <charset val="204"/>
        <scheme val="minor"/>
      </rPr>
      <t>Получается чем наш стек меньше тем мы пушим более лузовее vs чиплидера а вот против второго стека пушим лузово практически до стека в 10bb</t>
    </r>
  </si>
  <si>
    <t>Коллирует как рег</t>
  </si>
  <si>
    <t>Коллирует меньше рега</t>
  </si>
  <si>
    <t>Коллирует больше рега</t>
  </si>
  <si>
    <t>Тренд колла фишей</t>
  </si>
  <si>
    <t>ББ</t>
  </si>
  <si>
    <t>chip</t>
  </si>
  <si>
    <t>равный</t>
  </si>
  <si>
    <t xml:space="preserve"> Push vs chip</t>
  </si>
  <si>
    <t xml:space="preserve"> Push vs равный</t>
  </si>
  <si>
    <t>chip Call</t>
  </si>
  <si>
    <t>равный Call</t>
  </si>
  <si>
    <t>chip  Call</t>
  </si>
  <si>
    <t>Call  fish</t>
  </si>
  <si>
    <t>Push vs fish</t>
  </si>
  <si>
    <t>second</t>
  </si>
  <si>
    <t>Call</t>
  </si>
  <si>
    <t>vs chip</t>
  </si>
  <si>
    <t>vs равный</t>
  </si>
  <si>
    <t>vs csecond</t>
  </si>
  <si>
    <t>TF равный</t>
  </si>
  <si>
    <t>LF равный</t>
  </si>
  <si>
    <t>TF chip</t>
  </si>
  <si>
    <t>LF chip</t>
  </si>
  <si>
    <t>отклонение</t>
  </si>
  <si>
    <t>vs SB</t>
  </si>
  <si>
    <t>0-5 vs chip-sec</t>
  </si>
  <si>
    <t>100.0%, Any two</t>
  </si>
  <si>
    <t xml:space="preserve">82.8%, 22+ Jx+ T2s+ T4o+ 92s+ 95o+ 82s+ 85o+ 73s+ 75o+ 62s+ 64o+ 52s+ 54o 42s+ </t>
  </si>
  <si>
    <t xml:space="preserve">75.3%, 22+ Jx+ T2s+ T4o+ 92s+ 96o+ 84s+ 86o+ 74s+ 76o 64s+ 53s+ </t>
  </si>
  <si>
    <t xml:space="preserve">84.0%, 22+ Jx+ T2s+ T3o+ 92s+ 95o+ 82s+ 85o+ 73s+ 75o+ 62s+ 64o+ 52s+ 54o 42s+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</si>
</sst>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9" formatCode="[Color4][&gt;1]0.00;[Red][&lt;1]0.00"/>
  </numFmts>
  <fonts count="16" x14ac:knownFonts="1">
    <font>
      <sz val="11"/>
      <color theme="1"/>
      <name val="Calibri"/>
      <family val="2"/>
      <scheme val="minor"/>
    </font>
    <font>
      <sz val="20"/>
      <color theme="1"/>
      <name val="Calibri"/>
      <family val="2"/>
      <scheme val="minor"/>
    </font>
    <font>
      <sz val="26"/>
      <color theme="1"/>
      <name val="Calibri"/>
      <family val="2"/>
      <scheme val="minor"/>
    </font>
    <font>
      <sz val="14"/>
      <color theme="1"/>
      <name val="Calibri"/>
      <family val="2"/>
      <scheme val="minor"/>
    </font>
    <font>
      <sz val="18"/>
      <color theme="1"/>
      <name val="Calibri"/>
      <family val="2"/>
      <scheme val="minor"/>
    </font>
    <font>
      <sz val="9"/>
      <color indexed="81"/>
      <name val="Tahoma"/>
      <family val="2"/>
      <charset val="204"/>
    </font>
    <font>
      <b/>
      <sz val="9"/>
      <color indexed="81"/>
      <name val="Tahoma"/>
      <family val="2"/>
      <charset val="204"/>
    </font>
    <font>
      <b/>
      <sz val="16"/>
      <color theme="1"/>
      <name val="Calibri"/>
      <family val="2"/>
      <charset val="204"/>
      <scheme val="minor"/>
    </font>
    <font>
      <sz val="11"/>
      <name val="Calibri"/>
      <family val="2"/>
      <scheme val="minor"/>
    </font>
    <font>
      <sz val="11"/>
      <color theme="1"/>
      <name val="Calibri"/>
      <family val="2"/>
      <charset val="204"/>
      <scheme val="minor"/>
    </font>
    <font>
      <sz val="11"/>
      <color theme="9" tint="0.39997558519241921"/>
      <name val="Calibri"/>
      <family val="2"/>
      <charset val="204"/>
      <scheme val="minor"/>
    </font>
    <font>
      <sz val="22"/>
      <color theme="1"/>
      <name val="Calibri"/>
      <family val="2"/>
      <scheme val="minor"/>
    </font>
    <font>
      <sz val="9"/>
      <color indexed="81"/>
      <name val="Tahoma"/>
      <charset val="1"/>
    </font>
    <font>
      <b/>
      <sz val="9"/>
      <color indexed="81"/>
      <name val="Tahoma"/>
      <charset val="1"/>
    </font>
    <font>
      <b/>
      <u/>
      <sz val="11"/>
      <color theme="1"/>
      <name val="Calibri"/>
      <family val="2"/>
      <charset val="204"/>
      <scheme val="minor"/>
    </font>
    <font>
      <b/>
      <sz val="11"/>
      <color theme="0"/>
      <name val="Calibri"/>
      <family val="2"/>
      <charset val="204"/>
      <scheme val="minor"/>
    </font>
  </fonts>
  <fills count="9">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rgb="FF00B050"/>
        <bgColor indexed="64"/>
      </patternFill>
    </fill>
    <fill>
      <patternFill patternType="solid">
        <fgColor rgb="FFFF0000"/>
        <bgColor indexed="64"/>
      </patternFill>
    </fill>
  </fills>
  <borders count="28">
    <border>
      <left/>
      <right/>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36">
    <xf numFmtId="0" fontId="0" fillId="0" borderId="0" xfId="0"/>
    <xf numFmtId="0" fontId="0" fillId="0" borderId="1" xfId="0" applyBorder="1"/>
    <xf numFmtId="0" fontId="0" fillId="0" borderId="0" xfId="0" applyBorder="1"/>
    <xf numFmtId="0" fontId="0" fillId="2" borderId="3" xfId="0" applyFill="1" applyBorder="1"/>
    <xf numFmtId="0" fontId="1" fillId="0" borderId="0" xfId="0" applyFont="1" applyBorder="1" applyAlignment="1"/>
    <xf numFmtId="0" fontId="0" fillId="0" borderId="0" xfId="0" applyFill="1" applyBorder="1"/>
    <xf numFmtId="0" fontId="1" fillId="0" borderId="0" xfId="0" applyFont="1" applyBorder="1" applyAlignment="1">
      <alignment horizontal="center"/>
    </xf>
    <xf numFmtId="0" fontId="0" fillId="0" borderId="10" xfId="0" applyBorder="1"/>
    <xf numFmtId="0" fontId="0" fillId="0" borderId="7" xfId="0" applyBorder="1"/>
    <xf numFmtId="0" fontId="0" fillId="0" borderId="8" xfId="0" applyBorder="1"/>
    <xf numFmtId="0" fontId="0" fillId="0" borderId="10" xfId="0" applyFill="1" applyBorder="1"/>
    <xf numFmtId="0" fontId="0" fillId="0" borderId="11" xfId="0" applyBorder="1"/>
    <xf numFmtId="0" fontId="3" fillId="0" borderId="0" xfId="0" applyFont="1" applyBorder="1" applyAlignment="1">
      <alignment horizontal="center" vertical="center"/>
    </xf>
    <xf numFmtId="0" fontId="0" fillId="0" borderId="4" xfId="0" applyBorder="1"/>
    <xf numFmtId="0" fontId="0" fillId="0" borderId="9" xfId="0" applyFill="1" applyBorder="1"/>
    <xf numFmtId="0" fontId="0" fillId="0" borderId="2" xfId="0" applyBorder="1"/>
    <xf numFmtId="16" fontId="0" fillId="0" borderId="8" xfId="0" applyNumberFormat="1" applyBorder="1"/>
    <xf numFmtId="0" fontId="0" fillId="3" borderId="8" xfId="0" applyFill="1" applyBorder="1"/>
    <xf numFmtId="0" fontId="0" fillId="3" borderId="0" xfId="0" applyFill="1" applyBorder="1"/>
    <xf numFmtId="0" fontId="0" fillId="3" borderId="3" xfId="0" applyFill="1" applyBorder="1"/>
    <xf numFmtId="16" fontId="0" fillId="0" borderId="1" xfId="0" applyNumberFormat="1" applyBorder="1"/>
    <xf numFmtId="0" fontId="0" fillId="0" borderId="16" xfId="0" applyBorder="1"/>
    <xf numFmtId="0" fontId="0" fillId="0" borderId="17" xfId="0" applyBorder="1"/>
    <xf numFmtId="165" fontId="0" fillId="0" borderId="18" xfId="0" applyNumberFormat="1" applyBorder="1"/>
    <xf numFmtId="0" fontId="0" fillId="0" borderId="0" xfId="0" applyFill="1" applyBorder="1" applyAlignment="1">
      <alignment horizontal="left"/>
    </xf>
    <xf numFmtId="0" fontId="0" fillId="0" borderId="0" xfId="0" applyBorder="1" applyAlignment="1">
      <alignment horizontal="left"/>
    </xf>
    <xf numFmtId="0" fontId="1" fillId="0" borderId="8" xfId="0" applyFont="1" applyBorder="1" applyAlignment="1">
      <alignment horizontal="center"/>
    </xf>
    <xf numFmtId="0" fontId="3" fillId="0" borderId="8" xfId="0" applyFont="1" applyBorder="1" applyAlignment="1">
      <alignment horizontal="center" vertical="center"/>
    </xf>
    <xf numFmtId="1" fontId="2" fillId="0" borderId="8" xfId="0" applyNumberFormat="1" applyFont="1" applyBorder="1" applyAlignment="1">
      <alignment horizontal="left"/>
    </xf>
    <xf numFmtId="0" fontId="0" fillId="0" borderId="9" xfId="0" applyBorder="1"/>
    <xf numFmtId="0" fontId="0" fillId="0" borderId="0" xfId="0" applyFill="1"/>
    <xf numFmtId="0" fontId="0" fillId="0" borderId="19" xfId="0" applyBorder="1"/>
    <xf numFmtId="0" fontId="0" fillId="0" borderId="20" xfId="0" applyBorder="1"/>
    <xf numFmtId="0" fontId="0" fillId="3" borderId="7" xfId="0" applyFill="1" applyBorder="1"/>
    <xf numFmtId="0" fontId="0" fillId="3" borderId="1" xfId="0" applyFill="1" applyBorder="1"/>
    <xf numFmtId="0" fontId="0" fillId="0" borderId="1" xfId="0" applyFill="1" applyBorder="1"/>
    <xf numFmtId="0" fontId="0" fillId="0" borderId="1" xfId="0" applyFill="1" applyBorder="1" applyAlignment="1">
      <alignment horizontal="left"/>
    </xf>
    <xf numFmtId="0" fontId="0" fillId="0" borderId="2" xfId="0" applyFill="1" applyBorder="1"/>
    <xf numFmtId="0" fontId="0" fillId="0" borderId="4" xfId="0" applyFill="1" applyBorder="1"/>
    <xf numFmtId="0" fontId="0" fillId="0" borderId="3" xfId="0" applyFill="1" applyBorder="1"/>
    <xf numFmtId="0" fontId="0" fillId="2" borderId="19" xfId="0" applyFill="1" applyBorder="1"/>
    <xf numFmtId="165" fontId="0" fillId="0" borderId="3" xfId="0" applyNumberFormat="1" applyBorder="1"/>
    <xf numFmtId="165" fontId="0" fillId="0" borderId="3" xfId="0" applyNumberFormat="1" applyFill="1" applyBorder="1"/>
    <xf numFmtId="0" fontId="0" fillId="0" borderId="6" xfId="0" applyBorder="1"/>
    <xf numFmtId="0" fontId="0" fillId="5" borderId="3" xfId="0" applyFill="1" applyBorder="1"/>
    <xf numFmtId="164" fontId="0" fillId="4" borderId="5" xfId="0" applyNumberFormat="1" applyFill="1" applyBorder="1" applyAlignment="1">
      <alignment horizontal="center"/>
    </xf>
    <xf numFmtId="164" fontId="0" fillId="4" borderId="5" xfId="0" applyNumberFormat="1" applyFill="1" applyBorder="1" applyAlignment="1">
      <alignment horizontal="center" vertical="center"/>
    </xf>
    <xf numFmtId="10" fontId="0" fillId="4" borderId="5" xfId="0" applyNumberFormat="1" applyFill="1" applyBorder="1" applyAlignment="1">
      <alignment horizontal="center"/>
    </xf>
    <xf numFmtId="164" fontId="0" fillId="6" borderId="5" xfId="0" applyNumberFormat="1" applyFill="1" applyBorder="1" applyAlignment="1">
      <alignment horizontal="center" vertical="center"/>
    </xf>
    <xf numFmtId="10" fontId="0" fillId="6" borderId="5" xfId="0" applyNumberFormat="1" applyFill="1" applyBorder="1" applyAlignment="1">
      <alignment horizontal="center"/>
    </xf>
    <xf numFmtId="0" fontId="8" fillId="0" borderId="0" xfId="0" applyFont="1" applyFill="1" applyBorder="1"/>
    <xf numFmtId="0" fontId="0" fillId="0" borderId="19" xfId="0" applyFill="1" applyBorder="1"/>
    <xf numFmtId="0" fontId="0" fillId="0" borderId="11" xfId="0" applyFill="1" applyBorder="1"/>
    <xf numFmtId="10" fontId="0" fillId="4" borderId="10" xfId="0" applyNumberFormat="1" applyFill="1" applyBorder="1"/>
    <xf numFmtId="10" fontId="0" fillId="6" borderId="10" xfId="0" applyNumberFormat="1" applyFill="1" applyBorder="1"/>
    <xf numFmtId="10" fontId="0" fillId="6" borderId="12" xfId="0" applyNumberFormat="1" applyFill="1" applyBorder="1"/>
    <xf numFmtId="10" fontId="0" fillId="4" borderId="12" xfId="0" applyNumberFormat="1" applyFill="1" applyBorder="1"/>
    <xf numFmtId="16" fontId="0" fillId="0" borderId="1" xfId="0" applyNumberFormat="1" applyFill="1" applyBorder="1"/>
    <xf numFmtId="0" fontId="0" fillId="0" borderId="0" xfId="0" applyFill="1" applyBorder="1" applyAlignment="1"/>
    <xf numFmtId="165" fontId="8" fillId="5" borderId="10" xfId="0" applyNumberFormat="1" applyFont="1" applyFill="1" applyBorder="1"/>
    <xf numFmtId="165" fontId="8" fillId="3" borderId="10" xfId="0" applyNumberFormat="1" applyFont="1" applyFill="1" applyBorder="1"/>
    <xf numFmtId="164" fontId="0" fillId="0" borderId="5" xfId="0" applyNumberFormat="1" applyFill="1" applyBorder="1" applyAlignment="1">
      <alignment horizontal="center"/>
    </xf>
    <xf numFmtId="164" fontId="0" fillId="4" borderId="22" xfId="0" applyNumberFormat="1" applyFill="1" applyBorder="1" applyAlignment="1">
      <alignment horizontal="center"/>
    </xf>
    <xf numFmtId="164" fontId="0" fillId="6" borderId="15" xfId="0" applyNumberFormat="1" applyFill="1" applyBorder="1" applyAlignment="1">
      <alignment horizontal="center"/>
    </xf>
    <xf numFmtId="164" fontId="0" fillId="0" borderId="3" xfId="0" applyNumberFormat="1" applyFill="1" applyBorder="1" applyAlignment="1">
      <alignment horizontal="center"/>
    </xf>
    <xf numFmtId="165" fontId="0" fillId="3" borderId="12" xfId="0" applyNumberFormat="1" applyFill="1" applyBorder="1"/>
    <xf numFmtId="165" fontId="0" fillId="5" borderId="12" xfId="0" applyNumberFormat="1" applyFill="1" applyBorder="1"/>
    <xf numFmtId="164" fontId="0" fillId="0" borderId="5" xfId="0" applyNumberFormat="1" applyFill="1" applyBorder="1" applyAlignment="1">
      <alignment horizontal="center" vertical="center"/>
    </xf>
    <xf numFmtId="10" fontId="0" fillId="0" borderId="5" xfId="0" applyNumberFormat="1" applyFill="1" applyBorder="1" applyAlignment="1">
      <alignment horizontal="center"/>
    </xf>
    <xf numFmtId="0" fontId="0" fillId="0" borderId="26" xfId="0" applyBorder="1"/>
    <xf numFmtId="10" fontId="0" fillId="0" borderId="2" xfId="0" applyNumberFormat="1" applyBorder="1"/>
    <xf numFmtId="165" fontId="0" fillId="0" borderId="2" xfId="0" applyNumberFormat="1" applyBorder="1"/>
    <xf numFmtId="165" fontId="8" fillId="3" borderId="12" xfId="0" applyNumberFormat="1" applyFont="1" applyFill="1" applyBorder="1"/>
    <xf numFmtId="165" fontId="0" fillId="0" borderId="2" xfId="0" applyNumberFormat="1" applyFill="1" applyBorder="1"/>
    <xf numFmtId="165" fontId="8" fillId="5" borderId="12" xfId="0" applyNumberFormat="1" applyFont="1" applyFill="1" applyBorder="1"/>
    <xf numFmtId="0" fontId="0" fillId="3" borderId="0" xfId="0" applyFill="1"/>
    <xf numFmtId="0" fontId="0" fillId="5" borderId="0" xfId="0" applyFill="1"/>
    <xf numFmtId="10" fontId="0" fillId="6" borderId="18" xfId="0" applyNumberFormat="1" applyFill="1" applyBorder="1"/>
    <xf numFmtId="165" fontId="0" fillId="3" borderId="18" xfId="0" applyNumberFormat="1" applyFill="1" applyBorder="1"/>
    <xf numFmtId="165" fontId="0" fillId="5" borderId="18" xfId="0" applyNumberFormat="1" applyFill="1" applyBorder="1"/>
    <xf numFmtId="0" fontId="8" fillId="0" borderId="7" xfId="0" applyFont="1" applyFill="1" applyBorder="1" applyAlignment="1"/>
    <xf numFmtId="0" fontId="8" fillId="0" borderId="9" xfId="0" applyFont="1" applyFill="1" applyBorder="1" applyAlignment="1"/>
    <xf numFmtId="10" fontId="0" fillId="4" borderId="26" xfId="0" applyNumberFormat="1" applyFill="1" applyBorder="1"/>
    <xf numFmtId="10" fontId="0" fillId="4" borderId="27" xfId="0" applyNumberFormat="1" applyFill="1" applyBorder="1"/>
    <xf numFmtId="0" fontId="0" fillId="6" borderId="0" xfId="0" applyFill="1"/>
    <xf numFmtId="0" fontId="0" fillId="0" borderId="0" xfId="0" applyAlignment="1"/>
    <xf numFmtId="2" fontId="0" fillId="0" borderId="0" xfId="0" applyNumberFormat="1" applyAlignment="1"/>
    <xf numFmtId="0" fontId="0" fillId="4" borderId="0" xfId="0" applyFill="1"/>
    <xf numFmtId="2" fontId="14" fillId="0" borderId="16" xfId="0" applyNumberFormat="1" applyFont="1" applyBorder="1"/>
    <xf numFmtId="165" fontId="9" fillId="3" borderId="12" xfId="0" applyNumberFormat="1" applyFont="1" applyFill="1" applyBorder="1"/>
    <xf numFmtId="165" fontId="9" fillId="0" borderId="2" xfId="0" applyNumberFormat="1" applyFont="1" applyFill="1" applyBorder="1"/>
    <xf numFmtId="2" fontId="14" fillId="0" borderId="0" xfId="0" applyNumberFormat="1" applyFont="1" applyAlignment="1"/>
    <xf numFmtId="0" fontId="0" fillId="0" borderId="0" xfId="0" applyAlignment="1">
      <alignment horizontal="center"/>
    </xf>
    <xf numFmtId="0" fontId="0" fillId="0" borderId="0" xfId="0" applyAlignment="1">
      <alignment horizontal="left" wrapText="1"/>
    </xf>
    <xf numFmtId="0" fontId="4" fillId="3" borderId="0"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 xfId="0" applyFont="1" applyFill="1" applyBorder="1" applyAlignment="1">
      <alignment horizontal="center"/>
    </xf>
    <xf numFmtId="0" fontId="0" fillId="0" borderId="21"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left"/>
    </xf>
    <xf numFmtId="0" fontId="0" fillId="0" borderId="13"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Font="1" applyBorder="1" applyAlignment="1">
      <alignment horizontal="center" vertical="center"/>
    </xf>
    <xf numFmtId="0" fontId="0" fillId="0" borderId="8" xfId="0" applyBorder="1" applyAlignment="1">
      <alignment horizontal="center"/>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21" xfId="0" applyBorder="1" applyAlignment="1">
      <alignment horizontal="left"/>
    </xf>
    <xf numFmtId="0" fontId="0" fillId="0" borderId="14" xfId="0" applyBorder="1" applyAlignment="1">
      <alignment horizontal="left"/>
    </xf>
    <xf numFmtId="0" fontId="0" fillId="0" borderId="21" xfId="0" applyFill="1" applyBorder="1" applyAlignment="1">
      <alignment horizontal="left"/>
    </xf>
    <xf numFmtId="0" fontId="0" fillId="0" borderId="3" xfId="0" applyFill="1" applyBorder="1" applyAlignment="1">
      <alignment horizontal="left"/>
    </xf>
    <xf numFmtId="0" fontId="9" fillId="0" borderId="0" xfId="0" applyFont="1" applyAlignment="1">
      <alignment horizontal="left" wrapText="1"/>
    </xf>
    <xf numFmtId="0" fontId="10" fillId="0" borderId="0" xfId="0" applyFont="1" applyAlignment="1">
      <alignment horizontal="left" wrapText="1"/>
    </xf>
    <xf numFmtId="0" fontId="0" fillId="0" borderId="16" xfId="0" applyFont="1" applyBorder="1" applyAlignment="1">
      <alignment horizontal="center" vertical="center"/>
    </xf>
    <xf numFmtId="0" fontId="7" fillId="0" borderId="0" xfId="0" applyFont="1" applyBorder="1" applyAlignment="1">
      <alignment horizontal="center" vertical="center" textRotation="255"/>
    </xf>
    <xf numFmtId="0" fontId="0" fillId="0" borderId="7" xfId="0" applyBorder="1" applyAlignment="1">
      <alignment horizontal="center"/>
    </xf>
    <xf numFmtId="0" fontId="0" fillId="0" borderId="9" xfId="0" applyBorder="1" applyAlignment="1">
      <alignment horizontal="center"/>
    </xf>
    <xf numFmtId="0" fontId="8" fillId="0" borderId="7" xfId="0" applyFont="1" applyFill="1" applyBorder="1" applyAlignment="1">
      <alignment horizontal="center"/>
    </xf>
    <xf numFmtId="0" fontId="8" fillId="0" borderId="9" xfId="0" applyFont="1" applyFill="1" applyBorder="1" applyAlignment="1">
      <alignment horizontal="center"/>
    </xf>
    <xf numFmtId="0" fontId="9" fillId="0" borderId="0" xfId="0" applyFont="1" applyAlignment="1">
      <alignment horizontal="center" vertical="center" textRotation="255"/>
    </xf>
    <xf numFmtId="0" fontId="0" fillId="0" borderId="0" xfId="0" applyAlignment="1">
      <alignment horizontal="center" vertical="center" textRotation="255"/>
    </xf>
    <xf numFmtId="0" fontId="0" fillId="0" borderId="7" xfId="0" applyFill="1" applyBorder="1" applyAlignment="1">
      <alignment horizontal="center"/>
    </xf>
    <xf numFmtId="0" fontId="0" fillId="0" borderId="9" xfId="0" applyFill="1" applyBorder="1" applyAlignment="1">
      <alignment horizontal="center"/>
    </xf>
    <xf numFmtId="0" fontId="0" fillId="0" borderId="0" xfId="0" applyFill="1" applyAlignment="1">
      <alignment horizontal="center"/>
    </xf>
    <xf numFmtId="0" fontId="0" fillId="7" borderId="0" xfId="0" applyFill="1" applyAlignment="1">
      <alignment horizontal="center"/>
    </xf>
    <xf numFmtId="2" fontId="0" fillId="0" borderId="0" xfId="0" applyNumberFormat="1" applyAlignment="1">
      <alignment horizontal="center"/>
    </xf>
    <xf numFmtId="10" fontId="11" fillId="2" borderId="0" xfId="0" applyNumberFormat="1" applyFont="1" applyFill="1" applyAlignment="1">
      <alignment horizontal="center" vertical="center"/>
    </xf>
    <xf numFmtId="0" fontId="15" fillId="8" borderId="0" xfId="0" applyFont="1" applyFill="1" applyAlignment="1">
      <alignment horizontal="center"/>
    </xf>
    <xf numFmtId="169" fontId="0" fillId="0" borderId="0" xfId="0" applyNumberFormat="1"/>
  </cellXfs>
  <cellStyles count="1">
    <cellStyle name="Normal" xfId="0" builtinId="0"/>
  </cellStyles>
  <dxfs count="2">
    <dxf>
      <fill>
        <patternFill>
          <bgColor rgb="FF00B05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urga/OneDrive/Poker/&#1058;&#1088;&#1077;&#1085;&#1080;&#1088;&#1086;&#1074;&#1082;&#1080;/CHipDenis/&#1057;&#1072;&#1084;&#1086;&#1089;&#1090;&#1086;&#1103;&#1090;&#1077;&#1083;&#1100;&#1085;&#1103;%20&#1088;&#1072;&#1073;&#1086;&#1090;&#1072;/Buble%20push-fold/&#1055;&#1091;&#1096;%20BU/&#1041;&#1051;&#1040;&#1053;&#1050;%20&#1041;&#1072;&#1073;&#1083;%20Push%20on%20B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1"/>
      <sheetName val="2"/>
      <sheetName val="3"/>
      <sheetName val="4"/>
      <sheetName val="5"/>
      <sheetName val="6"/>
      <sheetName val="итог"/>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39"/>
  <sheetViews>
    <sheetView workbookViewId="0">
      <selection activeCell="J5" sqref="J5"/>
    </sheetView>
  </sheetViews>
  <sheetFormatPr defaultRowHeight="15" x14ac:dyDescent="0.25"/>
  <cols>
    <col min="1" max="17" width="10.7109375" customWidth="1"/>
  </cols>
  <sheetData>
    <row r="1" spans="1:15" ht="15" customHeight="1" thickBot="1" x14ac:dyDescent="0.3">
      <c r="C1" s="92"/>
      <c r="D1" s="92"/>
    </row>
    <row r="2" spans="1:15" ht="15" customHeight="1" thickBot="1" x14ac:dyDescent="0.3">
      <c r="B2" t="s">
        <v>23</v>
      </c>
      <c r="C2" s="2"/>
      <c r="D2" s="69">
        <v>160</v>
      </c>
      <c r="K2" s="92" t="s">
        <v>24</v>
      </c>
      <c r="L2" s="92"/>
      <c r="N2" s="92" t="s">
        <v>25</v>
      </c>
      <c r="O2" s="92"/>
    </row>
    <row r="3" spans="1:15" ht="15" customHeight="1" x14ac:dyDescent="0.25">
      <c r="B3" s="51" t="s">
        <v>0</v>
      </c>
      <c r="C3" s="40" t="s">
        <v>1</v>
      </c>
      <c r="D3" s="31" t="s">
        <v>2</v>
      </c>
      <c r="K3" t="s">
        <v>7</v>
      </c>
      <c r="L3" t="s">
        <v>8</v>
      </c>
      <c r="N3" t="s">
        <v>7</v>
      </c>
      <c r="O3" t="s">
        <v>8</v>
      </c>
    </row>
    <row r="4" spans="1:15" ht="15" customHeight="1" x14ac:dyDescent="0.25">
      <c r="A4" s="32">
        <v>1</v>
      </c>
      <c r="B4" s="5">
        <v>3000</v>
      </c>
      <c r="C4" s="5">
        <v>800</v>
      </c>
      <c r="D4" s="5">
        <v>5200</v>
      </c>
      <c r="E4" s="93" t="s">
        <v>18</v>
      </c>
      <c r="F4" s="93"/>
      <c r="G4" s="93"/>
      <c r="H4" s="93"/>
      <c r="K4" s="43">
        <v>10</v>
      </c>
      <c r="L4" s="43">
        <v>3</v>
      </c>
      <c r="N4" s="43">
        <v>32</v>
      </c>
      <c r="O4" s="43">
        <v>23</v>
      </c>
    </row>
    <row r="5" spans="1:15" ht="15" customHeight="1" x14ac:dyDescent="0.25">
      <c r="A5" s="32">
        <v>2</v>
      </c>
      <c r="B5" s="5">
        <v>3080</v>
      </c>
      <c r="C5" s="5">
        <v>640</v>
      </c>
      <c r="D5" s="5">
        <v>5280</v>
      </c>
      <c r="E5" s="93"/>
      <c r="F5" s="93"/>
      <c r="G5" s="93"/>
      <c r="H5" s="93"/>
      <c r="K5" s="2">
        <v>14</v>
      </c>
      <c r="L5" s="2">
        <v>7</v>
      </c>
      <c r="N5" s="2">
        <v>40</v>
      </c>
      <c r="O5" s="5">
        <v>32</v>
      </c>
    </row>
    <row r="6" spans="1:15" ht="15" customHeight="1" x14ac:dyDescent="0.25">
      <c r="A6" s="32">
        <v>3</v>
      </c>
      <c r="B6" s="5">
        <v>3160</v>
      </c>
      <c r="C6" s="5">
        <v>480</v>
      </c>
      <c r="D6" s="5">
        <v>5360</v>
      </c>
      <c r="E6" s="93"/>
      <c r="F6" s="93"/>
      <c r="G6" s="93"/>
      <c r="H6" s="93"/>
      <c r="K6" s="31">
        <v>20</v>
      </c>
      <c r="L6" s="31">
        <v>13</v>
      </c>
      <c r="N6" s="31">
        <v>60</v>
      </c>
      <c r="O6" s="31">
        <v>42</v>
      </c>
    </row>
    <row r="7" spans="1:15" ht="15" customHeight="1" x14ac:dyDescent="0.25">
      <c r="A7" s="32">
        <v>4</v>
      </c>
      <c r="B7" s="5">
        <v>3240</v>
      </c>
      <c r="C7" s="5">
        <v>320</v>
      </c>
      <c r="D7" s="5">
        <v>5440</v>
      </c>
      <c r="E7" s="93"/>
      <c r="F7" s="93"/>
      <c r="G7" s="93"/>
      <c r="H7" s="93"/>
      <c r="K7" s="2"/>
      <c r="L7" s="2"/>
      <c r="N7" s="2"/>
      <c r="O7" s="2"/>
    </row>
    <row r="8" spans="1:15" ht="15" customHeight="1" x14ac:dyDescent="0.25">
      <c r="A8" s="32">
        <v>5</v>
      </c>
      <c r="B8" s="5">
        <v>3320</v>
      </c>
      <c r="C8" s="5">
        <v>160</v>
      </c>
      <c r="D8" s="5">
        <v>5520</v>
      </c>
      <c r="E8" s="93"/>
      <c r="F8" s="93"/>
      <c r="G8" s="93"/>
      <c r="H8" s="93"/>
      <c r="I8" s="92" t="s">
        <v>29</v>
      </c>
      <c r="J8" s="92"/>
    </row>
    <row r="9" spans="1:15" ht="15" customHeight="1" x14ac:dyDescent="0.25">
      <c r="A9" s="32">
        <v>6</v>
      </c>
      <c r="B9" s="5"/>
      <c r="C9" s="5"/>
      <c r="D9" s="5"/>
      <c r="E9" s="93"/>
      <c r="F9" s="93"/>
      <c r="G9" s="93"/>
      <c r="H9" s="93"/>
      <c r="I9" s="93" t="s">
        <v>30</v>
      </c>
      <c r="J9" s="93"/>
      <c r="K9" s="93"/>
      <c r="L9" s="93"/>
      <c r="M9" s="93"/>
      <c r="N9" s="93"/>
      <c r="O9" s="93"/>
    </row>
    <row r="10" spans="1:15" ht="15" customHeight="1" x14ac:dyDescent="0.25">
      <c r="I10" s="93"/>
      <c r="J10" s="93"/>
      <c r="K10" s="93"/>
      <c r="L10" s="93"/>
      <c r="M10" s="93"/>
      <c r="N10" s="93"/>
      <c r="O10" s="93"/>
    </row>
    <row r="11" spans="1:15" ht="15" customHeight="1" x14ac:dyDescent="0.25">
      <c r="I11" s="93"/>
      <c r="J11" s="93"/>
      <c r="K11" s="93"/>
      <c r="L11" s="93"/>
      <c r="M11" s="93"/>
      <c r="N11" s="93"/>
      <c r="O11" s="93"/>
    </row>
    <row r="12" spans="1:15" ht="15" customHeight="1" x14ac:dyDescent="0.25">
      <c r="E12" s="92" t="s">
        <v>26</v>
      </c>
      <c r="F12" s="92"/>
      <c r="I12" s="93"/>
      <c r="J12" s="93"/>
      <c r="K12" s="93"/>
      <c r="L12" s="93"/>
      <c r="M12" s="93"/>
      <c r="N12" s="93"/>
      <c r="O12" s="93"/>
    </row>
    <row r="13" spans="1:15" ht="15" customHeight="1" x14ac:dyDescent="0.25">
      <c r="E13" s="92" t="s">
        <v>27</v>
      </c>
      <c r="F13" s="92"/>
      <c r="I13" s="93"/>
      <c r="J13" s="93"/>
      <c r="K13" s="93"/>
      <c r="L13" s="93"/>
      <c r="M13" s="93"/>
      <c r="N13" s="93"/>
      <c r="O13" s="93"/>
    </row>
    <row r="14" spans="1:15" ht="15" customHeight="1" thickBot="1" x14ac:dyDescent="0.3">
      <c r="B14" s="21" t="s">
        <v>51</v>
      </c>
      <c r="C14" s="21" t="s">
        <v>19</v>
      </c>
      <c r="E14" s="92" t="s">
        <v>28</v>
      </c>
      <c r="F14" s="92"/>
      <c r="I14" s="93"/>
      <c r="J14" s="93"/>
      <c r="K14" s="93"/>
      <c r="L14" s="93"/>
      <c r="M14" s="93"/>
      <c r="N14" s="93"/>
      <c r="O14" s="93"/>
    </row>
    <row r="15" spans="1:15" ht="15" customHeight="1" x14ac:dyDescent="0.25">
      <c r="B15" s="75" t="s">
        <v>41</v>
      </c>
      <c r="C15" s="87" t="s">
        <v>52</v>
      </c>
    </row>
    <row r="16" spans="1:15" ht="15" customHeight="1" x14ac:dyDescent="0.25">
      <c r="B16" s="76" t="s">
        <v>42</v>
      </c>
      <c r="C16" s="84" t="s">
        <v>53</v>
      </c>
    </row>
    <row r="17" spans="2:4" ht="15" customHeight="1" x14ac:dyDescent="0.25">
      <c r="B17" s="76" t="s">
        <v>50</v>
      </c>
      <c r="C17" s="84" t="s">
        <v>54</v>
      </c>
    </row>
    <row r="18" spans="2:4" ht="15" customHeight="1" x14ac:dyDescent="0.25"/>
    <row r="19" spans="2:4" ht="15" customHeight="1" x14ac:dyDescent="0.25"/>
    <row r="20" spans="2:4" ht="15" customHeight="1" x14ac:dyDescent="0.25"/>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c r="B26" s="5"/>
      <c r="C26" s="5"/>
      <c r="D26" s="5"/>
    </row>
    <row r="27" spans="2:4" ht="15" customHeight="1" x14ac:dyDescent="0.25">
      <c r="B27" s="5"/>
      <c r="C27" s="5"/>
      <c r="D27" s="5"/>
    </row>
    <row r="28" spans="2:4" ht="15" customHeight="1" x14ac:dyDescent="0.25">
      <c r="B28" s="5"/>
      <c r="C28" s="5"/>
      <c r="D28" s="5"/>
    </row>
    <row r="29" spans="2:4" x14ac:dyDescent="0.25">
      <c r="B29" s="5"/>
      <c r="C29" s="5"/>
      <c r="D29" s="5"/>
    </row>
    <row r="30" spans="2:4" x14ac:dyDescent="0.25">
      <c r="B30" s="5"/>
      <c r="C30" s="5"/>
      <c r="D30" s="5"/>
    </row>
    <row r="39" ht="15" customHeight="1" x14ac:dyDescent="0.25"/>
  </sheetData>
  <mergeCells count="9">
    <mergeCell ref="E14:F14"/>
    <mergeCell ref="I8:J8"/>
    <mergeCell ref="I9:O14"/>
    <mergeCell ref="C1:D1"/>
    <mergeCell ref="E4:H9"/>
    <mergeCell ref="K2:L2"/>
    <mergeCell ref="N2:O2"/>
    <mergeCell ref="E12:F12"/>
    <mergeCell ref="E13:F13"/>
  </mergeCells>
  <conditionalFormatting sqref="B4:D9">
    <cfRule type="dataBar" priority="4">
      <dataBar>
        <cfvo type="min"/>
        <cfvo type="max"/>
        <color rgb="FFFFB628"/>
      </dataBar>
      <extLst>
        <ext xmlns:x14="http://schemas.microsoft.com/office/spreadsheetml/2009/9/main" uri="{B025F937-C7B1-47D3-B67F-A62EFF666E3E}">
          <x14:id>{5F8F7959-1807-4E98-A391-352A227934A9}</x14:id>
        </ext>
      </extLst>
    </cfRule>
  </conditionalFormatting>
  <conditionalFormatting sqref="K4:L6 N4:O6">
    <cfRule type="dataBar" priority="3">
      <dataBar>
        <cfvo type="min"/>
        <cfvo type="max"/>
        <color rgb="FFFFB628"/>
      </dataBar>
      <extLst>
        <ext xmlns:x14="http://schemas.microsoft.com/office/spreadsheetml/2009/9/main" uri="{B025F937-C7B1-47D3-B67F-A62EFF666E3E}">
          <x14:id>{D201E574-FE1F-453A-A9AD-4A20AD82BC60}</x14:id>
        </ext>
      </extLst>
    </cfRule>
  </conditionalFormatting>
  <conditionalFormatting sqref="B26:D30">
    <cfRule type="dataBar" priority="1">
      <dataBar>
        <cfvo type="min"/>
        <cfvo type="max"/>
        <color rgb="FFFFB628"/>
      </dataBar>
      <extLst>
        <ext xmlns:x14="http://schemas.microsoft.com/office/spreadsheetml/2009/9/main" uri="{B025F937-C7B1-47D3-B67F-A62EFF666E3E}">
          <x14:id>{DBD030B3-91C6-4F50-846A-01209F876AD1}</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5F8F7959-1807-4E98-A391-352A227934A9}">
            <x14:dataBar minLength="0" maxLength="100" border="1" negativeBarBorderColorSameAsPositive="0">
              <x14:cfvo type="autoMin"/>
              <x14:cfvo type="autoMax"/>
              <x14:borderColor rgb="FFFFB628"/>
              <x14:negativeFillColor rgb="FFFF0000"/>
              <x14:negativeBorderColor rgb="FFFF0000"/>
              <x14:axisColor rgb="FF000000"/>
            </x14:dataBar>
          </x14:cfRule>
          <xm:sqref>B4:D9</xm:sqref>
        </x14:conditionalFormatting>
        <x14:conditionalFormatting xmlns:xm="http://schemas.microsoft.com/office/excel/2006/main">
          <x14:cfRule type="dataBar" id="{D201E574-FE1F-453A-A9AD-4A20AD82BC60}">
            <x14:dataBar minLength="0" maxLength="100" border="1" negativeBarBorderColorSameAsPositive="0">
              <x14:cfvo type="autoMin"/>
              <x14:cfvo type="autoMax"/>
              <x14:borderColor rgb="FFFFB628"/>
              <x14:negativeFillColor rgb="FFFF0000"/>
              <x14:negativeBorderColor rgb="FFFF0000"/>
              <x14:axisColor rgb="FF000000"/>
            </x14:dataBar>
          </x14:cfRule>
          <xm:sqref>K4:L6 N4:O6</xm:sqref>
        </x14:conditionalFormatting>
        <x14:conditionalFormatting xmlns:xm="http://schemas.microsoft.com/office/excel/2006/main">
          <x14:cfRule type="dataBar" id="{DBD030B3-91C6-4F50-846A-01209F876AD1}">
            <x14:dataBar minLength="0" maxLength="100" border="1" negativeBarBorderColorSameAsPositive="0">
              <x14:cfvo type="autoMin"/>
              <x14:cfvo type="autoMax"/>
              <x14:borderColor rgb="FFFFB628"/>
              <x14:negativeFillColor rgb="FFFF0000"/>
              <x14:negativeBorderColor rgb="FFFF0000"/>
              <x14:axisColor rgb="FF000000"/>
            </x14:dataBar>
          </x14:cfRule>
          <xm:sqref>B26:D30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S50"/>
  <sheetViews>
    <sheetView topLeftCell="A8" workbookViewId="0">
      <selection activeCell="S18" sqref="S18"/>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4" t="s">
        <v>61</v>
      </c>
      <c r="B1" s="94"/>
      <c r="C1" s="94"/>
      <c r="D1" s="94"/>
      <c r="E1" s="94"/>
      <c r="F1" s="94"/>
      <c r="G1" s="94"/>
      <c r="H1" s="94"/>
      <c r="I1" s="94"/>
      <c r="J1" s="94"/>
      <c r="K1" s="94"/>
      <c r="L1" s="94"/>
      <c r="M1" s="94"/>
      <c r="N1" s="94"/>
      <c r="O1" s="94"/>
      <c r="P1" s="94"/>
      <c r="Q1" s="94"/>
      <c r="R1" s="94"/>
      <c r="S1" s="94"/>
    </row>
    <row r="2" spans="1:19" ht="15" customHeight="1" x14ac:dyDescent="0.5">
      <c r="A2" s="95" t="s">
        <v>5</v>
      </c>
      <c r="B2" s="96"/>
      <c r="C2" s="96"/>
      <c r="D2" s="26"/>
      <c r="E2" s="26"/>
      <c r="F2" s="9"/>
      <c r="G2" s="27"/>
      <c r="H2" s="27"/>
      <c r="I2" s="28"/>
      <c r="J2" s="9"/>
      <c r="K2" s="9"/>
      <c r="L2" s="9"/>
      <c r="M2" s="9"/>
      <c r="N2" s="9"/>
      <c r="O2" s="9"/>
      <c r="P2" s="9"/>
      <c r="Q2" s="9"/>
      <c r="R2" s="9"/>
      <c r="S2" s="29"/>
    </row>
    <row r="3" spans="1:19" ht="15" customHeight="1" x14ac:dyDescent="0.25">
      <c r="A3" s="97"/>
      <c r="B3" s="94"/>
      <c r="C3" s="94"/>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36.53846153846154</v>
      </c>
      <c r="F5" s="41">
        <f>Plan!B4/Plan!D2</f>
        <v>18.75</v>
      </c>
      <c r="G5" s="41">
        <f>Plan!C4/Plan!D2</f>
        <v>5</v>
      </c>
      <c r="H5" s="41">
        <f>Plan!D4/Plan!D2</f>
        <v>32.5</v>
      </c>
      <c r="I5" s="2"/>
      <c r="J5" s="2"/>
      <c r="K5" s="2"/>
      <c r="L5" s="2"/>
      <c r="M5" s="2"/>
      <c r="N5" s="2"/>
      <c r="O5" s="2"/>
      <c r="P5" s="41">
        <f>H5</f>
        <v>32.5</v>
      </c>
      <c r="Q5" s="41">
        <f>G5</f>
        <v>5</v>
      </c>
      <c r="R5" s="41">
        <f>F5</f>
        <v>18.75</v>
      </c>
      <c r="S5" s="7"/>
    </row>
    <row r="6" spans="1:19" ht="15" customHeight="1" x14ac:dyDescent="0.25">
      <c r="A6" s="1"/>
      <c r="B6" s="2"/>
      <c r="C6" s="2"/>
      <c r="D6" s="2"/>
      <c r="E6" s="2"/>
      <c r="F6" s="39"/>
      <c r="G6" s="39"/>
      <c r="H6" s="19">
        <v>62.3</v>
      </c>
      <c r="I6" s="2"/>
      <c r="J6" s="2"/>
      <c r="K6" s="2"/>
      <c r="L6" s="2"/>
      <c r="M6" s="2"/>
      <c r="N6" s="2"/>
      <c r="O6" s="2"/>
      <c r="P6" s="39"/>
      <c r="Q6" s="39"/>
      <c r="R6" s="44">
        <v>74.099999999999994</v>
      </c>
      <c r="S6" s="7"/>
    </row>
    <row r="7" spans="1:19" ht="15" customHeight="1" x14ac:dyDescent="0.25">
      <c r="A7" s="1"/>
      <c r="B7" s="100"/>
      <c r="C7" s="100"/>
      <c r="D7" s="100"/>
      <c r="E7" s="100"/>
      <c r="F7" s="100"/>
      <c r="G7" s="100"/>
      <c r="H7" s="100"/>
      <c r="I7" s="64"/>
      <c r="J7" s="2"/>
      <c r="K7" s="2"/>
      <c r="L7" s="100"/>
      <c r="M7" s="100"/>
      <c r="N7" s="100"/>
      <c r="O7" s="100"/>
      <c r="P7" s="100"/>
      <c r="Q7" s="100"/>
      <c r="R7" s="100"/>
      <c r="S7" s="61"/>
    </row>
    <row r="8" spans="1:19" ht="15" customHeight="1" thickBot="1" x14ac:dyDescent="0.3">
      <c r="A8" s="11" t="s">
        <v>20</v>
      </c>
      <c r="B8" s="101" t="s">
        <v>63</v>
      </c>
      <c r="C8" s="101"/>
      <c r="D8" s="101"/>
      <c r="E8" s="101"/>
      <c r="F8" s="101"/>
      <c r="G8" s="101"/>
      <c r="H8" s="101"/>
      <c r="I8" s="62">
        <v>0.82799999999999996</v>
      </c>
      <c r="J8" s="21"/>
      <c r="K8" s="21" t="s">
        <v>20</v>
      </c>
      <c r="L8" s="101" t="s">
        <v>64</v>
      </c>
      <c r="M8" s="101"/>
      <c r="N8" s="101"/>
      <c r="O8" s="101"/>
      <c r="P8" s="101"/>
      <c r="Q8" s="101"/>
      <c r="R8" s="101"/>
      <c r="S8" s="63">
        <v>0.753</v>
      </c>
    </row>
    <row r="9" spans="1:19" ht="15" customHeight="1" x14ac:dyDescent="0.25">
      <c r="A9" s="109" t="s">
        <v>16</v>
      </c>
      <c r="B9" s="109"/>
      <c r="K9" s="109" t="s">
        <v>16</v>
      </c>
      <c r="L9" s="109"/>
    </row>
    <row r="10" spans="1:19" ht="15" customHeight="1" x14ac:dyDescent="0.25">
      <c r="A10" s="92"/>
      <c r="B10" s="92"/>
      <c r="C10" s="92"/>
      <c r="D10" s="92"/>
      <c r="E10" s="92"/>
      <c r="F10" s="92"/>
      <c r="G10" s="92"/>
      <c r="H10" s="92"/>
      <c r="I10" s="92"/>
      <c r="K10" s="92"/>
      <c r="L10" s="92"/>
      <c r="M10" s="92"/>
      <c r="N10" s="92"/>
      <c r="O10" s="92"/>
      <c r="P10" s="92"/>
      <c r="Q10" s="92"/>
      <c r="R10" s="92"/>
      <c r="S10" s="92"/>
    </row>
    <row r="11" spans="1:19" ht="15" customHeight="1" x14ac:dyDescent="0.25">
      <c r="A11" s="92"/>
      <c r="B11" s="92"/>
      <c r="C11" s="92"/>
      <c r="D11" s="92"/>
      <c r="E11" s="92"/>
      <c r="F11" s="92"/>
      <c r="G11" s="92"/>
      <c r="H11" s="92"/>
      <c r="I11" s="92"/>
      <c r="K11" s="92"/>
      <c r="L11" s="92"/>
      <c r="M11" s="92"/>
      <c r="N11" s="92"/>
      <c r="O11" s="92"/>
      <c r="P11" s="92"/>
      <c r="Q11" s="92"/>
      <c r="R11" s="92"/>
      <c r="S11" s="92"/>
    </row>
    <row r="12" spans="1:19" ht="15" customHeight="1" x14ac:dyDescent="0.25">
      <c r="A12" s="92"/>
      <c r="B12" s="92"/>
      <c r="C12" s="92"/>
      <c r="D12" s="92"/>
      <c r="E12" s="92"/>
      <c r="F12" s="92"/>
      <c r="G12" s="92"/>
      <c r="H12" s="92"/>
      <c r="I12" s="92"/>
      <c r="K12" s="92"/>
      <c r="L12" s="92"/>
      <c r="M12" s="92"/>
      <c r="N12" s="92"/>
      <c r="O12" s="92"/>
      <c r="P12" s="92"/>
      <c r="Q12" s="92"/>
      <c r="R12" s="92"/>
      <c r="S12" s="92"/>
    </row>
    <row r="13" spans="1:19" ht="15" customHeight="1" thickBot="1" x14ac:dyDescent="0.45">
      <c r="A13" s="4"/>
      <c r="B13" s="6"/>
      <c r="C13" s="6"/>
      <c r="D13" s="108" t="s">
        <v>4</v>
      </c>
      <c r="E13" s="108"/>
      <c r="F13" s="2"/>
      <c r="G13" s="12"/>
      <c r="H13" s="12"/>
      <c r="I13" s="2"/>
      <c r="K13" s="4"/>
      <c r="L13" s="6"/>
      <c r="M13" s="6"/>
      <c r="N13" s="108" t="s">
        <v>6</v>
      </c>
      <c r="O13" s="108"/>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18.75</v>
      </c>
      <c r="G15" s="41">
        <f>G5</f>
        <v>5</v>
      </c>
      <c r="H15" s="41">
        <f>H5</f>
        <v>32.5</v>
      </c>
      <c r="I15" s="10"/>
      <c r="K15" s="1"/>
      <c r="L15" s="34">
        <f>Plan!N4</f>
        <v>32</v>
      </c>
      <c r="M15" s="18">
        <f>Plan!O4</f>
        <v>23</v>
      </c>
      <c r="N15" s="2"/>
      <c r="O15" s="2"/>
      <c r="P15" s="41">
        <f>F5</f>
        <v>18.75</v>
      </c>
      <c r="Q15" s="41">
        <f>G5</f>
        <v>5</v>
      </c>
      <c r="R15" s="41">
        <f>H5</f>
        <v>32.5</v>
      </c>
      <c r="S15" s="10"/>
    </row>
    <row r="16" spans="1:19" ht="15" customHeight="1" x14ac:dyDescent="0.25">
      <c r="A16" s="1"/>
      <c r="B16" s="35"/>
      <c r="C16" s="5"/>
      <c r="D16" s="2"/>
      <c r="E16" s="2"/>
      <c r="F16" s="39"/>
      <c r="G16" s="39"/>
      <c r="H16" s="19">
        <v>24.6</v>
      </c>
      <c r="I16" s="10"/>
      <c r="K16" s="1"/>
      <c r="L16" s="35"/>
      <c r="M16" s="5"/>
      <c r="N16" s="2"/>
      <c r="O16" s="2"/>
      <c r="P16" s="39"/>
      <c r="Q16" s="39"/>
      <c r="R16" s="19">
        <v>35.1</v>
      </c>
      <c r="S16" s="10"/>
    </row>
    <row r="17" spans="1:19" ht="15" customHeight="1" x14ac:dyDescent="0.25">
      <c r="A17" s="1"/>
      <c r="B17" s="102"/>
      <c r="C17" s="103"/>
      <c r="D17" s="103"/>
      <c r="E17" s="103"/>
      <c r="F17" s="103"/>
      <c r="G17" s="103"/>
      <c r="H17" s="104"/>
      <c r="I17" s="61"/>
      <c r="K17" s="1"/>
      <c r="L17" s="105"/>
      <c r="M17" s="106"/>
      <c r="N17" s="106"/>
      <c r="O17" s="106"/>
      <c r="P17" s="106"/>
      <c r="Q17" s="106"/>
      <c r="R17" s="107"/>
      <c r="S17" s="61"/>
    </row>
    <row r="18" spans="1:19" ht="15" customHeight="1" x14ac:dyDescent="0.25">
      <c r="A18" s="1" t="s">
        <v>20</v>
      </c>
      <c r="B18" s="98" t="s">
        <v>62</v>
      </c>
      <c r="C18" s="99"/>
      <c r="D18" s="99"/>
      <c r="E18" s="99"/>
      <c r="F18" s="99"/>
      <c r="G18" s="99"/>
      <c r="H18" s="99"/>
      <c r="I18" s="45">
        <v>1</v>
      </c>
      <c r="K18" s="1" t="s">
        <v>20</v>
      </c>
      <c r="L18" s="98" t="s">
        <v>62</v>
      </c>
      <c r="M18" s="99"/>
      <c r="N18" s="99"/>
      <c r="O18" s="99"/>
      <c r="P18" s="99"/>
      <c r="Q18" s="99"/>
      <c r="R18" s="99"/>
      <c r="S18" s="45">
        <v>1</v>
      </c>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32.5</v>
      </c>
      <c r="G20" s="41">
        <f>G5</f>
        <v>5</v>
      </c>
      <c r="H20" s="41">
        <f>F5</f>
        <v>18.75</v>
      </c>
      <c r="I20" s="10"/>
      <c r="K20" s="1"/>
      <c r="L20" s="1"/>
      <c r="M20" s="2"/>
      <c r="N20" s="2"/>
      <c r="O20" s="2"/>
      <c r="P20" s="41">
        <f>H5</f>
        <v>32.5</v>
      </c>
      <c r="Q20" s="41">
        <f>G5</f>
        <v>5</v>
      </c>
      <c r="R20" s="41">
        <f>F5</f>
        <v>18.75</v>
      </c>
      <c r="S20" s="10"/>
    </row>
    <row r="21" spans="1:19" ht="15" customHeight="1" x14ac:dyDescent="0.25">
      <c r="A21" s="1"/>
      <c r="B21" s="1"/>
      <c r="C21" s="2"/>
      <c r="D21" s="2"/>
      <c r="E21" s="2"/>
      <c r="F21" s="39"/>
      <c r="G21" s="39"/>
      <c r="H21" s="44">
        <v>23</v>
      </c>
      <c r="I21" s="10"/>
      <c r="K21" s="1"/>
      <c r="L21" s="1"/>
      <c r="M21" s="2"/>
      <c r="N21" s="2"/>
      <c r="O21" s="2"/>
      <c r="P21" s="39"/>
      <c r="Q21" s="39"/>
      <c r="R21" s="44">
        <v>32.4</v>
      </c>
      <c r="S21" s="10"/>
    </row>
    <row r="22" spans="1:19" ht="15" customHeight="1" x14ac:dyDescent="0.25">
      <c r="A22" s="1"/>
      <c r="B22" s="98"/>
      <c r="C22" s="99"/>
      <c r="D22" s="99"/>
      <c r="E22" s="99"/>
      <c r="F22" s="99"/>
      <c r="G22" s="99"/>
      <c r="H22" s="99"/>
      <c r="I22" s="61"/>
      <c r="K22" s="1"/>
      <c r="L22" s="98"/>
      <c r="M22" s="99"/>
      <c r="N22" s="99"/>
      <c r="O22" s="99"/>
      <c r="P22" s="99"/>
      <c r="Q22" s="99"/>
      <c r="R22" s="99"/>
      <c r="S22" s="61"/>
    </row>
    <row r="23" spans="1:19" ht="15" customHeight="1" thickBot="1" x14ac:dyDescent="0.3">
      <c r="A23" s="1" t="s">
        <v>20</v>
      </c>
      <c r="B23" s="110" t="s">
        <v>62</v>
      </c>
      <c r="C23" s="111"/>
      <c r="D23" s="111"/>
      <c r="E23" s="111"/>
      <c r="F23" s="111"/>
      <c r="G23" s="111"/>
      <c r="H23" s="111"/>
      <c r="I23" s="63">
        <v>1</v>
      </c>
      <c r="K23" s="1" t="s">
        <v>20</v>
      </c>
      <c r="L23" s="112" t="s">
        <v>62</v>
      </c>
      <c r="M23" s="113"/>
      <c r="N23" s="113"/>
      <c r="O23" s="113"/>
      <c r="P23" s="113"/>
      <c r="Q23" s="113"/>
      <c r="R23" s="113"/>
      <c r="S23" s="63">
        <v>1</v>
      </c>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18.75</v>
      </c>
      <c r="G25" s="41">
        <f>G5</f>
        <v>5</v>
      </c>
      <c r="H25" s="41">
        <f>H5</f>
        <v>32.5</v>
      </c>
      <c r="I25" s="10"/>
      <c r="K25" s="1"/>
      <c r="L25" s="34">
        <f>Plan!N5</f>
        <v>40</v>
      </c>
      <c r="M25" s="18">
        <f>Plan!O5</f>
        <v>32</v>
      </c>
      <c r="N25" s="2"/>
      <c r="O25" s="2"/>
      <c r="P25" s="41">
        <f>F5</f>
        <v>18.75</v>
      </c>
      <c r="Q25" s="41">
        <f>G5</f>
        <v>5</v>
      </c>
      <c r="R25" s="41">
        <f>H5</f>
        <v>32.5</v>
      </c>
      <c r="S25" s="10"/>
    </row>
    <row r="26" spans="1:19" x14ac:dyDescent="0.25">
      <c r="A26" s="1"/>
      <c r="B26" s="35"/>
      <c r="C26" s="5"/>
      <c r="D26" s="2"/>
      <c r="E26" s="2"/>
      <c r="F26" s="39"/>
      <c r="G26" s="39"/>
      <c r="H26" s="19">
        <v>26.4</v>
      </c>
      <c r="I26" s="10"/>
      <c r="K26" s="1"/>
      <c r="L26" s="35"/>
      <c r="M26" s="5"/>
      <c r="N26" s="2"/>
      <c r="O26" s="2"/>
      <c r="P26" s="39"/>
      <c r="Q26" s="39"/>
      <c r="R26" s="19">
        <v>45.4</v>
      </c>
      <c r="S26" s="10"/>
    </row>
    <row r="27" spans="1:19" x14ac:dyDescent="0.25">
      <c r="A27" s="1"/>
      <c r="B27" s="98"/>
      <c r="C27" s="99"/>
      <c r="D27" s="99"/>
      <c r="E27" s="99"/>
      <c r="F27" s="99"/>
      <c r="G27" s="99"/>
      <c r="H27" s="99"/>
      <c r="I27" s="61"/>
      <c r="K27" s="1"/>
      <c r="L27" s="98"/>
      <c r="M27" s="99"/>
      <c r="N27" s="99"/>
      <c r="O27" s="99"/>
      <c r="P27" s="99"/>
      <c r="Q27" s="99"/>
      <c r="R27" s="99"/>
      <c r="S27" s="61"/>
    </row>
    <row r="28" spans="1:19" x14ac:dyDescent="0.25">
      <c r="A28" s="1" t="s">
        <v>20</v>
      </c>
      <c r="B28" s="98" t="s">
        <v>62</v>
      </c>
      <c r="C28" s="99"/>
      <c r="D28" s="99"/>
      <c r="E28" s="99"/>
      <c r="F28" s="99"/>
      <c r="G28" s="99"/>
      <c r="H28" s="99"/>
      <c r="I28" s="45">
        <v>1</v>
      </c>
      <c r="K28" s="1" t="s">
        <v>20</v>
      </c>
      <c r="L28" s="98" t="s">
        <v>62</v>
      </c>
      <c r="M28" s="99"/>
      <c r="N28" s="99"/>
      <c r="O28" s="99"/>
      <c r="P28" s="99"/>
      <c r="Q28" s="99"/>
      <c r="R28" s="99"/>
      <c r="S28" s="45">
        <v>1</v>
      </c>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32.5</v>
      </c>
      <c r="G30" s="41">
        <f>G5</f>
        <v>5</v>
      </c>
      <c r="H30" s="41">
        <f>F5</f>
        <v>18.75</v>
      </c>
      <c r="I30" s="10"/>
      <c r="K30" s="1"/>
      <c r="L30" s="1"/>
      <c r="M30" s="2"/>
      <c r="N30" s="2"/>
      <c r="O30" s="2"/>
      <c r="P30" s="41">
        <f>H5</f>
        <v>32.5</v>
      </c>
      <c r="Q30" s="41">
        <f>G5</f>
        <v>5</v>
      </c>
      <c r="R30" s="41">
        <f>F5</f>
        <v>18.75</v>
      </c>
      <c r="S30" s="10"/>
    </row>
    <row r="31" spans="1:19" x14ac:dyDescent="0.25">
      <c r="A31" s="1"/>
      <c r="B31" s="1"/>
      <c r="C31" s="2"/>
      <c r="D31" s="2"/>
      <c r="E31" s="2"/>
      <c r="F31" s="39"/>
      <c r="G31" s="39"/>
      <c r="H31" s="44">
        <v>25.4</v>
      </c>
      <c r="I31" s="10"/>
      <c r="K31" s="1"/>
      <c r="L31" s="1"/>
      <c r="M31" s="2"/>
      <c r="N31" s="2"/>
      <c r="O31" s="2"/>
      <c r="P31" s="39"/>
      <c r="Q31" s="39"/>
      <c r="R31" s="44">
        <v>43.7</v>
      </c>
      <c r="S31" s="10"/>
    </row>
    <row r="32" spans="1:19" x14ac:dyDescent="0.25">
      <c r="A32" s="1"/>
      <c r="B32" s="98"/>
      <c r="C32" s="99"/>
      <c r="D32" s="99"/>
      <c r="E32" s="99"/>
      <c r="F32" s="99"/>
      <c r="G32" s="99"/>
      <c r="H32" s="99"/>
      <c r="I32" s="61"/>
      <c r="K32" s="1"/>
      <c r="L32" s="98"/>
      <c r="M32" s="99"/>
      <c r="N32" s="99"/>
      <c r="O32" s="99"/>
      <c r="P32" s="99"/>
      <c r="Q32" s="99"/>
      <c r="R32" s="99"/>
      <c r="S32" s="61"/>
    </row>
    <row r="33" spans="1:19" ht="15" customHeight="1" thickBot="1" x14ac:dyDescent="0.3">
      <c r="A33" s="1" t="s">
        <v>20</v>
      </c>
      <c r="B33" s="112" t="s">
        <v>62</v>
      </c>
      <c r="C33" s="113"/>
      <c r="D33" s="113"/>
      <c r="E33" s="113"/>
      <c r="F33" s="113"/>
      <c r="G33" s="113"/>
      <c r="H33" s="113"/>
      <c r="I33" s="63">
        <v>1</v>
      </c>
      <c r="K33" s="1" t="s">
        <v>20</v>
      </c>
      <c r="L33" s="112" t="s">
        <v>62</v>
      </c>
      <c r="M33" s="113"/>
      <c r="N33" s="113"/>
      <c r="O33" s="113"/>
      <c r="P33" s="113"/>
      <c r="Q33" s="113"/>
      <c r="R33" s="113"/>
      <c r="S33" s="63">
        <v>1</v>
      </c>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18.75</v>
      </c>
      <c r="G35" s="41">
        <f>G5</f>
        <v>5</v>
      </c>
      <c r="H35" s="41">
        <f>H5</f>
        <v>32.5</v>
      </c>
      <c r="I35" s="10"/>
      <c r="K35" s="1"/>
      <c r="L35" s="34">
        <f>Plan!N6</f>
        <v>60</v>
      </c>
      <c r="M35" s="18">
        <f>Plan!O6</f>
        <v>42</v>
      </c>
      <c r="N35" s="2"/>
      <c r="O35" s="2"/>
      <c r="P35" s="41">
        <f>F5</f>
        <v>18.75</v>
      </c>
      <c r="Q35" s="41">
        <f>G5</f>
        <v>5</v>
      </c>
      <c r="R35" s="41">
        <f>H5</f>
        <v>32.5</v>
      </c>
      <c r="S35" s="10"/>
    </row>
    <row r="36" spans="1:19" x14ac:dyDescent="0.25">
      <c r="A36" s="1"/>
      <c r="B36" s="35"/>
      <c r="C36" s="5"/>
      <c r="D36" s="2"/>
      <c r="E36" s="2"/>
      <c r="F36" s="39"/>
      <c r="G36" s="39"/>
      <c r="H36" s="19">
        <v>30.3</v>
      </c>
      <c r="I36" s="10"/>
      <c r="K36" s="1"/>
      <c r="L36" s="35"/>
      <c r="M36" s="5"/>
      <c r="N36" s="2"/>
      <c r="O36" s="2"/>
      <c r="P36" s="39"/>
      <c r="Q36" s="39"/>
      <c r="R36" s="19">
        <v>61.8</v>
      </c>
      <c r="S36" s="10"/>
    </row>
    <row r="37" spans="1:19" x14ac:dyDescent="0.25">
      <c r="A37" s="1"/>
      <c r="B37" s="98"/>
      <c r="C37" s="99"/>
      <c r="D37" s="99"/>
      <c r="E37" s="99"/>
      <c r="F37" s="99"/>
      <c r="G37" s="99"/>
      <c r="H37" s="99"/>
      <c r="I37" s="61"/>
      <c r="K37" s="1"/>
      <c r="L37" s="98"/>
      <c r="M37" s="99"/>
      <c r="N37" s="99"/>
      <c r="O37" s="99"/>
      <c r="P37" s="99"/>
      <c r="Q37" s="99"/>
      <c r="R37" s="99"/>
      <c r="S37" s="61"/>
    </row>
    <row r="38" spans="1:19" x14ac:dyDescent="0.25">
      <c r="A38" s="1" t="s">
        <v>20</v>
      </c>
      <c r="B38" s="98" t="s">
        <v>62</v>
      </c>
      <c r="C38" s="99"/>
      <c r="D38" s="99"/>
      <c r="E38" s="99"/>
      <c r="F38" s="99"/>
      <c r="G38" s="99"/>
      <c r="H38" s="99"/>
      <c r="I38" s="45">
        <v>1</v>
      </c>
      <c r="K38" s="1" t="s">
        <v>20</v>
      </c>
      <c r="L38" s="98" t="s">
        <v>65</v>
      </c>
      <c r="M38" s="99"/>
      <c r="N38" s="99"/>
      <c r="O38" s="99"/>
      <c r="P38" s="99"/>
      <c r="Q38" s="99"/>
      <c r="R38" s="99"/>
      <c r="S38" s="45">
        <v>0.84</v>
      </c>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32.5</v>
      </c>
      <c r="G40" s="41">
        <f>G5</f>
        <v>5</v>
      </c>
      <c r="H40" s="41">
        <f>F5</f>
        <v>18.75</v>
      </c>
      <c r="I40" s="10"/>
      <c r="K40" s="1"/>
      <c r="L40" s="1"/>
      <c r="M40" s="2"/>
      <c r="N40" s="2"/>
      <c r="O40" s="2"/>
      <c r="P40" s="41">
        <f>H5</f>
        <v>32.5</v>
      </c>
      <c r="Q40" s="41">
        <f>G5</f>
        <v>5</v>
      </c>
      <c r="R40" s="41">
        <f>F5</f>
        <v>18.75</v>
      </c>
      <c r="S40" s="10"/>
    </row>
    <row r="41" spans="1:19" x14ac:dyDescent="0.25">
      <c r="A41" s="1"/>
      <c r="B41" s="1"/>
      <c r="C41" s="2"/>
      <c r="D41" s="2"/>
      <c r="E41" s="2"/>
      <c r="F41" s="39"/>
      <c r="G41" s="39"/>
      <c r="H41" s="44">
        <v>27.5</v>
      </c>
      <c r="I41" s="10"/>
      <c r="K41" s="1"/>
      <c r="L41" s="1"/>
      <c r="M41" s="2"/>
      <c r="N41" s="2"/>
      <c r="O41" s="2"/>
      <c r="P41" s="39"/>
      <c r="Q41" s="39"/>
      <c r="R41" s="44">
        <v>55.7</v>
      </c>
      <c r="S41" s="10"/>
    </row>
    <row r="42" spans="1:19" x14ac:dyDescent="0.25">
      <c r="A42" s="1"/>
      <c r="B42" s="98"/>
      <c r="C42" s="99"/>
      <c r="D42" s="99"/>
      <c r="E42" s="99"/>
      <c r="F42" s="99"/>
      <c r="G42" s="99"/>
      <c r="H42" s="99"/>
      <c r="I42" s="61"/>
      <c r="K42" s="1"/>
      <c r="L42" s="98"/>
      <c r="M42" s="99"/>
      <c r="N42" s="99"/>
      <c r="O42" s="99"/>
      <c r="P42" s="99"/>
      <c r="Q42" s="99"/>
      <c r="R42" s="99"/>
      <c r="S42" s="61"/>
    </row>
    <row r="43" spans="1:19" ht="15.75" thickBot="1" x14ac:dyDescent="0.3">
      <c r="A43" s="11" t="s">
        <v>20</v>
      </c>
      <c r="B43" s="112" t="s">
        <v>62</v>
      </c>
      <c r="C43" s="113"/>
      <c r="D43" s="113"/>
      <c r="E43" s="113"/>
      <c r="F43" s="113"/>
      <c r="G43" s="113"/>
      <c r="H43" s="113"/>
      <c r="I43" s="63">
        <v>1</v>
      </c>
      <c r="K43" s="11" t="s">
        <v>20</v>
      </c>
      <c r="L43" s="112" t="s">
        <v>62</v>
      </c>
      <c r="M43" s="113"/>
      <c r="N43" s="113"/>
      <c r="O43" s="113"/>
      <c r="P43" s="113"/>
      <c r="Q43" s="113"/>
      <c r="R43" s="113"/>
      <c r="S43" s="63">
        <v>1</v>
      </c>
    </row>
    <row r="45" spans="1:19" x14ac:dyDescent="0.25">
      <c r="A45" s="92" t="s">
        <v>16</v>
      </c>
      <c r="B45" s="92"/>
      <c r="C45" s="92"/>
      <c r="K45" s="92" t="s">
        <v>16</v>
      </c>
      <c r="L45" s="92"/>
      <c r="M45" s="92"/>
    </row>
    <row r="46" spans="1:19" x14ac:dyDescent="0.25">
      <c r="A46" s="93"/>
      <c r="B46" s="93"/>
      <c r="C46" s="93"/>
      <c r="D46" s="93"/>
      <c r="E46" s="93"/>
      <c r="F46" s="93"/>
      <c r="G46" s="93"/>
      <c r="H46" s="93"/>
      <c r="I46" s="93"/>
      <c r="K46" s="93"/>
      <c r="L46" s="93"/>
      <c r="M46" s="93"/>
      <c r="N46" s="93"/>
      <c r="O46" s="93"/>
      <c r="P46" s="93"/>
      <c r="Q46" s="93"/>
      <c r="R46" s="93"/>
      <c r="S46" s="93"/>
    </row>
    <row r="47" spans="1:19" x14ac:dyDescent="0.25">
      <c r="A47" s="93"/>
      <c r="B47" s="93"/>
      <c r="C47" s="93"/>
      <c r="D47" s="93"/>
      <c r="E47" s="93"/>
      <c r="F47" s="93"/>
      <c r="G47" s="93"/>
      <c r="H47" s="93"/>
      <c r="I47" s="93"/>
      <c r="K47" s="93"/>
      <c r="L47" s="93"/>
      <c r="M47" s="93"/>
      <c r="N47" s="93"/>
      <c r="O47" s="93"/>
      <c r="P47" s="93"/>
      <c r="Q47" s="93"/>
      <c r="R47" s="93"/>
      <c r="S47" s="93"/>
    </row>
    <row r="48" spans="1:19" x14ac:dyDescent="0.25">
      <c r="A48" s="93"/>
      <c r="B48" s="93"/>
      <c r="C48" s="93"/>
      <c r="D48" s="93"/>
      <c r="E48" s="93"/>
      <c r="F48" s="93"/>
      <c r="G48" s="93"/>
      <c r="H48" s="93"/>
      <c r="I48" s="93"/>
      <c r="K48" s="93"/>
      <c r="L48" s="93"/>
      <c r="M48" s="93"/>
      <c r="N48" s="93"/>
      <c r="O48" s="93"/>
      <c r="P48" s="93"/>
      <c r="Q48" s="93"/>
      <c r="R48" s="93"/>
      <c r="S48" s="93"/>
    </row>
    <row r="49" spans="1:19" x14ac:dyDescent="0.25">
      <c r="A49" s="93"/>
      <c r="B49" s="93"/>
      <c r="C49" s="93"/>
      <c r="D49" s="93"/>
      <c r="E49" s="93"/>
      <c r="F49" s="93"/>
      <c r="G49" s="93"/>
      <c r="H49" s="93"/>
      <c r="I49" s="93"/>
      <c r="K49" s="93"/>
      <c r="L49" s="93"/>
      <c r="M49" s="93"/>
      <c r="N49" s="93"/>
      <c r="O49" s="93"/>
      <c r="P49" s="93"/>
      <c r="Q49" s="93"/>
      <c r="R49" s="93"/>
      <c r="S49" s="93"/>
    </row>
    <row r="50" spans="1:19" x14ac:dyDescent="0.25">
      <c r="A50" s="93"/>
      <c r="B50" s="93"/>
      <c r="C50" s="93"/>
      <c r="D50" s="93"/>
      <c r="E50" s="93"/>
      <c r="F50" s="93"/>
      <c r="G50" s="93"/>
      <c r="H50" s="93"/>
      <c r="I50" s="93"/>
      <c r="K50" s="93"/>
      <c r="L50" s="93"/>
      <c r="M50" s="93"/>
      <c r="N50" s="93"/>
      <c r="O50" s="93"/>
      <c r="P50" s="93"/>
      <c r="Q50" s="93"/>
      <c r="R50" s="93"/>
      <c r="S50" s="93"/>
    </row>
  </sheetData>
  <mergeCells count="40">
    <mergeCell ref="K9:L9"/>
    <mergeCell ref="K10:S12"/>
    <mergeCell ref="A45:C45"/>
    <mergeCell ref="A46:I50"/>
    <mergeCell ref="K45:M45"/>
    <mergeCell ref="K46:S50"/>
    <mergeCell ref="B38:H38"/>
    <mergeCell ref="L38:R38"/>
    <mergeCell ref="B42:H42"/>
    <mergeCell ref="L42:R42"/>
    <mergeCell ref="B43:H43"/>
    <mergeCell ref="L43:R43"/>
    <mergeCell ref="B32:H32"/>
    <mergeCell ref="L32:R32"/>
    <mergeCell ref="B33:H33"/>
    <mergeCell ref="L33:R33"/>
    <mergeCell ref="B37:H37"/>
    <mergeCell ref="L37:R37"/>
    <mergeCell ref="B23:H23"/>
    <mergeCell ref="L23:R23"/>
    <mergeCell ref="B27:H27"/>
    <mergeCell ref="L27:R27"/>
    <mergeCell ref="B28:H28"/>
    <mergeCell ref="L28:R28"/>
    <mergeCell ref="A1:S1"/>
    <mergeCell ref="A2:C3"/>
    <mergeCell ref="B18:H18"/>
    <mergeCell ref="L18:R18"/>
    <mergeCell ref="B22:H22"/>
    <mergeCell ref="L22:R22"/>
    <mergeCell ref="B7:H7"/>
    <mergeCell ref="B8:H8"/>
    <mergeCell ref="B17:H17"/>
    <mergeCell ref="L17:R17"/>
    <mergeCell ref="D13:E13"/>
    <mergeCell ref="N13:O13"/>
    <mergeCell ref="L7:R7"/>
    <mergeCell ref="L8:R8"/>
    <mergeCell ref="A9:B9"/>
    <mergeCell ref="A10:I12"/>
  </mergeCells>
  <conditionalFormatting sqref="F5:H5">
    <cfRule type="dataBar" priority="2">
      <dataBar>
        <cfvo type="min"/>
        <cfvo type="max"/>
        <color rgb="FFFFB628"/>
      </dataBar>
      <extLst>
        <ext xmlns:x14="http://schemas.microsoft.com/office/spreadsheetml/2009/9/main" uri="{B025F937-C7B1-47D3-B67F-A62EFF666E3E}">
          <x14:id>{53975D4A-3D3F-4980-BE7A-E2456D346BB3}</x14:id>
        </ext>
      </extLst>
    </cfRule>
  </conditionalFormatting>
  <conditionalFormatting sqref="P5:R5">
    <cfRule type="dataBar" priority="1">
      <dataBar>
        <cfvo type="min"/>
        <cfvo type="max"/>
        <color rgb="FFFFB628"/>
      </dataBar>
      <extLst>
        <ext xmlns:x14="http://schemas.microsoft.com/office/spreadsheetml/2009/9/main" uri="{B025F937-C7B1-47D3-B67F-A62EFF666E3E}">
          <x14:id>{31251B8D-2CE6-4E0E-B471-D5715628C572}</x14:id>
        </ext>
      </extLst>
    </cfRule>
  </conditionalFormatting>
  <pageMargins left="0.7" right="0.7" top="0.75" bottom="0.75" header="0.3" footer="0.3"/>
  <pageSetup paperSize="9" orientation="portrait" r:id="rId1"/>
  <ignoredErrors>
    <ignoredError sqref="F25:H25 P25:Q25 F35:H35 P35:R35 E5 F15:H15 P15:R15" evalError="1"/>
  </ignoredErrors>
  <legacyDrawing r:id="rId2"/>
  <extLst>
    <ext xmlns:x14="http://schemas.microsoft.com/office/spreadsheetml/2009/9/main" uri="{78C0D931-6437-407d-A8EE-F0AAD7539E65}">
      <x14:conditionalFormattings>
        <x14:conditionalFormatting xmlns:xm="http://schemas.microsoft.com/office/excel/2006/main">
          <x14:cfRule type="dataBar" id="{53975D4A-3D3F-4980-BE7A-E2456D346BB3}">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31251B8D-2CE6-4E0E-B471-D5715628C572}">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50"/>
  <sheetViews>
    <sheetView workbookViewId="0">
      <selection sqref="A1:S1"/>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4" t="s">
        <v>61</v>
      </c>
      <c r="B1" s="94"/>
      <c r="C1" s="94"/>
      <c r="D1" s="94"/>
      <c r="E1" s="94"/>
      <c r="F1" s="94"/>
      <c r="G1" s="94"/>
      <c r="H1" s="94"/>
      <c r="I1" s="94"/>
      <c r="J1" s="94"/>
      <c r="K1" s="94"/>
      <c r="L1" s="94"/>
      <c r="M1" s="94"/>
      <c r="N1" s="94"/>
      <c r="O1" s="94"/>
      <c r="P1" s="94"/>
      <c r="Q1" s="94"/>
      <c r="R1" s="94"/>
      <c r="S1" s="94"/>
    </row>
    <row r="2" spans="1:19" ht="15" customHeight="1" x14ac:dyDescent="0.5">
      <c r="A2" s="95" t="s">
        <v>5</v>
      </c>
      <c r="B2" s="96"/>
      <c r="C2" s="96"/>
      <c r="D2" s="26"/>
      <c r="E2" s="26"/>
      <c r="F2" s="9"/>
      <c r="G2" s="27"/>
      <c r="H2" s="27"/>
      <c r="I2" s="28"/>
      <c r="J2" s="9"/>
      <c r="K2" s="9"/>
      <c r="L2" s="9"/>
      <c r="M2" s="9"/>
      <c r="N2" s="9"/>
      <c r="O2" s="9"/>
      <c r="P2" s="9"/>
      <c r="Q2" s="9"/>
      <c r="R2" s="9"/>
      <c r="S2" s="29"/>
    </row>
    <row r="3" spans="1:19" ht="15" customHeight="1" x14ac:dyDescent="0.25">
      <c r="A3" s="97"/>
      <c r="B3" s="94"/>
      <c r="C3" s="94"/>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35.227272727272727</v>
      </c>
      <c r="F5" s="41">
        <f>Plan!B5/Plan!D2</f>
        <v>19.25</v>
      </c>
      <c r="G5" s="41">
        <f>Plan!C5/Plan!D2</f>
        <v>4</v>
      </c>
      <c r="H5" s="41">
        <f>Plan!D5/Plan!D2</f>
        <v>33</v>
      </c>
      <c r="I5" s="2"/>
      <c r="J5" s="2"/>
      <c r="K5" s="2"/>
      <c r="L5" s="2"/>
      <c r="M5" s="2"/>
      <c r="N5" s="2"/>
      <c r="O5" s="2"/>
      <c r="P5" s="41">
        <f>H5</f>
        <v>33</v>
      </c>
      <c r="Q5" s="41">
        <f>G5</f>
        <v>4</v>
      </c>
      <c r="R5" s="41">
        <f>F5</f>
        <v>19.25</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0"/>
      <c r="C7" s="100"/>
      <c r="D7" s="100"/>
      <c r="E7" s="100"/>
      <c r="F7" s="100"/>
      <c r="G7" s="100"/>
      <c r="H7" s="100"/>
      <c r="I7" s="64"/>
      <c r="J7" s="2"/>
      <c r="K7" s="2"/>
      <c r="L7" s="100"/>
      <c r="M7" s="100"/>
      <c r="N7" s="100"/>
      <c r="O7" s="100"/>
      <c r="P7" s="100"/>
      <c r="Q7" s="100"/>
      <c r="R7" s="100"/>
      <c r="S7" s="61"/>
    </row>
    <row r="8" spans="1:19" ht="15" customHeight="1" thickBot="1" x14ac:dyDescent="0.3">
      <c r="A8" s="11" t="s">
        <v>20</v>
      </c>
      <c r="B8" s="101"/>
      <c r="C8" s="101"/>
      <c r="D8" s="101"/>
      <c r="E8" s="101"/>
      <c r="F8" s="101"/>
      <c r="G8" s="101"/>
      <c r="H8" s="101"/>
      <c r="I8" s="62"/>
      <c r="J8" s="21"/>
      <c r="K8" s="21" t="s">
        <v>20</v>
      </c>
      <c r="L8" s="101"/>
      <c r="M8" s="101"/>
      <c r="N8" s="101"/>
      <c r="O8" s="101"/>
      <c r="P8" s="101"/>
      <c r="Q8" s="101"/>
      <c r="R8" s="101"/>
      <c r="S8" s="63"/>
    </row>
    <row r="9" spans="1:19" ht="15" customHeight="1" x14ac:dyDescent="0.25">
      <c r="A9" s="109" t="s">
        <v>16</v>
      </c>
      <c r="B9" s="109"/>
      <c r="K9" s="109" t="s">
        <v>16</v>
      </c>
      <c r="L9" s="109"/>
    </row>
    <row r="10" spans="1:19" ht="15" customHeight="1" x14ac:dyDescent="0.25">
      <c r="A10" s="93"/>
      <c r="B10" s="93"/>
      <c r="C10" s="93"/>
      <c r="D10" s="93"/>
      <c r="E10" s="93"/>
      <c r="F10" s="93"/>
      <c r="G10" s="93"/>
      <c r="H10" s="93"/>
      <c r="I10" s="93"/>
      <c r="K10" s="93"/>
      <c r="L10" s="93"/>
      <c r="M10" s="93"/>
      <c r="N10" s="93"/>
      <c r="O10" s="93"/>
      <c r="P10" s="93"/>
      <c r="Q10" s="93"/>
      <c r="R10" s="93"/>
      <c r="S10" s="93"/>
    </row>
    <row r="11" spans="1:19" ht="15" customHeight="1" x14ac:dyDescent="0.25">
      <c r="A11" s="93"/>
      <c r="B11" s="93"/>
      <c r="C11" s="93"/>
      <c r="D11" s="93"/>
      <c r="E11" s="93"/>
      <c r="F11" s="93"/>
      <c r="G11" s="93"/>
      <c r="H11" s="93"/>
      <c r="I11" s="93"/>
      <c r="K11" s="93"/>
      <c r="L11" s="93"/>
      <c r="M11" s="93"/>
      <c r="N11" s="93"/>
      <c r="O11" s="93"/>
      <c r="P11" s="93"/>
      <c r="Q11" s="93"/>
      <c r="R11" s="93"/>
      <c r="S11" s="93"/>
    </row>
    <row r="12" spans="1:19" ht="15" customHeight="1" x14ac:dyDescent="0.25">
      <c r="A12" s="93"/>
      <c r="B12" s="93"/>
      <c r="C12" s="93"/>
      <c r="D12" s="93"/>
      <c r="E12" s="93"/>
      <c r="F12" s="93"/>
      <c r="G12" s="93"/>
      <c r="H12" s="93"/>
      <c r="I12" s="93"/>
      <c r="K12" s="93"/>
      <c r="L12" s="93"/>
      <c r="M12" s="93"/>
      <c r="N12" s="93"/>
      <c r="O12" s="93"/>
      <c r="P12" s="93"/>
      <c r="Q12" s="93"/>
      <c r="R12" s="93"/>
      <c r="S12" s="93"/>
    </row>
    <row r="13" spans="1:19" ht="15" customHeight="1" thickBot="1" x14ac:dyDescent="0.45">
      <c r="A13" s="4"/>
      <c r="B13" s="6"/>
      <c r="C13" s="6"/>
      <c r="D13" s="108" t="s">
        <v>4</v>
      </c>
      <c r="E13" s="108"/>
      <c r="F13" s="2"/>
      <c r="G13" s="12"/>
      <c r="H13" s="12"/>
      <c r="I13" s="2"/>
      <c r="K13" s="4"/>
      <c r="L13" s="6"/>
      <c r="M13" s="6"/>
      <c r="N13" s="108" t="s">
        <v>6</v>
      </c>
      <c r="O13" s="108"/>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19.25</v>
      </c>
      <c r="G15" s="41">
        <f>G5</f>
        <v>4</v>
      </c>
      <c r="H15" s="41">
        <f>H5</f>
        <v>33</v>
      </c>
      <c r="I15" s="10"/>
      <c r="K15" s="1"/>
      <c r="L15" s="34">
        <f>Plan!N4</f>
        <v>32</v>
      </c>
      <c r="M15" s="18">
        <f>Plan!O4</f>
        <v>23</v>
      </c>
      <c r="N15" s="2"/>
      <c r="O15" s="2"/>
      <c r="P15" s="41">
        <f>F5</f>
        <v>19.25</v>
      </c>
      <c r="Q15" s="41">
        <f>G5</f>
        <v>4</v>
      </c>
      <c r="R15" s="41">
        <f>H5</f>
        <v>33</v>
      </c>
      <c r="S15" s="10"/>
    </row>
    <row r="16" spans="1:19" ht="15" customHeight="1" x14ac:dyDescent="0.25">
      <c r="A16" s="1"/>
      <c r="B16" s="36"/>
      <c r="C16" s="24"/>
      <c r="D16" s="25"/>
      <c r="E16" s="25"/>
      <c r="F16" s="39"/>
      <c r="G16" s="39"/>
      <c r="H16" s="19"/>
      <c r="I16" s="10"/>
      <c r="K16" s="1"/>
      <c r="L16" s="35"/>
      <c r="M16" s="5"/>
      <c r="N16" s="2"/>
      <c r="O16" s="2"/>
      <c r="P16" s="39"/>
      <c r="Q16" s="39"/>
      <c r="R16" s="19"/>
      <c r="S16" s="10"/>
    </row>
    <row r="17" spans="1:19" ht="15" customHeight="1" x14ac:dyDescent="0.25">
      <c r="A17" s="1"/>
      <c r="B17" s="114"/>
      <c r="C17" s="100"/>
      <c r="D17" s="100"/>
      <c r="E17" s="100"/>
      <c r="F17" s="100"/>
      <c r="G17" s="100"/>
      <c r="H17" s="100"/>
      <c r="I17" s="67"/>
      <c r="K17" s="1"/>
      <c r="L17" s="114"/>
      <c r="M17" s="100"/>
      <c r="N17" s="100"/>
      <c r="O17" s="100"/>
      <c r="P17" s="100"/>
      <c r="Q17" s="100"/>
      <c r="R17" s="100"/>
      <c r="S17" s="67"/>
    </row>
    <row r="18" spans="1:19" ht="15" customHeight="1" x14ac:dyDescent="0.25">
      <c r="A18" s="1" t="s">
        <v>20</v>
      </c>
      <c r="B18" s="114"/>
      <c r="C18" s="100"/>
      <c r="D18" s="100"/>
      <c r="E18" s="100"/>
      <c r="F18" s="100"/>
      <c r="G18" s="100"/>
      <c r="H18" s="100"/>
      <c r="I18" s="46"/>
      <c r="K18" s="1" t="s">
        <v>20</v>
      </c>
      <c r="L18" s="114"/>
      <c r="M18" s="100"/>
      <c r="N18" s="100"/>
      <c r="O18" s="100"/>
      <c r="P18" s="100"/>
      <c r="Q18" s="100"/>
      <c r="R18" s="100"/>
      <c r="S18" s="46"/>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33</v>
      </c>
      <c r="G20" s="41">
        <f>G5</f>
        <v>4</v>
      </c>
      <c r="H20" s="41">
        <f>F5</f>
        <v>19.25</v>
      </c>
      <c r="I20" s="10"/>
      <c r="K20" s="1"/>
      <c r="L20" s="1"/>
      <c r="M20" s="2"/>
      <c r="N20" s="2"/>
      <c r="O20" s="2"/>
      <c r="P20" s="41">
        <f>H5</f>
        <v>33</v>
      </c>
      <c r="Q20" s="41">
        <f>G5</f>
        <v>4</v>
      </c>
      <c r="R20" s="41">
        <f>F5</f>
        <v>19.25</v>
      </c>
      <c r="S20" s="10"/>
    </row>
    <row r="21" spans="1:19" ht="15" customHeight="1" x14ac:dyDescent="0.25">
      <c r="A21" s="1"/>
      <c r="B21" s="1"/>
      <c r="C21" s="2"/>
      <c r="D21" s="2"/>
      <c r="E21" s="2"/>
      <c r="F21" s="39"/>
      <c r="G21" s="39"/>
      <c r="H21" s="44"/>
      <c r="I21" s="10"/>
      <c r="K21" s="1"/>
      <c r="L21" s="1"/>
      <c r="M21" s="2"/>
      <c r="N21" s="2"/>
      <c r="O21" s="2"/>
      <c r="P21" s="39"/>
      <c r="Q21" s="39"/>
      <c r="R21" s="44"/>
      <c r="S21" s="10"/>
    </row>
    <row r="22" spans="1:19" ht="15" customHeight="1" x14ac:dyDescent="0.25">
      <c r="A22" s="1"/>
      <c r="B22" s="114"/>
      <c r="C22" s="100"/>
      <c r="D22" s="100"/>
      <c r="E22" s="100"/>
      <c r="F22" s="100"/>
      <c r="G22" s="100"/>
      <c r="H22" s="100"/>
      <c r="I22" s="67"/>
      <c r="K22" s="1"/>
      <c r="L22" s="114"/>
      <c r="M22" s="100"/>
      <c r="N22" s="100"/>
      <c r="O22" s="100"/>
      <c r="P22" s="100"/>
      <c r="Q22" s="100"/>
      <c r="R22" s="100"/>
      <c r="S22" s="67"/>
    </row>
    <row r="23" spans="1:19" ht="15" customHeight="1" thickBot="1" x14ac:dyDescent="0.3">
      <c r="A23" s="1" t="s">
        <v>20</v>
      </c>
      <c r="B23" s="115"/>
      <c r="C23" s="101"/>
      <c r="D23" s="101"/>
      <c r="E23" s="101"/>
      <c r="F23" s="101"/>
      <c r="G23" s="101"/>
      <c r="H23" s="101"/>
      <c r="I23" s="48"/>
      <c r="K23" s="1" t="s">
        <v>20</v>
      </c>
      <c r="L23" s="115"/>
      <c r="M23" s="101"/>
      <c r="N23" s="101"/>
      <c r="O23" s="101"/>
      <c r="P23" s="101"/>
      <c r="Q23" s="101"/>
      <c r="R23" s="101"/>
      <c r="S23" s="48"/>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19.25</v>
      </c>
      <c r="G25" s="41">
        <f>G5</f>
        <v>4</v>
      </c>
      <c r="H25" s="41">
        <f>H5</f>
        <v>33</v>
      </c>
      <c r="I25" s="10"/>
      <c r="K25" s="1"/>
      <c r="L25" s="34">
        <f>Plan!N5</f>
        <v>40</v>
      </c>
      <c r="M25" s="18">
        <f>Plan!O5</f>
        <v>32</v>
      </c>
      <c r="N25" s="2"/>
      <c r="O25" s="2"/>
      <c r="P25" s="41">
        <f>F5</f>
        <v>19.25</v>
      </c>
      <c r="Q25" s="41">
        <f>G5</f>
        <v>4</v>
      </c>
      <c r="R25" s="41">
        <f>H5</f>
        <v>33</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4"/>
      <c r="C27" s="100"/>
      <c r="D27" s="100"/>
      <c r="E27" s="100"/>
      <c r="F27" s="100"/>
      <c r="G27" s="100"/>
      <c r="H27" s="100"/>
      <c r="I27" s="67"/>
      <c r="K27" s="1"/>
      <c r="L27" s="114"/>
      <c r="M27" s="100"/>
      <c r="N27" s="100"/>
      <c r="O27" s="100"/>
      <c r="P27" s="100"/>
      <c r="Q27" s="100"/>
      <c r="R27" s="100"/>
      <c r="S27" s="67"/>
    </row>
    <row r="28" spans="1:19" x14ac:dyDescent="0.25">
      <c r="A28" s="1" t="s">
        <v>20</v>
      </c>
      <c r="B28" s="114"/>
      <c r="C28" s="100"/>
      <c r="D28" s="100"/>
      <c r="E28" s="100"/>
      <c r="F28" s="100"/>
      <c r="G28" s="100"/>
      <c r="H28" s="100"/>
      <c r="I28" s="46"/>
      <c r="K28" s="1" t="s">
        <v>20</v>
      </c>
      <c r="L28" s="114"/>
      <c r="M28" s="100"/>
      <c r="N28" s="100"/>
      <c r="O28" s="100"/>
      <c r="P28" s="100"/>
      <c r="Q28" s="100"/>
      <c r="R28" s="100"/>
      <c r="S28" s="46"/>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33</v>
      </c>
      <c r="G30" s="41">
        <f>G5</f>
        <v>4</v>
      </c>
      <c r="H30" s="41">
        <f>F5</f>
        <v>19.25</v>
      </c>
      <c r="I30" s="10"/>
      <c r="K30" s="1"/>
      <c r="L30" s="1"/>
      <c r="M30" s="2"/>
      <c r="N30" s="2"/>
      <c r="O30" s="2"/>
      <c r="P30" s="41">
        <f>H5</f>
        <v>33</v>
      </c>
      <c r="Q30" s="41">
        <f>G5</f>
        <v>4</v>
      </c>
      <c r="R30" s="41">
        <f>F5</f>
        <v>19.25</v>
      </c>
      <c r="S30" s="10"/>
    </row>
    <row r="31" spans="1:19" x14ac:dyDescent="0.25">
      <c r="A31" s="1"/>
      <c r="B31" s="1"/>
      <c r="C31" s="2"/>
      <c r="D31" s="2"/>
      <c r="E31" s="2"/>
      <c r="F31" s="39"/>
      <c r="G31" s="39"/>
      <c r="H31" s="44"/>
      <c r="I31" s="10"/>
      <c r="K31" s="1"/>
      <c r="L31" s="1"/>
      <c r="M31" s="2"/>
      <c r="N31" s="2"/>
      <c r="O31" s="2"/>
      <c r="P31" s="39"/>
      <c r="Q31" s="39"/>
      <c r="R31" s="44"/>
      <c r="S31" s="10"/>
    </row>
    <row r="32" spans="1:19" x14ac:dyDescent="0.25">
      <c r="A32" s="1"/>
      <c r="B32" s="114"/>
      <c r="C32" s="100"/>
      <c r="D32" s="100"/>
      <c r="E32" s="100"/>
      <c r="F32" s="100"/>
      <c r="G32" s="100"/>
      <c r="H32" s="100"/>
      <c r="I32" s="67"/>
      <c r="K32" s="1"/>
      <c r="L32" s="114"/>
      <c r="M32" s="100"/>
      <c r="N32" s="100"/>
      <c r="O32" s="100"/>
      <c r="P32" s="100"/>
      <c r="Q32" s="100"/>
      <c r="R32" s="100"/>
      <c r="S32" s="67"/>
    </row>
    <row r="33" spans="1:19" ht="15" customHeight="1" thickBot="1" x14ac:dyDescent="0.3">
      <c r="A33" s="1" t="s">
        <v>20</v>
      </c>
      <c r="B33" s="115"/>
      <c r="C33" s="101"/>
      <c r="D33" s="101"/>
      <c r="E33" s="101"/>
      <c r="F33" s="101"/>
      <c r="G33" s="101"/>
      <c r="H33" s="101"/>
      <c r="I33" s="48"/>
      <c r="K33" s="1" t="s">
        <v>20</v>
      </c>
      <c r="L33" s="115"/>
      <c r="M33" s="101"/>
      <c r="N33" s="101"/>
      <c r="O33" s="101"/>
      <c r="P33" s="101"/>
      <c r="Q33" s="101"/>
      <c r="R33" s="101"/>
      <c r="S33" s="48"/>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19.25</v>
      </c>
      <c r="G35" s="41">
        <f>G5</f>
        <v>4</v>
      </c>
      <c r="H35" s="41">
        <f>H5</f>
        <v>33</v>
      </c>
      <c r="I35" s="10"/>
      <c r="K35" s="1"/>
      <c r="L35" s="34">
        <f>Plan!N6</f>
        <v>60</v>
      </c>
      <c r="M35" s="18">
        <f>Plan!O6</f>
        <v>42</v>
      </c>
      <c r="N35" s="2"/>
      <c r="O35" s="2"/>
      <c r="P35" s="41">
        <f>F5</f>
        <v>19.25</v>
      </c>
      <c r="Q35" s="41">
        <f>G5</f>
        <v>4</v>
      </c>
      <c r="R35" s="41">
        <f>H5</f>
        <v>33</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4"/>
      <c r="C37" s="100"/>
      <c r="D37" s="100"/>
      <c r="E37" s="100"/>
      <c r="F37" s="100"/>
      <c r="G37" s="100"/>
      <c r="H37" s="100"/>
      <c r="I37" s="67"/>
      <c r="K37" s="1"/>
      <c r="L37" s="114"/>
      <c r="M37" s="100"/>
      <c r="N37" s="100"/>
      <c r="O37" s="100"/>
      <c r="P37" s="100"/>
      <c r="Q37" s="100"/>
      <c r="R37" s="100"/>
      <c r="S37" s="67"/>
    </row>
    <row r="38" spans="1:19" x14ac:dyDescent="0.25">
      <c r="A38" s="1" t="s">
        <v>20</v>
      </c>
      <c r="B38" s="114"/>
      <c r="C38" s="100"/>
      <c r="D38" s="100"/>
      <c r="E38" s="100"/>
      <c r="F38" s="100"/>
      <c r="G38" s="100"/>
      <c r="H38" s="100"/>
      <c r="I38" s="46"/>
      <c r="K38" s="1" t="s">
        <v>20</v>
      </c>
      <c r="L38" s="114"/>
      <c r="M38" s="100"/>
      <c r="N38" s="100"/>
      <c r="O38" s="100"/>
      <c r="P38" s="100"/>
      <c r="Q38" s="100"/>
      <c r="R38" s="100"/>
      <c r="S38" s="46"/>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33</v>
      </c>
      <c r="G40" s="41">
        <f>G5</f>
        <v>4</v>
      </c>
      <c r="H40" s="41">
        <f>F5</f>
        <v>19.25</v>
      </c>
      <c r="I40" s="10"/>
      <c r="K40" s="1"/>
      <c r="L40" s="1"/>
      <c r="M40" s="2"/>
      <c r="N40" s="2"/>
      <c r="O40" s="2"/>
      <c r="P40" s="41">
        <f>H5</f>
        <v>33</v>
      </c>
      <c r="Q40" s="41">
        <f>G5</f>
        <v>4</v>
      </c>
      <c r="R40" s="41">
        <f>F5</f>
        <v>19.25</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4"/>
      <c r="C42" s="100"/>
      <c r="D42" s="100"/>
      <c r="E42" s="100"/>
      <c r="F42" s="100"/>
      <c r="G42" s="100"/>
      <c r="H42" s="100"/>
      <c r="I42" s="67"/>
      <c r="K42" s="1"/>
      <c r="L42" s="114"/>
      <c r="M42" s="100"/>
      <c r="N42" s="100"/>
      <c r="O42" s="100"/>
      <c r="P42" s="100"/>
      <c r="Q42" s="100"/>
      <c r="R42" s="100"/>
      <c r="S42" s="67"/>
    </row>
    <row r="43" spans="1:19" ht="15.75" thickBot="1" x14ac:dyDescent="0.3">
      <c r="A43" s="11" t="s">
        <v>20</v>
      </c>
      <c r="B43" s="115"/>
      <c r="C43" s="101"/>
      <c r="D43" s="101"/>
      <c r="E43" s="101"/>
      <c r="F43" s="101"/>
      <c r="G43" s="101"/>
      <c r="H43" s="101"/>
      <c r="I43" s="48"/>
      <c r="K43" s="11" t="s">
        <v>20</v>
      </c>
      <c r="L43" s="115"/>
      <c r="M43" s="101"/>
      <c r="N43" s="101"/>
      <c r="O43" s="101"/>
      <c r="P43" s="101"/>
      <c r="Q43" s="101"/>
      <c r="R43" s="101"/>
      <c r="S43" s="48"/>
    </row>
    <row r="45" spans="1:19" x14ac:dyDescent="0.25">
      <c r="A45" s="92" t="s">
        <v>16</v>
      </c>
      <c r="B45" s="92"/>
      <c r="C45" s="92"/>
      <c r="K45" s="92" t="s">
        <v>16</v>
      </c>
      <c r="L45" s="92"/>
      <c r="M45" s="92"/>
    </row>
    <row r="46" spans="1:19" x14ac:dyDescent="0.25">
      <c r="A46" s="93" t="s">
        <v>32</v>
      </c>
      <c r="B46" s="93"/>
      <c r="C46" s="93"/>
      <c r="D46" s="93"/>
      <c r="E46" s="93"/>
      <c r="F46" s="93"/>
      <c r="G46" s="93"/>
      <c r="H46" s="93"/>
      <c r="I46" s="93"/>
      <c r="K46" s="93" t="s">
        <v>33</v>
      </c>
      <c r="L46" s="93"/>
      <c r="M46" s="93"/>
      <c r="N46" s="93"/>
      <c r="O46" s="93"/>
      <c r="P46" s="93"/>
      <c r="Q46" s="93"/>
      <c r="R46" s="93"/>
      <c r="S46" s="93"/>
    </row>
    <row r="47" spans="1:19" x14ac:dyDescent="0.25">
      <c r="A47" s="93"/>
      <c r="B47" s="93"/>
      <c r="C47" s="93"/>
      <c r="D47" s="93"/>
      <c r="E47" s="93"/>
      <c r="F47" s="93"/>
      <c r="G47" s="93"/>
      <c r="H47" s="93"/>
      <c r="I47" s="93"/>
      <c r="K47" s="93"/>
      <c r="L47" s="93"/>
      <c r="M47" s="93"/>
      <c r="N47" s="93"/>
      <c r="O47" s="93"/>
      <c r="P47" s="93"/>
      <c r="Q47" s="93"/>
      <c r="R47" s="93"/>
      <c r="S47" s="93"/>
    </row>
    <row r="48" spans="1:19" x14ac:dyDescent="0.25">
      <c r="A48" s="93"/>
      <c r="B48" s="93"/>
      <c r="C48" s="93"/>
      <c r="D48" s="93"/>
      <c r="E48" s="93"/>
      <c r="F48" s="93"/>
      <c r="G48" s="93"/>
      <c r="H48" s="93"/>
      <c r="I48" s="93"/>
      <c r="K48" s="93"/>
      <c r="L48" s="93"/>
      <c r="M48" s="93"/>
      <c r="N48" s="93"/>
      <c r="O48" s="93"/>
      <c r="P48" s="93"/>
      <c r="Q48" s="93"/>
      <c r="R48" s="93"/>
      <c r="S48" s="93"/>
    </row>
    <row r="49" spans="1:19" x14ac:dyDescent="0.25">
      <c r="A49" s="93"/>
      <c r="B49" s="93"/>
      <c r="C49" s="93"/>
      <c r="D49" s="93"/>
      <c r="E49" s="93"/>
      <c r="F49" s="93"/>
      <c r="G49" s="93"/>
      <c r="H49" s="93"/>
      <c r="I49" s="93"/>
      <c r="K49" s="93"/>
      <c r="L49" s="93"/>
      <c r="M49" s="93"/>
      <c r="N49" s="93"/>
      <c r="O49" s="93"/>
      <c r="P49" s="93"/>
      <c r="Q49" s="93"/>
      <c r="R49" s="93"/>
      <c r="S49" s="93"/>
    </row>
    <row r="50" spans="1:19" x14ac:dyDescent="0.25">
      <c r="A50" s="93"/>
      <c r="B50" s="93"/>
      <c r="C50" s="93"/>
      <c r="D50" s="93"/>
      <c r="E50" s="93"/>
      <c r="F50" s="93"/>
      <c r="G50" s="93"/>
      <c r="H50" s="93"/>
      <c r="I50" s="93"/>
      <c r="K50" s="93"/>
      <c r="L50" s="93"/>
      <c r="M50" s="93"/>
      <c r="N50" s="93"/>
      <c r="O50" s="93"/>
      <c r="P50" s="93"/>
      <c r="Q50" s="93"/>
      <c r="R50" s="93"/>
      <c r="S50" s="93"/>
    </row>
  </sheetData>
  <mergeCells count="40">
    <mergeCell ref="A46:I50"/>
    <mergeCell ref="K45:M45"/>
    <mergeCell ref="K46:S50"/>
    <mergeCell ref="B42:H42"/>
    <mergeCell ref="L42:R42"/>
    <mergeCell ref="B43:H43"/>
    <mergeCell ref="L43:R43"/>
    <mergeCell ref="A45:C45"/>
    <mergeCell ref="B33:H33"/>
    <mergeCell ref="L33:R33"/>
    <mergeCell ref="B37:H37"/>
    <mergeCell ref="L37:R37"/>
    <mergeCell ref="B38:H38"/>
    <mergeCell ref="L38:R38"/>
    <mergeCell ref="B27:H27"/>
    <mergeCell ref="L27:R27"/>
    <mergeCell ref="B28:H28"/>
    <mergeCell ref="L28:R28"/>
    <mergeCell ref="B32:H32"/>
    <mergeCell ref="L32:R32"/>
    <mergeCell ref="B18:H18"/>
    <mergeCell ref="L18:R18"/>
    <mergeCell ref="B22:H22"/>
    <mergeCell ref="L22:R22"/>
    <mergeCell ref="B23:H23"/>
    <mergeCell ref="L23:R23"/>
    <mergeCell ref="A1:S1"/>
    <mergeCell ref="A2:C3"/>
    <mergeCell ref="B7:H7"/>
    <mergeCell ref="B8:H8"/>
    <mergeCell ref="B17:H17"/>
    <mergeCell ref="L17:R17"/>
    <mergeCell ref="D13:E13"/>
    <mergeCell ref="N13:O13"/>
    <mergeCell ref="L7:R7"/>
    <mergeCell ref="L8:R8"/>
    <mergeCell ref="A9:B9"/>
    <mergeCell ref="A10:I12"/>
    <mergeCell ref="K9:L9"/>
    <mergeCell ref="K10:S12"/>
  </mergeCells>
  <conditionalFormatting sqref="F5:H5">
    <cfRule type="dataBar" priority="2">
      <dataBar>
        <cfvo type="min"/>
        <cfvo type="max"/>
        <color rgb="FFFFB628"/>
      </dataBar>
      <extLst>
        <ext xmlns:x14="http://schemas.microsoft.com/office/spreadsheetml/2009/9/main" uri="{B025F937-C7B1-47D3-B67F-A62EFF666E3E}">
          <x14:id>{802BB4C7-1633-4D75-907A-044C2AA3FD45}</x14:id>
        </ext>
      </extLst>
    </cfRule>
  </conditionalFormatting>
  <conditionalFormatting sqref="P5:R5">
    <cfRule type="dataBar" priority="1">
      <dataBar>
        <cfvo type="min"/>
        <cfvo type="max"/>
        <color rgb="FFFFB628"/>
      </dataBar>
      <extLst>
        <ext xmlns:x14="http://schemas.microsoft.com/office/spreadsheetml/2009/9/main" uri="{B025F937-C7B1-47D3-B67F-A62EFF666E3E}">
          <x14:id>{04BBA133-6391-4885-AD98-059FBF0B8C27}</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802BB4C7-1633-4D75-907A-044C2AA3FD45}">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04BBA133-6391-4885-AD98-059FBF0B8C27}">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S50"/>
  <sheetViews>
    <sheetView workbookViewId="0">
      <selection sqref="A1:S1"/>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4" t="s">
        <v>61</v>
      </c>
      <c r="B1" s="94"/>
      <c r="C1" s="94"/>
      <c r="D1" s="94"/>
      <c r="E1" s="94"/>
      <c r="F1" s="94"/>
      <c r="G1" s="94"/>
      <c r="H1" s="94"/>
      <c r="I1" s="94"/>
      <c r="J1" s="94"/>
      <c r="K1" s="94"/>
      <c r="L1" s="94"/>
      <c r="M1" s="94"/>
      <c r="N1" s="94"/>
      <c r="O1" s="94"/>
      <c r="P1" s="94"/>
      <c r="Q1" s="94"/>
      <c r="R1" s="94"/>
      <c r="S1" s="94"/>
    </row>
    <row r="2" spans="1:19" ht="15" customHeight="1" x14ac:dyDescent="0.5">
      <c r="A2" s="95" t="s">
        <v>5</v>
      </c>
      <c r="B2" s="96"/>
      <c r="C2" s="96"/>
      <c r="D2" s="9"/>
      <c r="E2" s="9"/>
      <c r="F2" s="9"/>
      <c r="G2" s="27"/>
      <c r="H2" s="27"/>
      <c r="I2" s="28"/>
      <c r="J2" s="9"/>
      <c r="K2" s="9"/>
      <c r="L2" s="9"/>
      <c r="M2" s="9"/>
      <c r="N2" s="9"/>
      <c r="O2" s="9"/>
      <c r="P2" s="9"/>
      <c r="Q2" s="9"/>
      <c r="R2" s="9"/>
      <c r="S2" s="29"/>
    </row>
    <row r="3" spans="1:19" ht="15" customHeight="1" x14ac:dyDescent="0.25">
      <c r="A3" s="97"/>
      <c r="B3" s="94"/>
      <c r="C3" s="94"/>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33.955223880597018</v>
      </c>
      <c r="F5" s="41">
        <f>Plan!B6/Plan!D2</f>
        <v>19.75</v>
      </c>
      <c r="G5" s="41">
        <f>Plan!C6/Plan!D2</f>
        <v>3</v>
      </c>
      <c r="H5" s="41">
        <f>Plan!D6/Plan!D2</f>
        <v>33.5</v>
      </c>
      <c r="I5" s="2"/>
      <c r="J5" s="2"/>
      <c r="K5" s="2"/>
      <c r="L5" s="2"/>
      <c r="M5" s="2"/>
      <c r="N5" s="2"/>
      <c r="O5" s="2"/>
      <c r="P5" s="41">
        <f>H5</f>
        <v>33.5</v>
      </c>
      <c r="Q5" s="41">
        <f>G5</f>
        <v>3</v>
      </c>
      <c r="R5" s="41">
        <f>F5</f>
        <v>19.75</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0"/>
      <c r="C7" s="100"/>
      <c r="D7" s="100"/>
      <c r="E7" s="100"/>
      <c r="F7" s="100"/>
      <c r="G7" s="100"/>
      <c r="H7" s="100"/>
      <c r="I7" s="64"/>
      <c r="J7" s="2"/>
      <c r="K7" s="2"/>
      <c r="L7" s="100"/>
      <c r="M7" s="100"/>
      <c r="N7" s="100"/>
      <c r="O7" s="100"/>
      <c r="P7" s="100"/>
      <c r="Q7" s="100"/>
      <c r="R7" s="100"/>
      <c r="S7" s="61"/>
    </row>
    <row r="8" spans="1:19" ht="15" customHeight="1" thickBot="1" x14ac:dyDescent="0.3">
      <c r="A8" s="11" t="s">
        <v>20</v>
      </c>
      <c r="B8" s="101"/>
      <c r="C8" s="101"/>
      <c r="D8" s="101"/>
      <c r="E8" s="101"/>
      <c r="F8" s="101"/>
      <c r="G8" s="101"/>
      <c r="H8" s="101"/>
      <c r="I8" s="62"/>
      <c r="J8" s="21"/>
      <c r="K8" s="21" t="s">
        <v>20</v>
      </c>
      <c r="L8" s="101"/>
      <c r="M8" s="101"/>
      <c r="N8" s="101"/>
      <c r="O8" s="101"/>
      <c r="P8" s="101"/>
      <c r="Q8" s="101"/>
      <c r="R8" s="101"/>
      <c r="S8" s="63"/>
    </row>
    <row r="9" spans="1:19" ht="15" customHeight="1" x14ac:dyDescent="0.25">
      <c r="A9" s="109" t="s">
        <v>16</v>
      </c>
      <c r="B9" s="109"/>
      <c r="K9" s="109" t="s">
        <v>16</v>
      </c>
      <c r="L9" s="109"/>
    </row>
    <row r="10" spans="1:19" ht="15" customHeight="1" x14ac:dyDescent="0.25">
      <c r="A10" s="93"/>
      <c r="B10" s="93"/>
      <c r="C10" s="93"/>
      <c r="D10" s="93"/>
      <c r="E10" s="93"/>
      <c r="F10" s="93"/>
      <c r="G10" s="93"/>
      <c r="H10" s="93"/>
      <c r="I10" s="93"/>
      <c r="K10" s="93"/>
      <c r="L10" s="93"/>
      <c r="M10" s="93"/>
      <c r="N10" s="93"/>
      <c r="O10" s="93"/>
      <c r="P10" s="93"/>
      <c r="Q10" s="93"/>
      <c r="R10" s="93"/>
      <c r="S10" s="93"/>
    </row>
    <row r="11" spans="1:19" ht="15" customHeight="1" x14ac:dyDescent="0.25">
      <c r="A11" s="93"/>
      <c r="B11" s="93"/>
      <c r="C11" s="93"/>
      <c r="D11" s="93"/>
      <c r="E11" s="93"/>
      <c r="F11" s="93"/>
      <c r="G11" s="93"/>
      <c r="H11" s="93"/>
      <c r="I11" s="93"/>
      <c r="K11" s="93"/>
      <c r="L11" s="93"/>
      <c r="M11" s="93"/>
      <c r="N11" s="93"/>
      <c r="O11" s="93"/>
      <c r="P11" s="93"/>
      <c r="Q11" s="93"/>
      <c r="R11" s="93"/>
      <c r="S11" s="93"/>
    </row>
    <row r="12" spans="1:19" ht="15" customHeight="1" x14ac:dyDescent="0.25">
      <c r="A12" s="93"/>
      <c r="B12" s="93"/>
      <c r="C12" s="93"/>
      <c r="D12" s="93"/>
      <c r="E12" s="93"/>
      <c r="F12" s="93"/>
      <c r="G12" s="93"/>
      <c r="H12" s="93"/>
      <c r="I12" s="93"/>
      <c r="K12" s="93"/>
      <c r="L12" s="93"/>
      <c r="M12" s="93"/>
      <c r="N12" s="93"/>
      <c r="O12" s="93"/>
      <c r="P12" s="93"/>
      <c r="Q12" s="93"/>
      <c r="R12" s="93"/>
      <c r="S12" s="93"/>
    </row>
    <row r="13" spans="1:19" ht="15" customHeight="1" thickBot="1" x14ac:dyDescent="0.45">
      <c r="A13" s="4"/>
      <c r="B13" s="6"/>
      <c r="C13" s="6"/>
      <c r="D13" s="108" t="s">
        <v>4</v>
      </c>
      <c r="E13" s="108"/>
      <c r="F13" s="2"/>
      <c r="G13" s="12"/>
      <c r="H13" s="12"/>
      <c r="I13" s="2"/>
      <c r="K13" s="4"/>
      <c r="L13" s="6"/>
      <c r="M13" s="6"/>
      <c r="N13" s="108" t="s">
        <v>6</v>
      </c>
      <c r="O13" s="108"/>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19.75</v>
      </c>
      <c r="G15" s="41">
        <f>G5</f>
        <v>3</v>
      </c>
      <c r="H15" s="41">
        <f>H5</f>
        <v>33.5</v>
      </c>
      <c r="I15" s="10"/>
      <c r="K15" s="1"/>
      <c r="L15" s="34">
        <f>Plan!N4</f>
        <v>32</v>
      </c>
      <c r="M15" s="18">
        <f>Plan!O4</f>
        <v>23</v>
      </c>
      <c r="N15" s="2"/>
      <c r="O15" s="2"/>
      <c r="P15" s="41">
        <f>F5</f>
        <v>19.75</v>
      </c>
      <c r="Q15" s="41">
        <f>G5</f>
        <v>3</v>
      </c>
      <c r="R15" s="42">
        <f>H5</f>
        <v>33.5</v>
      </c>
      <c r="S15" s="10"/>
    </row>
    <row r="16" spans="1:19" ht="15" customHeight="1" x14ac:dyDescent="0.25">
      <c r="A16" s="1"/>
      <c r="B16" s="35"/>
      <c r="C16" s="5"/>
      <c r="D16" s="2"/>
      <c r="E16" s="2"/>
      <c r="F16" s="39"/>
      <c r="G16" s="39"/>
      <c r="H16" s="19"/>
      <c r="I16" s="10"/>
      <c r="K16" s="1"/>
      <c r="L16" s="35"/>
      <c r="M16" s="5"/>
      <c r="N16" s="2"/>
      <c r="O16" s="2"/>
      <c r="P16" s="39"/>
      <c r="Q16" s="39"/>
      <c r="R16" s="19"/>
      <c r="S16" s="10"/>
    </row>
    <row r="17" spans="1:19" ht="15" customHeight="1" x14ac:dyDescent="0.25">
      <c r="A17" s="1"/>
      <c r="B17" s="114"/>
      <c r="C17" s="100"/>
      <c r="D17" s="100"/>
      <c r="E17" s="100"/>
      <c r="F17" s="100"/>
      <c r="G17" s="100"/>
      <c r="H17" s="100"/>
      <c r="I17" s="68"/>
      <c r="K17" s="1"/>
      <c r="L17" s="114"/>
      <c r="M17" s="100"/>
      <c r="N17" s="100"/>
      <c r="O17" s="100"/>
      <c r="P17" s="100"/>
      <c r="Q17" s="100"/>
      <c r="R17" s="100"/>
      <c r="S17" s="68"/>
    </row>
    <row r="18" spans="1:19" ht="15" customHeight="1" x14ac:dyDescent="0.25">
      <c r="A18" s="1" t="s">
        <v>20</v>
      </c>
      <c r="B18" s="114"/>
      <c r="C18" s="100"/>
      <c r="D18" s="100"/>
      <c r="E18" s="100"/>
      <c r="F18" s="100"/>
      <c r="G18" s="100"/>
      <c r="H18" s="100"/>
      <c r="I18" s="47"/>
      <c r="K18" s="1" t="s">
        <v>20</v>
      </c>
      <c r="L18" s="114"/>
      <c r="M18" s="100"/>
      <c r="N18" s="100"/>
      <c r="O18" s="100"/>
      <c r="P18" s="100"/>
      <c r="Q18" s="100"/>
      <c r="R18" s="100"/>
      <c r="S18" s="47"/>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33.5</v>
      </c>
      <c r="G20" s="41">
        <f>G5</f>
        <v>3</v>
      </c>
      <c r="H20" s="41">
        <f>F5</f>
        <v>19.75</v>
      </c>
      <c r="I20" s="10"/>
      <c r="K20" s="1"/>
      <c r="L20" s="1"/>
      <c r="M20" s="2"/>
      <c r="N20" s="2"/>
      <c r="O20" s="2"/>
      <c r="P20" s="41">
        <f>H5</f>
        <v>33.5</v>
      </c>
      <c r="Q20" s="41">
        <f>G5</f>
        <v>3</v>
      </c>
      <c r="R20" s="41">
        <f>F5</f>
        <v>19.75</v>
      </c>
      <c r="S20" s="10"/>
    </row>
    <row r="21" spans="1:19" ht="15" customHeight="1" x14ac:dyDescent="0.25">
      <c r="A21" s="1"/>
      <c r="B21" s="1"/>
      <c r="C21" s="2"/>
      <c r="D21" s="2"/>
      <c r="E21" s="2"/>
      <c r="F21" s="39"/>
      <c r="G21" s="39"/>
      <c r="H21" s="44"/>
      <c r="I21" s="10"/>
      <c r="K21" s="1"/>
      <c r="L21" s="1"/>
      <c r="M21" s="2"/>
      <c r="N21" s="2"/>
      <c r="O21" s="2"/>
      <c r="P21" s="39"/>
      <c r="Q21" s="39"/>
      <c r="R21" s="44"/>
      <c r="S21" s="10"/>
    </row>
    <row r="22" spans="1:19" ht="15" customHeight="1" x14ac:dyDescent="0.25">
      <c r="A22" s="1"/>
      <c r="B22" s="114"/>
      <c r="C22" s="100"/>
      <c r="D22" s="100"/>
      <c r="E22" s="100"/>
      <c r="F22" s="100"/>
      <c r="G22" s="100"/>
      <c r="H22" s="100"/>
      <c r="I22" s="68"/>
      <c r="K22" s="1"/>
      <c r="L22" s="114"/>
      <c r="M22" s="100"/>
      <c r="N22" s="100"/>
      <c r="O22" s="100"/>
      <c r="P22" s="100"/>
      <c r="Q22" s="100"/>
      <c r="R22" s="100"/>
      <c r="S22" s="68"/>
    </row>
    <row r="23" spans="1:19" ht="15" customHeight="1" thickBot="1" x14ac:dyDescent="0.3">
      <c r="A23" s="1" t="s">
        <v>20</v>
      </c>
      <c r="B23" s="115"/>
      <c r="C23" s="101"/>
      <c r="D23" s="101"/>
      <c r="E23" s="101"/>
      <c r="F23" s="101"/>
      <c r="G23" s="101"/>
      <c r="H23" s="101"/>
      <c r="I23" s="49"/>
      <c r="K23" s="1" t="s">
        <v>20</v>
      </c>
      <c r="L23" s="115"/>
      <c r="M23" s="101"/>
      <c r="N23" s="101"/>
      <c r="O23" s="101"/>
      <c r="P23" s="101"/>
      <c r="Q23" s="101"/>
      <c r="R23" s="101"/>
      <c r="S23" s="49"/>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19.75</v>
      </c>
      <c r="G25" s="41">
        <f>G5</f>
        <v>3</v>
      </c>
      <c r="H25" s="41">
        <f>H5</f>
        <v>33.5</v>
      </c>
      <c r="I25" s="10"/>
      <c r="K25" s="1"/>
      <c r="L25" s="34">
        <f>Plan!N5</f>
        <v>40</v>
      </c>
      <c r="M25" s="18">
        <f>Plan!O5</f>
        <v>32</v>
      </c>
      <c r="N25" s="2"/>
      <c r="O25" s="2"/>
      <c r="P25" s="41">
        <f>F5</f>
        <v>19.75</v>
      </c>
      <c r="Q25" s="41">
        <f>G5</f>
        <v>3</v>
      </c>
      <c r="R25" s="41">
        <f>H5</f>
        <v>33.5</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4"/>
      <c r="C27" s="100"/>
      <c r="D27" s="100"/>
      <c r="E27" s="100"/>
      <c r="F27" s="100"/>
      <c r="G27" s="100"/>
      <c r="H27" s="100"/>
      <c r="I27" s="68"/>
      <c r="K27" s="1"/>
      <c r="L27" s="114"/>
      <c r="M27" s="100"/>
      <c r="N27" s="100"/>
      <c r="O27" s="100"/>
      <c r="P27" s="100"/>
      <c r="Q27" s="100"/>
      <c r="R27" s="100"/>
      <c r="S27" s="68"/>
    </row>
    <row r="28" spans="1:19" x14ac:dyDescent="0.25">
      <c r="A28" s="1" t="s">
        <v>20</v>
      </c>
      <c r="B28" s="114"/>
      <c r="C28" s="100"/>
      <c r="D28" s="100"/>
      <c r="E28" s="100"/>
      <c r="F28" s="100"/>
      <c r="G28" s="100"/>
      <c r="H28" s="100"/>
      <c r="I28" s="47"/>
      <c r="K28" s="1" t="s">
        <v>20</v>
      </c>
      <c r="L28" s="114"/>
      <c r="M28" s="100"/>
      <c r="N28" s="100"/>
      <c r="O28" s="100"/>
      <c r="P28" s="100"/>
      <c r="Q28" s="100"/>
      <c r="R28" s="100"/>
      <c r="S28" s="47"/>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33.5</v>
      </c>
      <c r="G30" s="41">
        <f>G5</f>
        <v>3</v>
      </c>
      <c r="H30" s="41">
        <f>F5</f>
        <v>19.75</v>
      </c>
      <c r="I30" s="10"/>
      <c r="K30" s="1"/>
      <c r="L30" s="1"/>
      <c r="M30" s="2"/>
      <c r="N30" s="2"/>
      <c r="O30" s="2"/>
      <c r="P30" s="41">
        <f>H5</f>
        <v>33.5</v>
      </c>
      <c r="Q30" s="41">
        <f>G5</f>
        <v>3</v>
      </c>
      <c r="R30" s="41">
        <f>F5</f>
        <v>19.75</v>
      </c>
      <c r="S30" s="10"/>
    </row>
    <row r="31" spans="1:19" x14ac:dyDescent="0.25">
      <c r="A31" s="1"/>
      <c r="B31" s="1"/>
      <c r="C31" s="2"/>
      <c r="D31" s="2"/>
      <c r="E31" s="2"/>
      <c r="F31" s="39"/>
      <c r="G31" s="39"/>
      <c r="H31" s="44"/>
      <c r="I31" s="10"/>
      <c r="K31" s="1"/>
      <c r="L31" s="1"/>
      <c r="M31" s="2"/>
      <c r="N31" s="2"/>
      <c r="O31" s="2"/>
      <c r="P31" s="39"/>
      <c r="Q31" s="39"/>
      <c r="R31" s="44"/>
      <c r="S31" s="10"/>
    </row>
    <row r="32" spans="1:19" x14ac:dyDescent="0.25">
      <c r="A32" s="1"/>
      <c r="B32" s="114"/>
      <c r="C32" s="100"/>
      <c r="D32" s="100"/>
      <c r="E32" s="100"/>
      <c r="F32" s="100"/>
      <c r="G32" s="100"/>
      <c r="H32" s="100"/>
      <c r="I32" s="68"/>
      <c r="K32" s="1"/>
      <c r="L32" s="114"/>
      <c r="M32" s="100"/>
      <c r="N32" s="100"/>
      <c r="O32" s="100"/>
      <c r="P32" s="100"/>
      <c r="Q32" s="100"/>
      <c r="R32" s="100"/>
      <c r="S32" s="68"/>
    </row>
    <row r="33" spans="1:19" ht="15" customHeight="1" thickBot="1" x14ac:dyDescent="0.3">
      <c r="A33" s="1" t="s">
        <v>20</v>
      </c>
      <c r="B33" s="115"/>
      <c r="C33" s="101"/>
      <c r="D33" s="101"/>
      <c r="E33" s="101"/>
      <c r="F33" s="101"/>
      <c r="G33" s="101"/>
      <c r="H33" s="101"/>
      <c r="I33" s="49"/>
      <c r="K33" s="1" t="s">
        <v>20</v>
      </c>
      <c r="L33" s="115"/>
      <c r="M33" s="101"/>
      <c r="N33" s="101"/>
      <c r="O33" s="101"/>
      <c r="P33" s="101"/>
      <c r="Q33" s="101"/>
      <c r="R33" s="101"/>
      <c r="S33" s="49"/>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19.75</v>
      </c>
      <c r="G35" s="41">
        <f>G5</f>
        <v>3</v>
      </c>
      <c r="H35" s="41">
        <f>H5</f>
        <v>33.5</v>
      </c>
      <c r="I35" s="10"/>
      <c r="K35" s="1"/>
      <c r="L35" s="34">
        <f>Plan!N6</f>
        <v>60</v>
      </c>
      <c r="M35" s="18">
        <f>Plan!O6</f>
        <v>42</v>
      </c>
      <c r="N35" s="2"/>
      <c r="O35" s="2"/>
      <c r="P35" s="41">
        <f>F5</f>
        <v>19.75</v>
      </c>
      <c r="Q35" s="41">
        <f>G5</f>
        <v>3</v>
      </c>
      <c r="R35" s="41">
        <f>H5</f>
        <v>33.5</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4"/>
      <c r="C37" s="100"/>
      <c r="D37" s="100"/>
      <c r="E37" s="100"/>
      <c r="F37" s="100"/>
      <c r="G37" s="100"/>
      <c r="H37" s="100"/>
      <c r="I37" s="68"/>
      <c r="K37" s="1"/>
      <c r="L37" s="114"/>
      <c r="M37" s="100"/>
      <c r="N37" s="100"/>
      <c r="O37" s="100"/>
      <c r="P37" s="100"/>
      <c r="Q37" s="100"/>
      <c r="R37" s="100"/>
      <c r="S37" s="68"/>
    </row>
    <row r="38" spans="1:19" x14ac:dyDescent="0.25">
      <c r="A38" s="1" t="s">
        <v>20</v>
      </c>
      <c r="B38" s="114"/>
      <c r="C38" s="100"/>
      <c r="D38" s="100"/>
      <c r="E38" s="100"/>
      <c r="F38" s="100"/>
      <c r="G38" s="100"/>
      <c r="H38" s="100"/>
      <c r="I38" s="47"/>
      <c r="K38" s="1" t="s">
        <v>20</v>
      </c>
      <c r="L38" s="114"/>
      <c r="M38" s="100"/>
      <c r="N38" s="100"/>
      <c r="O38" s="100"/>
      <c r="P38" s="100"/>
      <c r="Q38" s="100"/>
      <c r="R38" s="100"/>
      <c r="S38" s="47"/>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33.5</v>
      </c>
      <c r="G40" s="41">
        <f>G5</f>
        <v>3</v>
      </c>
      <c r="H40" s="41">
        <f>F5</f>
        <v>19.75</v>
      </c>
      <c r="I40" s="10"/>
      <c r="K40" s="1"/>
      <c r="L40" s="1"/>
      <c r="M40" s="2"/>
      <c r="N40" s="2"/>
      <c r="O40" s="2"/>
      <c r="P40" s="41">
        <f>H5</f>
        <v>33.5</v>
      </c>
      <c r="Q40" s="41">
        <f>G5</f>
        <v>3</v>
      </c>
      <c r="R40" s="41">
        <f>F5</f>
        <v>19.75</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4"/>
      <c r="C42" s="100"/>
      <c r="D42" s="100"/>
      <c r="E42" s="100"/>
      <c r="F42" s="100"/>
      <c r="G42" s="100"/>
      <c r="H42" s="100"/>
      <c r="I42" s="68"/>
      <c r="K42" s="1"/>
      <c r="L42" s="114"/>
      <c r="M42" s="100"/>
      <c r="N42" s="100"/>
      <c r="O42" s="100"/>
      <c r="P42" s="100"/>
      <c r="Q42" s="100"/>
      <c r="R42" s="100"/>
      <c r="S42" s="68"/>
    </row>
    <row r="43" spans="1:19" ht="15.75" thickBot="1" x14ac:dyDescent="0.3">
      <c r="A43" s="11" t="s">
        <v>20</v>
      </c>
      <c r="B43" s="115"/>
      <c r="C43" s="101"/>
      <c r="D43" s="101"/>
      <c r="E43" s="101"/>
      <c r="F43" s="101"/>
      <c r="G43" s="101"/>
      <c r="H43" s="101"/>
      <c r="I43" s="49"/>
      <c r="K43" s="11" t="s">
        <v>20</v>
      </c>
      <c r="L43" s="115"/>
      <c r="M43" s="101"/>
      <c r="N43" s="101"/>
      <c r="O43" s="101"/>
      <c r="P43" s="101"/>
      <c r="Q43" s="101"/>
      <c r="R43" s="101"/>
      <c r="S43" s="49"/>
    </row>
    <row r="45" spans="1:19" x14ac:dyDescent="0.25">
      <c r="A45" s="92" t="s">
        <v>16</v>
      </c>
      <c r="B45" s="92"/>
      <c r="C45" s="92"/>
      <c r="K45" s="92" t="s">
        <v>16</v>
      </c>
      <c r="L45" s="92"/>
      <c r="M45" s="92"/>
    </row>
    <row r="46" spans="1:19" x14ac:dyDescent="0.25">
      <c r="A46" s="93"/>
      <c r="B46" s="93"/>
      <c r="C46" s="93"/>
      <c r="D46" s="93"/>
      <c r="E46" s="93"/>
      <c r="F46" s="93"/>
      <c r="G46" s="93"/>
      <c r="H46" s="93"/>
      <c r="I46" s="93"/>
      <c r="K46" s="93"/>
      <c r="L46" s="93"/>
      <c r="M46" s="93"/>
      <c r="N46" s="93"/>
      <c r="O46" s="93"/>
      <c r="P46" s="93"/>
      <c r="Q46" s="93"/>
      <c r="R46" s="93"/>
      <c r="S46" s="93"/>
    </row>
    <row r="47" spans="1:19" x14ac:dyDescent="0.25">
      <c r="A47" s="93"/>
      <c r="B47" s="93"/>
      <c r="C47" s="93"/>
      <c r="D47" s="93"/>
      <c r="E47" s="93"/>
      <c r="F47" s="93"/>
      <c r="G47" s="93"/>
      <c r="H47" s="93"/>
      <c r="I47" s="93"/>
      <c r="K47" s="93"/>
      <c r="L47" s="93"/>
      <c r="M47" s="93"/>
      <c r="N47" s="93"/>
      <c r="O47" s="93"/>
      <c r="P47" s="93"/>
      <c r="Q47" s="93"/>
      <c r="R47" s="93"/>
      <c r="S47" s="93"/>
    </row>
    <row r="48" spans="1:19" x14ac:dyDescent="0.25">
      <c r="A48" s="93"/>
      <c r="B48" s="93"/>
      <c r="C48" s="93"/>
      <c r="D48" s="93"/>
      <c r="E48" s="93"/>
      <c r="F48" s="93"/>
      <c r="G48" s="93"/>
      <c r="H48" s="93"/>
      <c r="I48" s="93"/>
      <c r="K48" s="93"/>
      <c r="L48" s="93"/>
      <c r="M48" s="93"/>
      <c r="N48" s="93"/>
      <c r="O48" s="93"/>
      <c r="P48" s="93"/>
      <c r="Q48" s="93"/>
      <c r="R48" s="93"/>
      <c r="S48" s="93"/>
    </row>
    <row r="49" spans="1:19" x14ac:dyDescent="0.25">
      <c r="A49" s="93"/>
      <c r="B49" s="93"/>
      <c r="C49" s="93"/>
      <c r="D49" s="93"/>
      <c r="E49" s="93"/>
      <c r="F49" s="93"/>
      <c r="G49" s="93"/>
      <c r="H49" s="93"/>
      <c r="I49" s="93"/>
      <c r="K49" s="93"/>
      <c r="L49" s="93"/>
      <c r="M49" s="93"/>
      <c r="N49" s="93"/>
      <c r="O49" s="93"/>
      <c r="P49" s="93"/>
      <c r="Q49" s="93"/>
      <c r="R49" s="93"/>
      <c r="S49" s="93"/>
    </row>
    <row r="50" spans="1:19" x14ac:dyDescent="0.25">
      <c r="A50" s="93"/>
      <c r="B50" s="93"/>
      <c r="C50" s="93"/>
      <c r="D50" s="93"/>
      <c r="E50" s="93"/>
      <c r="F50" s="93"/>
      <c r="G50" s="93"/>
      <c r="H50" s="93"/>
      <c r="I50" s="93"/>
      <c r="K50" s="93"/>
      <c r="L50" s="93"/>
      <c r="M50" s="93"/>
      <c r="N50" s="93"/>
      <c r="O50" s="93"/>
      <c r="P50" s="93"/>
      <c r="Q50" s="93"/>
      <c r="R50" s="93"/>
      <c r="S50" s="93"/>
    </row>
  </sheetData>
  <mergeCells count="40">
    <mergeCell ref="K9:L9"/>
    <mergeCell ref="K10:S12"/>
    <mergeCell ref="A45:C45"/>
    <mergeCell ref="A46:I50"/>
    <mergeCell ref="K45:M45"/>
    <mergeCell ref="K46:S50"/>
    <mergeCell ref="B38:H38"/>
    <mergeCell ref="L38:R38"/>
    <mergeCell ref="B42:H42"/>
    <mergeCell ref="L42:R42"/>
    <mergeCell ref="B43:H43"/>
    <mergeCell ref="L43:R43"/>
    <mergeCell ref="B32:H32"/>
    <mergeCell ref="L32:R32"/>
    <mergeCell ref="B33:H33"/>
    <mergeCell ref="L33:R33"/>
    <mergeCell ref="B37:H37"/>
    <mergeCell ref="L37:R37"/>
    <mergeCell ref="B23:H23"/>
    <mergeCell ref="L23:R23"/>
    <mergeCell ref="B27:H27"/>
    <mergeCell ref="L27:R27"/>
    <mergeCell ref="B28:H28"/>
    <mergeCell ref="L28:R28"/>
    <mergeCell ref="A2:C3"/>
    <mergeCell ref="A1:S1"/>
    <mergeCell ref="B18:H18"/>
    <mergeCell ref="L18:R18"/>
    <mergeCell ref="B22:H22"/>
    <mergeCell ref="L22:R22"/>
    <mergeCell ref="B7:H7"/>
    <mergeCell ref="B8:H8"/>
    <mergeCell ref="B17:H17"/>
    <mergeCell ref="L17:R17"/>
    <mergeCell ref="D13:E13"/>
    <mergeCell ref="N13:O13"/>
    <mergeCell ref="L7:R7"/>
    <mergeCell ref="L8:R8"/>
    <mergeCell ref="A9:B9"/>
    <mergeCell ref="A10:I12"/>
  </mergeCells>
  <conditionalFormatting sqref="F5:H5">
    <cfRule type="dataBar" priority="2">
      <dataBar>
        <cfvo type="min"/>
        <cfvo type="max"/>
        <color rgb="FFFFB628"/>
      </dataBar>
      <extLst>
        <ext xmlns:x14="http://schemas.microsoft.com/office/spreadsheetml/2009/9/main" uri="{B025F937-C7B1-47D3-B67F-A62EFF666E3E}">
          <x14:id>{30DFAEDD-72CE-4EB0-B7A6-2A6C912EEF2D}</x14:id>
        </ext>
      </extLst>
    </cfRule>
  </conditionalFormatting>
  <conditionalFormatting sqref="P5:R5">
    <cfRule type="dataBar" priority="1">
      <dataBar>
        <cfvo type="min"/>
        <cfvo type="max"/>
        <color rgb="FFFFB628"/>
      </dataBar>
      <extLst>
        <ext xmlns:x14="http://schemas.microsoft.com/office/spreadsheetml/2009/9/main" uri="{B025F937-C7B1-47D3-B67F-A62EFF666E3E}">
          <x14:id>{1555AD0C-627A-45E1-ABE6-9F47F2F67A0B}</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30DFAEDD-72CE-4EB0-B7A6-2A6C912EEF2D}">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1555AD0C-627A-45E1-ABE6-9F47F2F67A0B}">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50"/>
  <sheetViews>
    <sheetView workbookViewId="0">
      <selection sqref="A1:S1"/>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4" t="s">
        <v>61</v>
      </c>
      <c r="B1" s="94"/>
      <c r="C1" s="94"/>
      <c r="D1" s="94"/>
      <c r="E1" s="94"/>
      <c r="F1" s="94"/>
      <c r="G1" s="94"/>
      <c r="H1" s="94"/>
      <c r="I1" s="94"/>
      <c r="J1" s="94"/>
      <c r="K1" s="94"/>
      <c r="L1" s="94"/>
      <c r="M1" s="94"/>
      <c r="N1" s="94"/>
      <c r="O1" s="94"/>
      <c r="P1" s="94"/>
      <c r="Q1" s="94"/>
      <c r="R1" s="94"/>
      <c r="S1" s="94"/>
    </row>
    <row r="2" spans="1:19" ht="15" customHeight="1" x14ac:dyDescent="0.5">
      <c r="A2" s="95" t="s">
        <v>5</v>
      </c>
      <c r="B2" s="96"/>
      <c r="C2" s="96"/>
      <c r="D2" s="26"/>
      <c r="E2" s="26"/>
      <c r="F2" s="9"/>
      <c r="G2" s="27"/>
      <c r="H2" s="27"/>
      <c r="I2" s="28"/>
      <c r="J2" s="9"/>
      <c r="K2" s="9"/>
      <c r="L2" s="9"/>
      <c r="M2" s="9"/>
      <c r="N2" s="9"/>
      <c r="O2" s="9"/>
      <c r="P2" s="9"/>
      <c r="Q2" s="9"/>
      <c r="R2" s="9"/>
      <c r="S2" s="29"/>
    </row>
    <row r="3" spans="1:19" ht="15" customHeight="1" x14ac:dyDescent="0.25">
      <c r="A3" s="97"/>
      <c r="B3" s="94"/>
      <c r="C3" s="94"/>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32.720588235294116</v>
      </c>
      <c r="F5" s="41">
        <f>Plan!B7/Plan!D2</f>
        <v>20.25</v>
      </c>
      <c r="G5" s="41">
        <f>Plan!C7/Plan!D2</f>
        <v>2</v>
      </c>
      <c r="H5" s="41">
        <f>Plan!D7/Plan!D2</f>
        <v>34</v>
      </c>
      <c r="I5" s="2"/>
      <c r="J5" s="2"/>
      <c r="K5" s="2"/>
      <c r="L5" s="2"/>
      <c r="M5" s="2"/>
      <c r="N5" s="2"/>
      <c r="O5" s="2"/>
      <c r="P5" s="41">
        <f>H5</f>
        <v>34</v>
      </c>
      <c r="Q5" s="41">
        <f>G5</f>
        <v>2</v>
      </c>
      <c r="R5" s="41">
        <f>F5</f>
        <v>20.25</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0"/>
      <c r="C7" s="100"/>
      <c r="D7" s="100"/>
      <c r="E7" s="100"/>
      <c r="F7" s="100"/>
      <c r="G7" s="100"/>
      <c r="H7" s="100"/>
      <c r="I7" s="64"/>
      <c r="J7" s="2"/>
      <c r="K7" s="2"/>
      <c r="L7" s="100"/>
      <c r="M7" s="100"/>
      <c r="N7" s="100"/>
      <c r="O7" s="100"/>
      <c r="P7" s="100"/>
      <c r="Q7" s="100"/>
      <c r="R7" s="100"/>
      <c r="S7" s="61"/>
    </row>
    <row r="8" spans="1:19" ht="15" customHeight="1" thickBot="1" x14ac:dyDescent="0.3">
      <c r="A8" s="11" t="s">
        <v>20</v>
      </c>
      <c r="B8" s="101"/>
      <c r="C8" s="101"/>
      <c r="D8" s="101"/>
      <c r="E8" s="101"/>
      <c r="F8" s="101"/>
      <c r="G8" s="101"/>
      <c r="H8" s="101"/>
      <c r="I8" s="62"/>
      <c r="J8" s="21"/>
      <c r="K8" s="21" t="s">
        <v>20</v>
      </c>
      <c r="L8" s="101"/>
      <c r="M8" s="101"/>
      <c r="N8" s="101"/>
      <c r="O8" s="101"/>
      <c r="P8" s="101"/>
      <c r="Q8" s="101"/>
      <c r="R8" s="101"/>
      <c r="S8" s="63"/>
    </row>
    <row r="9" spans="1:19" ht="15" customHeight="1" x14ac:dyDescent="0.25">
      <c r="A9" s="109" t="s">
        <v>16</v>
      </c>
      <c r="B9" s="109"/>
      <c r="K9" s="109" t="s">
        <v>16</v>
      </c>
      <c r="L9" s="109"/>
    </row>
    <row r="10" spans="1:19" ht="15" customHeight="1" x14ac:dyDescent="0.25">
      <c r="A10" s="93"/>
      <c r="B10" s="93"/>
      <c r="C10" s="93"/>
      <c r="D10" s="93"/>
      <c r="E10" s="93"/>
      <c r="F10" s="93"/>
      <c r="G10" s="93"/>
      <c r="H10" s="93"/>
      <c r="I10" s="93"/>
      <c r="K10" s="93"/>
      <c r="L10" s="93"/>
      <c r="M10" s="93"/>
      <c r="N10" s="93"/>
      <c r="O10" s="93"/>
      <c r="P10" s="93"/>
      <c r="Q10" s="93"/>
      <c r="R10" s="93"/>
      <c r="S10" s="93"/>
    </row>
    <row r="11" spans="1:19" ht="15" customHeight="1" x14ac:dyDescent="0.25">
      <c r="A11" s="93"/>
      <c r="B11" s="93"/>
      <c r="C11" s="93"/>
      <c r="D11" s="93"/>
      <c r="E11" s="93"/>
      <c r="F11" s="93"/>
      <c r="G11" s="93"/>
      <c r="H11" s="93"/>
      <c r="I11" s="93"/>
      <c r="K11" s="93"/>
      <c r="L11" s="93"/>
      <c r="M11" s="93"/>
      <c r="N11" s="93"/>
      <c r="O11" s="93"/>
      <c r="P11" s="93"/>
      <c r="Q11" s="93"/>
      <c r="R11" s="93"/>
      <c r="S11" s="93"/>
    </row>
    <row r="12" spans="1:19" ht="15" customHeight="1" x14ac:dyDescent="0.25">
      <c r="A12" s="93"/>
      <c r="B12" s="93"/>
      <c r="C12" s="93"/>
      <c r="D12" s="93"/>
      <c r="E12" s="93"/>
      <c r="F12" s="93"/>
      <c r="G12" s="93"/>
      <c r="H12" s="93"/>
      <c r="I12" s="93"/>
      <c r="K12" s="93"/>
      <c r="L12" s="93"/>
      <c r="M12" s="93"/>
      <c r="N12" s="93"/>
      <c r="O12" s="93"/>
      <c r="P12" s="93"/>
      <c r="Q12" s="93"/>
      <c r="R12" s="93"/>
      <c r="S12" s="93"/>
    </row>
    <row r="13" spans="1:19" ht="15" customHeight="1" thickBot="1" x14ac:dyDescent="0.45">
      <c r="A13" s="4"/>
      <c r="B13" s="6"/>
      <c r="C13" s="6"/>
      <c r="D13" s="108" t="s">
        <v>4</v>
      </c>
      <c r="E13" s="108"/>
      <c r="F13" s="2"/>
      <c r="G13" s="12"/>
      <c r="H13" s="12"/>
      <c r="I13" s="2"/>
      <c r="K13" s="4"/>
      <c r="L13" s="6"/>
      <c r="M13" s="6"/>
      <c r="N13" s="108" t="s">
        <v>6</v>
      </c>
      <c r="O13" s="108"/>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20.25</v>
      </c>
      <c r="G15" s="41">
        <f>G5</f>
        <v>2</v>
      </c>
      <c r="H15" s="41">
        <f>H5</f>
        <v>34</v>
      </c>
      <c r="I15" s="10"/>
      <c r="K15" s="1"/>
      <c r="L15" s="34">
        <f>Plan!N4</f>
        <v>32</v>
      </c>
      <c r="M15" s="18">
        <f>Plan!O4</f>
        <v>23</v>
      </c>
      <c r="N15" s="2"/>
      <c r="O15" s="2"/>
      <c r="P15" s="41">
        <f>F5</f>
        <v>20.25</v>
      </c>
      <c r="Q15" s="41">
        <f>G5</f>
        <v>2</v>
      </c>
      <c r="R15" s="41">
        <f>H5</f>
        <v>34</v>
      </c>
      <c r="S15" s="10"/>
    </row>
    <row r="16" spans="1:19" ht="15" customHeight="1" x14ac:dyDescent="0.25">
      <c r="A16" s="1"/>
      <c r="B16" s="35"/>
      <c r="C16" s="5"/>
      <c r="D16" s="2"/>
      <c r="E16" s="2"/>
      <c r="F16" s="39"/>
      <c r="G16" s="39"/>
      <c r="H16" s="19"/>
      <c r="I16" s="10"/>
      <c r="K16" s="1"/>
      <c r="L16" s="35"/>
      <c r="M16" s="5"/>
      <c r="N16" s="2"/>
      <c r="O16" s="2"/>
      <c r="P16" s="39"/>
      <c r="Q16" s="39"/>
      <c r="R16" s="19"/>
      <c r="S16" s="10"/>
    </row>
    <row r="17" spans="1:19" ht="15" customHeight="1" x14ac:dyDescent="0.25">
      <c r="A17" s="1"/>
      <c r="B17" s="114"/>
      <c r="C17" s="100"/>
      <c r="D17" s="100"/>
      <c r="E17" s="100"/>
      <c r="F17" s="100"/>
      <c r="G17" s="100"/>
      <c r="H17" s="100"/>
      <c r="I17" s="68"/>
      <c r="K17" s="1"/>
      <c r="L17" s="114"/>
      <c r="M17" s="100"/>
      <c r="N17" s="100"/>
      <c r="O17" s="100"/>
      <c r="P17" s="100"/>
      <c r="Q17" s="100"/>
      <c r="R17" s="100"/>
      <c r="S17" s="68"/>
    </row>
    <row r="18" spans="1:19" ht="15" customHeight="1" x14ac:dyDescent="0.25">
      <c r="A18" s="1" t="s">
        <v>20</v>
      </c>
      <c r="B18" s="114"/>
      <c r="C18" s="100"/>
      <c r="D18" s="100"/>
      <c r="E18" s="100"/>
      <c r="F18" s="100"/>
      <c r="G18" s="100"/>
      <c r="H18" s="100"/>
      <c r="I18" s="47"/>
      <c r="K18" s="1" t="s">
        <v>20</v>
      </c>
      <c r="L18" s="114"/>
      <c r="M18" s="100"/>
      <c r="N18" s="100"/>
      <c r="O18" s="100"/>
      <c r="P18" s="100"/>
      <c r="Q18" s="100"/>
      <c r="R18" s="100"/>
      <c r="S18" s="47"/>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34</v>
      </c>
      <c r="G20" s="41">
        <f>G5</f>
        <v>2</v>
      </c>
      <c r="H20" s="41">
        <f>F5</f>
        <v>20.25</v>
      </c>
      <c r="I20" s="10"/>
      <c r="K20" s="1"/>
      <c r="L20" s="1"/>
      <c r="M20" s="2"/>
      <c r="N20" s="2"/>
      <c r="O20" s="2"/>
      <c r="P20" s="41">
        <f>H5</f>
        <v>34</v>
      </c>
      <c r="Q20" s="41">
        <f>G5</f>
        <v>2</v>
      </c>
      <c r="R20" s="41">
        <f>F5</f>
        <v>20.25</v>
      </c>
      <c r="S20" s="10"/>
    </row>
    <row r="21" spans="1:19" ht="15" customHeight="1" x14ac:dyDescent="0.25">
      <c r="A21" s="1"/>
      <c r="B21" s="1"/>
      <c r="C21" s="2"/>
      <c r="D21" s="2"/>
      <c r="E21" s="2"/>
      <c r="F21" s="39"/>
      <c r="G21" s="39"/>
      <c r="H21" s="44"/>
      <c r="I21" s="10"/>
      <c r="K21" s="1"/>
      <c r="L21" s="1"/>
      <c r="M21" s="2"/>
      <c r="N21" s="2"/>
      <c r="O21" s="2"/>
      <c r="P21" s="39"/>
      <c r="Q21" s="39"/>
      <c r="R21" s="44"/>
      <c r="S21" s="10"/>
    </row>
    <row r="22" spans="1:19" ht="15" customHeight="1" x14ac:dyDescent="0.25">
      <c r="A22" s="1"/>
      <c r="B22" s="114"/>
      <c r="C22" s="100"/>
      <c r="D22" s="100"/>
      <c r="E22" s="100"/>
      <c r="F22" s="100"/>
      <c r="G22" s="100"/>
      <c r="H22" s="100"/>
      <c r="I22" s="68"/>
      <c r="K22" s="1"/>
      <c r="L22" s="114"/>
      <c r="M22" s="100"/>
      <c r="N22" s="100"/>
      <c r="O22" s="100"/>
      <c r="P22" s="100"/>
      <c r="Q22" s="100"/>
      <c r="R22" s="100"/>
      <c r="S22" s="68"/>
    </row>
    <row r="23" spans="1:19" ht="15" customHeight="1" thickBot="1" x14ac:dyDescent="0.3">
      <c r="A23" s="1" t="s">
        <v>20</v>
      </c>
      <c r="B23" s="115"/>
      <c r="C23" s="101"/>
      <c r="D23" s="101"/>
      <c r="E23" s="101"/>
      <c r="F23" s="101"/>
      <c r="G23" s="101"/>
      <c r="H23" s="101"/>
      <c r="I23" s="49"/>
      <c r="K23" s="1" t="s">
        <v>20</v>
      </c>
      <c r="L23" s="115"/>
      <c r="M23" s="101"/>
      <c r="N23" s="101"/>
      <c r="O23" s="101"/>
      <c r="P23" s="101"/>
      <c r="Q23" s="101"/>
      <c r="R23" s="101"/>
      <c r="S23" s="49"/>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20.25</v>
      </c>
      <c r="G25" s="41">
        <f>G5</f>
        <v>2</v>
      </c>
      <c r="H25" s="41">
        <f>H5</f>
        <v>34</v>
      </c>
      <c r="I25" s="10"/>
      <c r="K25" s="1"/>
      <c r="L25" s="34">
        <f>Plan!N5</f>
        <v>40</v>
      </c>
      <c r="M25" s="18">
        <f>Plan!O5</f>
        <v>32</v>
      </c>
      <c r="N25" s="2"/>
      <c r="O25" s="2"/>
      <c r="P25" s="41">
        <f>F5</f>
        <v>20.25</v>
      </c>
      <c r="Q25" s="41">
        <f>G5</f>
        <v>2</v>
      </c>
      <c r="R25" s="41">
        <f>H5</f>
        <v>34</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4"/>
      <c r="C27" s="100"/>
      <c r="D27" s="100"/>
      <c r="E27" s="100"/>
      <c r="F27" s="100"/>
      <c r="G27" s="100"/>
      <c r="H27" s="100"/>
      <c r="I27" s="68"/>
      <c r="K27" s="1"/>
      <c r="L27" s="114"/>
      <c r="M27" s="100"/>
      <c r="N27" s="100"/>
      <c r="O27" s="100"/>
      <c r="P27" s="100"/>
      <c r="Q27" s="100"/>
      <c r="R27" s="100"/>
      <c r="S27" s="68"/>
    </row>
    <row r="28" spans="1:19" x14ac:dyDescent="0.25">
      <c r="A28" s="1" t="s">
        <v>20</v>
      </c>
      <c r="B28" s="114"/>
      <c r="C28" s="100"/>
      <c r="D28" s="100"/>
      <c r="E28" s="100"/>
      <c r="F28" s="100"/>
      <c r="G28" s="100"/>
      <c r="H28" s="100"/>
      <c r="I28" s="47"/>
      <c r="K28" s="1" t="s">
        <v>20</v>
      </c>
      <c r="L28" s="114"/>
      <c r="M28" s="100"/>
      <c r="N28" s="100"/>
      <c r="O28" s="100"/>
      <c r="P28" s="100"/>
      <c r="Q28" s="100"/>
      <c r="R28" s="100"/>
      <c r="S28" s="47"/>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34</v>
      </c>
      <c r="G30" s="41">
        <f>G5</f>
        <v>2</v>
      </c>
      <c r="H30" s="41">
        <f>F5</f>
        <v>20.25</v>
      </c>
      <c r="I30" s="10"/>
      <c r="K30" s="1"/>
      <c r="L30" s="1"/>
      <c r="M30" s="2"/>
      <c r="N30" s="2"/>
      <c r="O30" s="2"/>
      <c r="P30" s="41">
        <f>H5</f>
        <v>34</v>
      </c>
      <c r="Q30" s="41">
        <f>G5</f>
        <v>2</v>
      </c>
      <c r="R30" s="41">
        <f>F5</f>
        <v>20.25</v>
      </c>
      <c r="S30" s="10"/>
    </row>
    <row r="31" spans="1:19" x14ac:dyDescent="0.25">
      <c r="A31" s="1"/>
      <c r="B31" s="1"/>
      <c r="C31" s="2"/>
      <c r="D31" s="2"/>
      <c r="E31" s="2"/>
      <c r="F31" s="39"/>
      <c r="G31" s="39"/>
      <c r="H31" s="44"/>
      <c r="I31" s="10"/>
      <c r="K31" s="1"/>
      <c r="L31" s="35"/>
      <c r="M31" s="5"/>
      <c r="N31" s="2"/>
      <c r="O31" s="2"/>
      <c r="P31" s="39"/>
      <c r="Q31" s="39"/>
      <c r="R31" s="44"/>
      <c r="S31" s="10"/>
    </row>
    <row r="32" spans="1:19" x14ac:dyDescent="0.25">
      <c r="A32" s="1"/>
      <c r="B32" s="114"/>
      <c r="C32" s="100"/>
      <c r="D32" s="100"/>
      <c r="E32" s="100"/>
      <c r="F32" s="100"/>
      <c r="G32" s="100"/>
      <c r="H32" s="100"/>
      <c r="I32" s="68"/>
      <c r="K32" s="1"/>
      <c r="L32" s="114"/>
      <c r="M32" s="100"/>
      <c r="N32" s="100"/>
      <c r="O32" s="100"/>
      <c r="P32" s="100"/>
      <c r="Q32" s="100"/>
      <c r="R32" s="100"/>
      <c r="S32" s="68"/>
    </row>
    <row r="33" spans="1:19" ht="15" customHeight="1" thickBot="1" x14ac:dyDescent="0.3">
      <c r="A33" s="1" t="s">
        <v>20</v>
      </c>
      <c r="B33" s="115"/>
      <c r="C33" s="101"/>
      <c r="D33" s="101"/>
      <c r="E33" s="101"/>
      <c r="F33" s="101"/>
      <c r="G33" s="101"/>
      <c r="H33" s="101"/>
      <c r="I33" s="49"/>
      <c r="K33" s="1" t="s">
        <v>20</v>
      </c>
      <c r="L33" s="115"/>
      <c r="M33" s="101"/>
      <c r="N33" s="101"/>
      <c r="O33" s="101"/>
      <c r="P33" s="101"/>
      <c r="Q33" s="101"/>
      <c r="R33" s="101"/>
      <c r="S33" s="49"/>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20.25</v>
      </c>
      <c r="G35" s="41">
        <f>G5</f>
        <v>2</v>
      </c>
      <c r="H35" s="41">
        <f>H5</f>
        <v>34</v>
      </c>
      <c r="I35" s="10"/>
      <c r="K35" s="1"/>
      <c r="L35" s="34">
        <f>Plan!N6</f>
        <v>60</v>
      </c>
      <c r="M35" s="18">
        <f>Plan!O6</f>
        <v>42</v>
      </c>
      <c r="N35" s="2"/>
      <c r="O35" s="2"/>
      <c r="P35" s="41">
        <f>F5</f>
        <v>20.25</v>
      </c>
      <c r="Q35" s="41">
        <f>G5</f>
        <v>2</v>
      </c>
      <c r="R35" s="41">
        <f>H5</f>
        <v>34</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4"/>
      <c r="C37" s="100"/>
      <c r="D37" s="100"/>
      <c r="E37" s="100"/>
      <c r="F37" s="100"/>
      <c r="G37" s="100"/>
      <c r="H37" s="100"/>
      <c r="I37" s="68"/>
      <c r="K37" s="1"/>
      <c r="L37" s="114"/>
      <c r="M37" s="100"/>
      <c r="N37" s="100"/>
      <c r="O37" s="100"/>
      <c r="P37" s="100"/>
      <c r="Q37" s="100"/>
      <c r="R37" s="100"/>
      <c r="S37" s="68"/>
    </row>
    <row r="38" spans="1:19" x14ac:dyDescent="0.25">
      <c r="A38" s="1" t="s">
        <v>20</v>
      </c>
      <c r="B38" s="114"/>
      <c r="C38" s="100"/>
      <c r="D38" s="100"/>
      <c r="E38" s="100"/>
      <c r="F38" s="100"/>
      <c r="G38" s="100"/>
      <c r="H38" s="100"/>
      <c r="I38" s="47"/>
      <c r="K38" s="1" t="s">
        <v>20</v>
      </c>
      <c r="L38" s="114"/>
      <c r="M38" s="100"/>
      <c r="N38" s="100"/>
      <c r="O38" s="100"/>
      <c r="P38" s="100"/>
      <c r="Q38" s="100"/>
      <c r="R38" s="100"/>
      <c r="S38" s="47"/>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34</v>
      </c>
      <c r="G40" s="41">
        <f>G5</f>
        <v>2</v>
      </c>
      <c r="H40" s="41">
        <f>F5</f>
        <v>20.25</v>
      </c>
      <c r="I40" s="10"/>
      <c r="K40" s="1"/>
      <c r="L40" s="1"/>
      <c r="M40" s="2"/>
      <c r="N40" s="2"/>
      <c r="O40" s="2"/>
      <c r="P40" s="41">
        <f>H5</f>
        <v>34</v>
      </c>
      <c r="Q40" s="41">
        <f>G5</f>
        <v>2</v>
      </c>
      <c r="R40" s="41">
        <f>F5</f>
        <v>20.25</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4"/>
      <c r="C42" s="100"/>
      <c r="D42" s="100"/>
      <c r="E42" s="100"/>
      <c r="F42" s="100"/>
      <c r="G42" s="100"/>
      <c r="H42" s="100"/>
      <c r="I42" s="68"/>
      <c r="K42" s="1"/>
      <c r="L42" s="114"/>
      <c r="M42" s="100"/>
      <c r="N42" s="100"/>
      <c r="O42" s="100"/>
      <c r="P42" s="100"/>
      <c r="Q42" s="100"/>
      <c r="R42" s="100"/>
      <c r="S42" s="68"/>
    </row>
    <row r="43" spans="1:19" ht="15.75" thickBot="1" x14ac:dyDescent="0.3">
      <c r="A43" s="11" t="s">
        <v>20</v>
      </c>
      <c r="B43" s="115"/>
      <c r="C43" s="101"/>
      <c r="D43" s="101"/>
      <c r="E43" s="101"/>
      <c r="F43" s="101"/>
      <c r="G43" s="101"/>
      <c r="H43" s="101"/>
      <c r="I43" s="49"/>
      <c r="K43" s="11" t="s">
        <v>20</v>
      </c>
      <c r="L43" s="115"/>
      <c r="M43" s="101"/>
      <c r="N43" s="101"/>
      <c r="O43" s="101"/>
      <c r="P43" s="101"/>
      <c r="Q43" s="101"/>
      <c r="R43" s="101"/>
      <c r="S43" s="49"/>
    </row>
    <row r="45" spans="1:19" x14ac:dyDescent="0.25">
      <c r="A45" s="92" t="s">
        <v>16</v>
      </c>
      <c r="B45" s="92"/>
      <c r="C45" s="92"/>
      <c r="K45" s="92" t="s">
        <v>16</v>
      </c>
      <c r="L45" s="92"/>
      <c r="M45" s="92"/>
    </row>
    <row r="46" spans="1:19" x14ac:dyDescent="0.25">
      <c r="A46" s="93"/>
      <c r="B46" s="93"/>
      <c r="C46" s="93"/>
      <c r="D46" s="93"/>
      <c r="E46" s="93"/>
      <c r="F46" s="93"/>
      <c r="G46" s="93"/>
      <c r="H46" s="93"/>
      <c r="I46" s="93"/>
      <c r="K46" s="93"/>
      <c r="L46" s="93"/>
      <c r="M46" s="93"/>
      <c r="N46" s="93"/>
      <c r="O46" s="93"/>
      <c r="P46" s="93"/>
      <c r="Q46" s="93"/>
      <c r="R46" s="93"/>
      <c r="S46" s="93"/>
    </row>
    <row r="47" spans="1:19" x14ac:dyDescent="0.25">
      <c r="A47" s="93"/>
      <c r="B47" s="93"/>
      <c r="C47" s="93"/>
      <c r="D47" s="93"/>
      <c r="E47" s="93"/>
      <c r="F47" s="93"/>
      <c r="G47" s="93"/>
      <c r="H47" s="93"/>
      <c r="I47" s="93"/>
      <c r="K47" s="93"/>
      <c r="L47" s="93"/>
      <c r="M47" s="93"/>
      <c r="N47" s="93"/>
      <c r="O47" s="93"/>
      <c r="P47" s="93"/>
      <c r="Q47" s="93"/>
      <c r="R47" s="93"/>
      <c r="S47" s="93"/>
    </row>
    <row r="48" spans="1:19" x14ac:dyDescent="0.25">
      <c r="A48" s="93"/>
      <c r="B48" s="93"/>
      <c r="C48" s="93"/>
      <c r="D48" s="93"/>
      <c r="E48" s="93"/>
      <c r="F48" s="93"/>
      <c r="G48" s="93"/>
      <c r="H48" s="93"/>
      <c r="I48" s="93"/>
      <c r="K48" s="93"/>
      <c r="L48" s="93"/>
      <c r="M48" s="93"/>
      <c r="N48" s="93"/>
      <c r="O48" s="93"/>
      <c r="P48" s="93"/>
      <c r="Q48" s="93"/>
      <c r="R48" s="93"/>
      <c r="S48" s="93"/>
    </row>
    <row r="49" spans="1:19" x14ac:dyDescent="0.25">
      <c r="A49" s="93"/>
      <c r="B49" s="93"/>
      <c r="C49" s="93"/>
      <c r="D49" s="93"/>
      <c r="E49" s="93"/>
      <c r="F49" s="93"/>
      <c r="G49" s="93"/>
      <c r="H49" s="93"/>
      <c r="I49" s="93"/>
      <c r="K49" s="93"/>
      <c r="L49" s="93"/>
      <c r="M49" s="93"/>
      <c r="N49" s="93"/>
      <c r="O49" s="93"/>
      <c r="P49" s="93"/>
      <c r="Q49" s="93"/>
      <c r="R49" s="93"/>
      <c r="S49" s="93"/>
    </row>
    <row r="50" spans="1:19" x14ac:dyDescent="0.25">
      <c r="A50" s="93"/>
      <c r="B50" s="93"/>
      <c r="C50" s="93"/>
      <c r="D50" s="93"/>
      <c r="E50" s="93"/>
      <c r="F50" s="93"/>
      <c r="G50" s="93"/>
      <c r="H50" s="93"/>
      <c r="I50" s="93"/>
      <c r="K50" s="93"/>
      <c r="L50" s="93"/>
      <c r="M50" s="93"/>
      <c r="N50" s="93"/>
      <c r="O50" s="93"/>
      <c r="P50" s="93"/>
      <c r="Q50" s="93"/>
      <c r="R50" s="93"/>
      <c r="S50" s="93"/>
    </row>
  </sheetData>
  <mergeCells count="40">
    <mergeCell ref="K9:L9"/>
    <mergeCell ref="K10:S12"/>
    <mergeCell ref="A45:C45"/>
    <mergeCell ref="A46:I50"/>
    <mergeCell ref="K45:M45"/>
    <mergeCell ref="K46:S50"/>
    <mergeCell ref="B38:H38"/>
    <mergeCell ref="L38:R38"/>
    <mergeCell ref="B42:H42"/>
    <mergeCell ref="L42:R42"/>
    <mergeCell ref="B43:H43"/>
    <mergeCell ref="L43:R43"/>
    <mergeCell ref="B32:H32"/>
    <mergeCell ref="L32:R32"/>
    <mergeCell ref="B33:H33"/>
    <mergeCell ref="L33:R33"/>
    <mergeCell ref="B37:H37"/>
    <mergeCell ref="L37:R37"/>
    <mergeCell ref="B23:H23"/>
    <mergeCell ref="L23:R23"/>
    <mergeCell ref="B27:H27"/>
    <mergeCell ref="L27:R27"/>
    <mergeCell ref="B28:H28"/>
    <mergeCell ref="L28:R28"/>
    <mergeCell ref="A2:C3"/>
    <mergeCell ref="A1:S1"/>
    <mergeCell ref="B18:H18"/>
    <mergeCell ref="L18:R18"/>
    <mergeCell ref="B22:H22"/>
    <mergeCell ref="L22:R22"/>
    <mergeCell ref="B7:H7"/>
    <mergeCell ref="B8:H8"/>
    <mergeCell ref="B17:H17"/>
    <mergeCell ref="L17:R17"/>
    <mergeCell ref="D13:E13"/>
    <mergeCell ref="N13:O13"/>
    <mergeCell ref="L7:R7"/>
    <mergeCell ref="L8:R8"/>
    <mergeCell ref="A9:B9"/>
    <mergeCell ref="A10:I12"/>
  </mergeCells>
  <conditionalFormatting sqref="F5:H5">
    <cfRule type="dataBar" priority="2">
      <dataBar>
        <cfvo type="min"/>
        <cfvo type="max"/>
        <color rgb="FFFFB628"/>
      </dataBar>
      <extLst>
        <ext xmlns:x14="http://schemas.microsoft.com/office/spreadsheetml/2009/9/main" uri="{B025F937-C7B1-47D3-B67F-A62EFF666E3E}">
          <x14:id>{014071F2-51D4-470C-B2D3-34DCE096E3CE}</x14:id>
        </ext>
      </extLst>
    </cfRule>
  </conditionalFormatting>
  <conditionalFormatting sqref="P5:R5">
    <cfRule type="dataBar" priority="1">
      <dataBar>
        <cfvo type="min"/>
        <cfvo type="max"/>
        <color rgb="FFFFB628"/>
      </dataBar>
      <extLst>
        <ext xmlns:x14="http://schemas.microsoft.com/office/spreadsheetml/2009/9/main" uri="{B025F937-C7B1-47D3-B67F-A62EFF666E3E}">
          <x14:id>{756B85EB-AF2B-45FB-B9AC-282E3B9E732F}</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014071F2-51D4-470C-B2D3-34DCE096E3CE}">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756B85EB-AF2B-45FB-B9AC-282E3B9E732F}">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S50"/>
  <sheetViews>
    <sheetView workbookViewId="0">
      <selection sqref="A1:S1"/>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4" t="s">
        <v>61</v>
      </c>
      <c r="B1" s="94"/>
      <c r="C1" s="94"/>
      <c r="D1" s="94"/>
      <c r="E1" s="94"/>
      <c r="F1" s="94"/>
      <c r="G1" s="94"/>
      <c r="H1" s="94"/>
      <c r="I1" s="94"/>
      <c r="J1" s="94"/>
      <c r="K1" s="94"/>
      <c r="L1" s="94"/>
      <c r="M1" s="94"/>
      <c r="N1" s="94"/>
      <c r="O1" s="94"/>
      <c r="P1" s="94"/>
      <c r="Q1" s="94"/>
      <c r="R1" s="94"/>
      <c r="S1" s="94"/>
    </row>
    <row r="2" spans="1:19" ht="15" customHeight="1" x14ac:dyDescent="0.5">
      <c r="A2" s="95" t="s">
        <v>5</v>
      </c>
      <c r="B2" s="96"/>
      <c r="C2" s="96"/>
      <c r="D2" s="26"/>
      <c r="E2" s="26"/>
      <c r="F2" s="9"/>
      <c r="G2" s="27"/>
      <c r="H2" s="27"/>
      <c r="I2" s="28"/>
      <c r="J2" s="9"/>
      <c r="K2" s="9"/>
      <c r="L2" s="9"/>
      <c r="M2" s="9"/>
      <c r="N2" s="9"/>
      <c r="O2" s="9"/>
      <c r="P2" s="9"/>
      <c r="Q2" s="9"/>
      <c r="R2" s="9"/>
      <c r="S2" s="29"/>
    </row>
    <row r="3" spans="1:19" ht="15" customHeight="1" x14ac:dyDescent="0.25">
      <c r="A3" s="97"/>
      <c r="B3" s="94"/>
      <c r="C3" s="94"/>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f>(F5+G5)/2*100/H5</f>
        <v>31.521739130434781</v>
      </c>
      <c r="F5" s="41">
        <f>Plan!B8/Plan!D2</f>
        <v>20.75</v>
      </c>
      <c r="G5" s="41">
        <f>Plan!C8/Plan!D2</f>
        <v>1</v>
      </c>
      <c r="H5" s="41">
        <f>Plan!D8/Plan!D2</f>
        <v>34.5</v>
      </c>
      <c r="I5" s="2"/>
      <c r="J5" s="2"/>
      <c r="K5" s="2"/>
      <c r="L5" s="2"/>
      <c r="M5" s="2"/>
      <c r="N5" s="2"/>
      <c r="O5" s="2"/>
      <c r="P5" s="41">
        <f>H5</f>
        <v>34.5</v>
      </c>
      <c r="Q5" s="41">
        <f>G5</f>
        <v>1</v>
      </c>
      <c r="R5" s="41">
        <f>F5</f>
        <v>20.75</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0"/>
      <c r="C7" s="100"/>
      <c r="D7" s="100"/>
      <c r="E7" s="100"/>
      <c r="F7" s="100"/>
      <c r="G7" s="100"/>
      <c r="H7" s="100"/>
      <c r="I7" s="64"/>
      <c r="J7" s="2"/>
      <c r="K7" s="2"/>
      <c r="L7" s="100"/>
      <c r="M7" s="100"/>
      <c r="N7" s="100"/>
      <c r="O7" s="100"/>
      <c r="P7" s="100"/>
      <c r="Q7" s="100"/>
      <c r="R7" s="100"/>
      <c r="S7" s="61"/>
    </row>
    <row r="8" spans="1:19" ht="15" customHeight="1" thickBot="1" x14ac:dyDescent="0.3">
      <c r="A8" s="11" t="s">
        <v>20</v>
      </c>
      <c r="B8" s="101"/>
      <c r="C8" s="101"/>
      <c r="D8" s="101"/>
      <c r="E8" s="101"/>
      <c r="F8" s="101"/>
      <c r="G8" s="101"/>
      <c r="H8" s="101"/>
      <c r="I8" s="62"/>
      <c r="J8" s="21"/>
      <c r="K8" s="21" t="s">
        <v>20</v>
      </c>
      <c r="L8" s="101"/>
      <c r="M8" s="101"/>
      <c r="N8" s="101"/>
      <c r="O8" s="101"/>
      <c r="P8" s="101"/>
      <c r="Q8" s="101"/>
      <c r="R8" s="101"/>
      <c r="S8" s="63"/>
    </row>
    <row r="9" spans="1:19" ht="15" customHeight="1" x14ac:dyDescent="0.25">
      <c r="A9" s="109" t="s">
        <v>16</v>
      </c>
      <c r="B9" s="109"/>
      <c r="K9" s="109" t="s">
        <v>16</v>
      </c>
      <c r="L9" s="109"/>
    </row>
    <row r="10" spans="1:19" ht="15" customHeight="1" x14ac:dyDescent="0.25">
      <c r="A10" s="118"/>
      <c r="B10" s="93"/>
      <c r="C10" s="93"/>
      <c r="D10" s="93"/>
      <c r="E10" s="93"/>
      <c r="F10" s="93"/>
      <c r="G10" s="93"/>
      <c r="H10" s="93"/>
      <c r="I10" s="93"/>
      <c r="K10" s="118"/>
      <c r="L10" s="93"/>
      <c r="M10" s="93"/>
      <c r="N10" s="93"/>
      <c r="O10" s="93"/>
      <c r="P10" s="93"/>
      <c r="Q10" s="93"/>
      <c r="R10" s="93"/>
      <c r="S10" s="93"/>
    </row>
    <row r="11" spans="1:19" ht="15" customHeight="1" x14ac:dyDescent="0.25">
      <c r="A11" s="93"/>
      <c r="B11" s="93"/>
      <c r="C11" s="93"/>
      <c r="D11" s="93"/>
      <c r="E11" s="93"/>
      <c r="F11" s="93"/>
      <c r="G11" s="93"/>
      <c r="H11" s="93"/>
      <c r="I11" s="93"/>
      <c r="K11" s="93"/>
      <c r="L11" s="93"/>
      <c r="M11" s="93"/>
      <c r="N11" s="93"/>
      <c r="O11" s="93"/>
      <c r="P11" s="93"/>
      <c r="Q11" s="93"/>
      <c r="R11" s="93"/>
      <c r="S11" s="93"/>
    </row>
    <row r="12" spans="1:19" ht="15" customHeight="1" x14ac:dyDescent="0.25">
      <c r="A12" s="93"/>
      <c r="B12" s="93"/>
      <c r="C12" s="93"/>
      <c r="D12" s="93"/>
      <c r="E12" s="93"/>
      <c r="F12" s="93"/>
      <c r="G12" s="93"/>
      <c r="H12" s="93"/>
      <c r="I12" s="93"/>
      <c r="K12" s="93"/>
      <c r="L12" s="93"/>
      <c r="M12" s="93"/>
      <c r="N12" s="93"/>
      <c r="O12" s="93"/>
      <c r="P12" s="93"/>
      <c r="Q12" s="93"/>
      <c r="R12" s="93"/>
      <c r="S12" s="93"/>
    </row>
    <row r="13" spans="1:19" ht="15" customHeight="1" thickBot="1" x14ac:dyDescent="0.45">
      <c r="A13" s="4"/>
      <c r="B13" s="6"/>
      <c r="C13" s="6"/>
      <c r="D13" s="108" t="s">
        <v>4</v>
      </c>
      <c r="E13" s="108"/>
      <c r="F13" s="2"/>
      <c r="G13" s="12"/>
      <c r="H13" s="12"/>
      <c r="I13" s="2"/>
      <c r="K13" s="4"/>
      <c r="L13" s="6"/>
      <c r="M13" s="6"/>
      <c r="N13" s="108" t="s">
        <v>6</v>
      </c>
      <c r="O13" s="108"/>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20.75</v>
      </c>
      <c r="G15" s="41">
        <f>G5</f>
        <v>1</v>
      </c>
      <c r="H15" s="41">
        <f>H5</f>
        <v>34.5</v>
      </c>
      <c r="I15" s="10"/>
      <c r="K15" s="1"/>
      <c r="L15" s="34">
        <f>Plan!N4</f>
        <v>32</v>
      </c>
      <c r="M15" s="18">
        <f>Plan!O4</f>
        <v>23</v>
      </c>
      <c r="N15" s="2"/>
      <c r="O15" s="2"/>
      <c r="P15" s="41">
        <f>F5</f>
        <v>20.75</v>
      </c>
      <c r="Q15" s="41">
        <f>G5</f>
        <v>1</v>
      </c>
      <c r="R15" s="42">
        <f>H5</f>
        <v>34.5</v>
      </c>
      <c r="S15" s="10"/>
    </row>
    <row r="16" spans="1:19" ht="15" customHeight="1" x14ac:dyDescent="0.25">
      <c r="A16" s="1"/>
      <c r="B16" s="35"/>
      <c r="C16" s="5"/>
      <c r="D16" s="2"/>
      <c r="E16" s="2"/>
      <c r="F16" s="39"/>
      <c r="G16" s="39"/>
      <c r="H16" s="19"/>
      <c r="I16" s="10"/>
      <c r="K16" s="1"/>
      <c r="L16" s="35"/>
      <c r="M16" s="5"/>
      <c r="N16" s="2"/>
      <c r="O16" s="2"/>
      <c r="P16" s="39"/>
      <c r="Q16" s="39"/>
      <c r="R16" s="19"/>
      <c r="S16" s="10"/>
    </row>
    <row r="17" spans="1:19" ht="15" customHeight="1" x14ac:dyDescent="0.25">
      <c r="A17" s="1"/>
      <c r="B17" s="116"/>
      <c r="C17" s="117"/>
      <c r="D17" s="117"/>
      <c r="E17" s="117"/>
      <c r="F17" s="117"/>
      <c r="G17" s="117"/>
      <c r="H17" s="117"/>
      <c r="I17" s="68"/>
      <c r="K17" s="1"/>
      <c r="L17" s="114"/>
      <c r="M17" s="100"/>
      <c r="N17" s="100"/>
      <c r="O17" s="100"/>
      <c r="P17" s="100"/>
      <c r="Q17" s="100"/>
      <c r="R17" s="100"/>
      <c r="S17" s="68"/>
    </row>
    <row r="18" spans="1:19" ht="15" customHeight="1" x14ac:dyDescent="0.25">
      <c r="A18" s="1" t="s">
        <v>20</v>
      </c>
      <c r="B18" s="114"/>
      <c r="C18" s="100"/>
      <c r="D18" s="100"/>
      <c r="E18" s="100"/>
      <c r="F18" s="100"/>
      <c r="G18" s="100"/>
      <c r="H18" s="100"/>
      <c r="I18" s="47"/>
      <c r="K18" s="1" t="s">
        <v>20</v>
      </c>
      <c r="L18" s="114"/>
      <c r="M18" s="100"/>
      <c r="N18" s="100"/>
      <c r="O18" s="100"/>
      <c r="P18" s="100"/>
      <c r="Q18" s="100"/>
      <c r="R18" s="100"/>
      <c r="S18" s="47"/>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34.5</v>
      </c>
      <c r="G20" s="41">
        <f>G5</f>
        <v>1</v>
      </c>
      <c r="H20" s="41">
        <f>F5</f>
        <v>20.75</v>
      </c>
      <c r="I20" s="10"/>
      <c r="K20" s="1"/>
      <c r="L20" s="1"/>
      <c r="M20" s="2"/>
      <c r="N20" s="2"/>
      <c r="O20" s="2"/>
      <c r="P20" s="41">
        <f>H5</f>
        <v>34.5</v>
      </c>
      <c r="Q20" s="41">
        <f>G5</f>
        <v>1</v>
      </c>
      <c r="R20" s="41">
        <f>F5</f>
        <v>20.75</v>
      </c>
      <c r="S20" s="10"/>
    </row>
    <row r="21" spans="1:19" ht="15" customHeight="1" x14ac:dyDescent="0.25">
      <c r="A21" s="1"/>
      <c r="B21" s="1"/>
      <c r="C21" s="2"/>
      <c r="D21" s="2"/>
      <c r="E21" s="2"/>
      <c r="F21" s="39"/>
      <c r="G21" s="39"/>
      <c r="H21" s="44"/>
      <c r="I21" s="10"/>
      <c r="K21" s="1"/>
      <c r="L21" s="1"/>
      <c r="M21" s="2"/>
      <c r="N21" s="2"/>
      <c r="O21" s="2"/>
      <c r="P21" s="39"/>
      <c r="Q21" s="42"/>
      <c r="R21" s="44"/>
      <c r="S21" s="10"/>
    </row>
    <row r="22" spans="1:19" ht="15" customHeight="1" x14ac:dyDescent="0.25">
      <c r="A22" s="1"/>
      <c r="B22" s="114"/>
      <c r="C22" s="100"/>
      <c r="D22" s="100"/>
      <c r="E22" s="100"/>
      <c r="F22" s="100"/>
      <c r="G22" s="100"/>
      <c r="H22" s="100"/>
      <c r="I22" s="68"/>
      <c r="K22" s="1"/>
      <c r="L22" s="114"/>
      <c r="M22" s="100"/>
      <c r="N22" s="100"/>
      <c r="O22" s="100"/>
      <c r="P22" s="100"/>
      <c r="Q22" s="100"/>
      <c r="R22" s="100"/>
      <c r="S22" s="68"/>
    </row>
    <row r="23" spans="1:19" ht="15" customHeight="1" thickBot="1" x14ac:dyDescent="0.3">
      <c r="A23" s="1" t="s">
        <v>20</v>
      </c>
      <c r="B23" s="115"/>
      <c r="C23" s="101"/>
      <c r="D23" s="101"/>
      <c r="E23" s="101"/>
      <c r="F23" s="101"/>
      <c r="G23" s="101"/>
      <c r="H23" s="101"/>
      <c r="I23" s="49"/>
      <c r="K23" s="1" t="s">
        <v>20</v>
      </c>
      <c r="L23" s="115"/>
      <c r="M23" s="101"/>
      <c r="N23" s="101"/>
      <c r="O23" s="101"/>
      <c r="P23" s="101"/>
      <c r="Q23" s="101"/>
      <c r="R23" s="101"/>
      <c r="S23" s="49"/>
    </row>
    <row r="24" spans="1:19" ht="15" customHeight="1" x14ac:dyDescent="0.25">
      <c r="A24" s="8"/>
      <c r="B24" s="33" t="s">
        <v>7</v>
      </c>
      <c r="C24" s="17" t="s">
        <v>8</v>
      </c>
      <c r="D24" s="9"/>
      <c r="E24" s="9"/>
      <c r="F24" s="13" t="s">
        <v>0</v>
      </c>
      <c r="G24" s="13" t="s">
        <v>1</v>
      </c>
      <c r="H24" s="38" t="s">
        <v>2</v>
      </c>
      <c r="I24" s="14"/>
      <c r="K24" s="8"/>
      <c r="L24" s="33" t="s">
        <v>7</v>
      </c>
      <c r="M24" s="17" t="s">
        <v>8</v>
      </c>
      <c r="N24" s="9"/>
      <c r="O24" s="9"/>
      <c r="P24" s="13" t="s">
        <v>0</v>
      </c>
      <c r="Q24" s="13" t="s">
        <v>1</v>
      </c>
      <c r="R24" s="38" t="s">
        <v>2</v>
      </c>
      <c r="S24" s="14"/>
    </row>
    <row r="25" spans="1:19" x14ac:dyDescent="0.25">
      <c r="A25" s="1"/>
      <c r="B25" s="34">
        <f>Plan!K5</f>
        <v>14</v>
      </c>
      <c r="C25" s="18">
        <f>Plan!L5</f>
        <v>7</v>
      </c>
      <c r="D25" s="2"/>
      <c r="E25" s="2"/>
      <c r="F25" s="41">
        <f>F5</f>
        <v>20.75</v>
      </c>
      <c r="G25" s="41">
        <f>G5</f>
        <v>1</v>
      </c>
      <c r="H25" s="41">
        <f>H5</f>
        <v>34.5</v>
      </c>
      <c r="I25" s="10"/>
      <c r="K25" s="1"/>
      <c r="L25" s="34">
        <f>Plan!N5</f>
        <v>40</v>
      </c>
      <c r="M25" s="18">
        <f>Plan!O5</f>
        <v>32</v>
      </c>
      <c r="N25" s="2"/>
      <c r="O25" s="2"/>
      <c r="P25" s="41">
        <f>F5</f>
        <v>20.75</v>
      </c>
      <c r="Q25" s="41">
        <f>G5</f>
        <v>1</v>
      </c>
      <c r="R25" s="41">
        <f>H5</f>
        <v>34.5</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4"/>
      <c r="C27" s="100"/>
      <c r="D27" s="100"/>
      <c r="E27" s="100"/>
      <c r="F27" s="100"/>
      <c r="G27" s="100"/>
      <c r="H27" s="100"/>
      <c r="I27" s="68"/>
      <c r="K27" s="1"/>
      <c r="L27" s="114"/>
      <c r="M27" s="100"/>
      <c r="N27" s="100"/>
      <c r="O27" s="100"/>
      <c r="P27" s="100"/>
      <c r="Q27" s="100"/>
      <c r="R27" s="100"/>
      <c r="S27" s="68"/>
    </row>
    <row r="28" spans="1:19" x14ac:dyDescent="0.25">
      <c r="A28" s="1" t="s">
        <v>20</v>
      </c>
      <c r="B28" s="114"/>
      <c r="C28" s="100"/>
      <c r="D28" s="100"/>
      <c r="E28" s="100"/>
      <c r="F28" s="100"/>
      <c r="G28" s="100"/>
      <c r="H28" s="100"/>
      <c r="I28" s="47"/>
      <c r="K28" s="1" t="s">
        <v>20</v>
      </c>
      <c r="L28" s="114"/>
      <c r="M28" s="100"/>
      <c r="N28" s="100"/>
      <c r="O28" s="100"/>
      <c r="P28" s="100"/>
      <c r="Q28" s="100"/>
      <c r="R28" s="100"/>
      <c r="S28" s="47"/>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34.5</v>
      </c>
      <c r="G30" s="41">
        <f>G5</f>
        <v>1</v>
      </c>
      <c r="H30" s="41">
        <f>F5</f>
        <v>20.75</v>
      </c>
      <c r="I30" s="10"/>
      <c r="K30" s="1"/>
      <c r="L30" s="1"/>
      <c r="M30" s="2"/>
      <c r="N30" s="2"/>
      <c r="O30" s="2"/>
      <c r="P30" s="41">
        <f>H5</f>
        <v>34.5</v>
      </c>
      <c r="Q30" s="41">
        <f>G5</f>
        <v>1</v>
      </c>
      <c r="R30" s="41">
        <f>F5</f>
        <v>20.75</v>
      </c>
      <c r="S30" s="10"/>
    </row>
    <row r="31" spans="1:19" x14ac:dyDescent="0.25">
      <c r="A31" s="1"/>
      <c r="B31" s="1"/>
      <c r="C31" s="2"/>
      <c r="D31" s="2"/>
      <c r="E31" s="2"/>
      <c r="F31" s="39"/>
      <c r="G31" s="39"/>
      <c r="H31" s="44"/>
      <c r="I31" s="10"/>
      <c r="K31" s="1"/>
      <c r="L31" s="1"/>
      <c r="M31" s="2"/>
      <c r="N31" s="2"/>
      <c r="O31" s="2"/>
      <c r="P31" s="39"/>
      <c r="Q31" s="39"/>
      <c r="R31" s="44"/>
      <c r="S31" s="10"/>
    </row>
    <row r="32" spans="1:19" x14ac:dyDescent="0.25">
      <c r="A32" s="1"/>
      <c r="B32" s="114"/>
      <c r="C32" s="100"/>
      <c r="D32" s="100"/>
      <c r="E32" s="100"/>
      <c r="F32" s="100"/>
      <c r="G32" s="100"/>
      <c r="H32" s="100"/>
      <c r="I32" s="68"/>
      <c r="K32" s="1"/>
      <c r="L32" s="114"/>
      <c r="M32" s="100"/>
      <c r="N32" s="100"/>
      <c r="O32" s="100"/>
      <c r="P32" s="100"/>
      <c r="Q32" s="100"/>
      <c r="R32" s="100"/>
      <c r="S32" s="68"/>
    </row>
    <row r="33" spans="1:19" ht="15" customHeight="1" thickBot="1" x14ac:dyDescent="0.3">
      <c r="A33" s="1" t="s">
        <v>20</v>
      </c>
      <c r="B33" s="115"/>
      <c r="C33" s="101"/>
      <c r="D33" s="101"/>
      <c r="E33" s="101"/>
      <c r="F33" s="101"/>
      <c r="G33" s="101"/>
      <c r="H33" s="101"/>
      <c r="I33" s="49"/>
      <c r="K33" s="1" t="s">
        <v>20</v>
      </c>
      <c r="L33" s="115"/>
      <c r="M33" s="101"/>
      <c r="N33" s="101"/>
      <c r="O33" s="101"/>
      <c r="P33" s="101"/>
      <c r="Q33" s="101"/>
      <c r="R33" s="101"/>
      <c r="S33" s="49"/>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x14ac:dyDescent="0.25">
      <c r="A35" s="1"/>
      <c r="B35" s="34">
        <f>Plan!K6</f>
        <v>20</v>
      </c>
      <c r="C35" s="18">
        <f>Plan!L6</f>
        <v>13</v>
      </c>
      <c r="D35" s="2"/>
      <c r="E35" s="2"/>
      <c r="F35" s="41">
        <f>F5</f>
        <v>20.75</v>
      </c>
      <c r="G35" s="41">
        <f>G5</f>
        <v>1</v>
      </c>
      <c r="H35" s="41">
        <f>H5</f>
        <v>34.5</v>
      </c>
      <c r="I35" s="10"/>
      <c r="K35" s="1"/>
      <c r="L35" s="34">
        <f>Plan!N6</f>
        <v>60</v>
      </c>
      <c r="M35" s="18">
        <f>Plan!O6</f>
        <v>42</v>
      </c>
      <c r="N35" s="2"/>
      <c r="O35" s="2"/>
      <c r="P35" s="41">
        <f>F5</f>
        <v>20.75</v>
      </c>
      <c r="Q35" s="41">
        <f>G5</f>
        <v>1</v>
      </c>
      <c r="R35" s="41">
        <f>H5</f>
        <v>34.5</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4"/>
      <c r="C37" s="100"/>
      <c r="D37" s="100"/>
      <c r="E37" s="100"/>
      <c r="F37" s="100"/>
      <c r="G37" s="100"/>
      <c r="H37" s="100"/>
      <c r="I37" s="68"/>
      <c r="K37" s="1"/>
      <c r="L37" s="114"/>
      <c r="M37" s="100"/>
      <c r="N37" s="100"/>
      <c r="O37" s="100"/>
      <c r="P37" s="100"/>
      <c r="Q37" s="100"/>
      <c r="R37" s="100"/>
      <c r="S37" s="68"/>
    </row>
    <row r="38" spans="1:19" x14ac:dyDescent="0.25">
      <c r="A38" s="1" t="s">
        <v>20</v>
      </c>
      <c r="B38" s="114"/>
      <c r="C38" s="100"/>
      <c r="D38" s="100"/>
      <c r="E38" s="100"/>
      <c r="F38" s="100"/>
      <c r="G38" s="100"/>
      <c r="H38" s="100"/>
      <c r="I38" s="47"/>
      <c r="K38" s="1" t="s">
        <v>20</v>
      </c>
      <c r="L38" s="114"/>
      <c r="M38" s="100"/>
      <c r="N38" s="100"/>
      <c r="O38" s="100"/>
      <c r="P38" s="100"/>
      <c r="Q38" s="100"/>
      <c r="R38" s="100"/>
      <c r="S38" s="47"/>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34.5</v>
      </c>
      <c r="G40" s="41">
        <f>G5</f>
        <v>1</v>
      </c>
      <c r="H40" s="41">
        <f>F5</f>
        <v>20.75</v>
      </c>
      <c r="I40" s="10"/>
      <c r="K40" s="1"/>
      <c r="L40" s="1"/>
      <c r="M40" s="2"/>
      <c r="N40" s="2"/>
      <c r="O40" s="2"/>
      <c r="P40" s="41">
        <f>H5</f>
        <v>34.5</v>
      </c>
      <c r="Q40" s="41">
        <f>G5</f>
        <v>1</v>
      </c>
      <c r="R40" s="41">
        <f>F5</f>
        <v>20.75</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4"/>
      <c r="C42" s="100"/>
      <c r="D42" s="100"/>
      <c r="E42" s="100"/>
      <c r="F42" s="100"/>
      <c r="G42" s="100"/>
      <c r="H42" s="100"/>
      <c r="I42" s="68"/>
      <c r="K42" s="1"/>
      <c r="L42" s="114"/>
      <c r="M42" s="100"/>
      <c r="N42" s="100"/>
      <c r="O42" s="100"/>
      <c r="P42" s="100"/>
      <c r="Q42" s="100"/>
      <c r="R42" s="100"/>
      <c r="S42" s="68"/>
    </row>
    <row r="43" spans="1:19" ht="15.75" thickBot="1" x14ac:dyDescent="0.3">
      <c r="A43" s="11" t="s">
        <v>20</v>
      </c>
      <c r="B43" s="115"/>
      <c r="C43" s="101"/>
      <c r="D43" s="101"/>
      <c r="E43" s="101"/>
      <c r="F43" s="101"/>
      <c r="G43" s="101"/>
      <c r="H43" s="101"/>
      <c r="I43" s="49"/>
      <c r="K43" s="11" t="s">
        <v>20</v>
      </c>
      <c r="L43" s="115"/>
      <c r="M43" s="101"/>
      <c r="N43" s="101"/>
      <c r="O43" s="101"/>
      <c r="P43" s="101"/>
      <c r="Q43" s="101"/>
      <c r="R43" s="101"/>
      <c r="S43" s="49"/>
    </row>
    <row r="45" spans="1:19" x14ac:dyDescent="0.25">
      <c r="A45" s="92" t="s">
        <v>16</v>
      </c>
      <c r="B45" s="92"/>
      <c r="C45" s="92"/>
      <c r="K45" s="92" t="s">
        <v>16</v>
      </c>
      <c r="L45" s="92"/>
      <c r="M45" s="92"/>
    </row>
    <row r="46" spans="1:19" x14ac:dyDescent="0.25">
      <c r="A46" s="119"/>
      <c r="B46" s="93"/>
      <c r="C46" s="93"/>
      <c r="D46" s="93"/>
      <c r="E46" s="93"/>
      <c r="F46" s="93"/>
      <c r="G46" s="93"/>
      <c r="H46" s="93"/>
      <c r="I46" s="93"/>
      <c r="K46" s="93"/>
      <c r="L46" s="93"/>
      <c r="M46" s="93"/>
      <c r="N46" s="93"/>
      <c r="O46" s="93"/>
      <c r="P46" s="93"/>
      <c r="Q46" s="93"/>
      <c r="R46" s="93"/>
      <c r="S46" s="93"/>
    </row>
    <row r="47" spans="1:19" x14ac:dyDescent="0.25">
      <c r="A47" s="93"/>
      <c r="B47" s="93"/>
      <c r="C47" s="93"/>
      <c r="D47" s="93"/>
      <c r="E47" s="93"/>
      <c r="F47" s="93"/>
      <c r="G47" s="93"/>
      <c r="H47" s="93"/>
      <c r="I47" s="93"/>
      <c r="K47" s="93"/>
      <c r="L47" s="93"/>
      <c r="M47" s="93"/>
      <c r="N47" s="93"/>
      <c r="O47" s="93"/>
      <c r="P47" s="93"/>
      <c r="Q47" s="93"/>
      <c r="R47" s="93"/>
      <c r="S47" s="93"/>
    </row>
    <row r="48" spans="1:19" x14ac:dyDescent="0.25">
      <c r="A48" s="93"/>
      <c r="B48" s="93"/>
      <c r="C48" s="93"/>
      <c r="D48" s="93"/>
      <c r="E48" s="93"/>
      <c r="F48" s="93"/>
      <c r="G48" s="93"/>
      <c r="H48" s="93"/>
      <c r="I48" s="93"/>
      <c r="K48" s="93"/>
      <c r="L48" s="93"/>
      <c r="M48" s="93"/>
      <c r="N48" s="93"/>
      <c r="O48" s="93"/>
      <c r="P48" s="93"/>
      <c r="Q48" s="93"/>
      <c r="R48" s="93"/>
      <c r="S48" s="93"/>
    </row>
    <row r="49" spans="1:19" x14ac:dyDescent="0.25">
      <c r="A49" s="93"/>
      <c r="B49" s="93"/>
      <c r="C49" s="93"/>
      <c r="D49" s="93"/>
      <c r="E49" s="93"/>
      <c r="F49" s="93"/>
      <c r="G49" s="93"/>
      <c r="H49" s="93"/>
      <c r="I49" s="93"/>
      <c r="K49" s="93"/>
      <c r="L49" s="93"/>
      <c r="M49" s="93"/>
      <c r="N49" s="93"/>
      <c r="O49" s="93"/>
      <c r="P49" s="93"/>
      <c r="Q49" s="93"/>
      <c r="R49" s="93"/>
      <c r="S49" s="93"/>
    </row>
    <row r="50" spans="1:19" x14ac:dyDescent="0.25">
      <c r="A50" s="93"/>
      <c r="B50" s="93"/>
      <c r="C50" s="93"/>
      <c r="D50" s="93"/>
      <c r="E50" s="93"/>
      <c r="F50" s="93"/>
      <c r="G50" s="93"/>
      <c r="H50" s="93"/>
      <c r="I50" s="93"/>
      <c r="K50" s="93"/>
      <c r="L50" s="93"/>
      <c r="M50" s="93"/>
      <c r="N50" s="93"/>
      <c r="O50" s="93"/>
      <c r="P50" s="93"/>
      <c r="Q50" s="93"/>
      <c r="R50" s="93"/>
      <c r="S50" s="93"/>
    </row>
  </sheetData>
  <mergeCells count="40">
    <mergeCell ref="K9:L9"/>
    <mergeCell ref="K10:S12"/>
    <mergeCell ref="A45:C45"/>
    <mergeCell ref="A46:I50"/>
    <mergeCell ref="K45:M45"/>
    <mergeCell ref="K46:S50"/>
    <mergeCell ref="B38:H38"/>
    <mergeCell ref="L38:R38"/>
    <mergeCell ref="B42:H42"/>
    <mergeCell ref="L42:R42"/>
    <mergeCell ref="B43:H43"/>
    <mergeCell ref="L43:R43"/>
    <mergeCell ref="B32:H32"/>
    <mergeCell ref="L32:R32"/>
    <mergeCell ref="B33:H33"/>
    <mergeCell ref="L33:R33"/>
    <mergeCell ref="B37:H37"/>
    <mergeCell ref="L37:R37"/>
    <mergeCell ref="B23:H23"/>
    <mergeCell ref="L23:R23"/>
    <mergeCell ref="B27:H27"/>
    <mergeCell ref="L27:R27"/>
    <mergeCell ref="B28:H28"/>
    <mergeCell ref="L28:R28"/>
    <mergeCell ref="A2:C3"/>
    <mergeCell ref="A1:S1"/>
    <mergeCell ref="B18:H18"/>
    <mergeCell ref="L18:R18"/>
    <mergeCell ref="B22:H22"/>
    <mergeCell ref="L22:R22"/>
    <mergeCell ref="B7:H7"/>
    <mergeCell ref="B8:H8"/>
    <mergeCell ref="B17:H17"/>
    <mergeCell ref="L17:R17"/>
    <mergeCell ref="D13:E13"/>
    <mergeCell ref="N13:O13"/>
    <mergeCell ref="L7:R7"/>
    <mergeCell ref="L8:R8"/>
    <mergeCell ref="A9:B9"/>
    <mergeCell ref="A10:I12"/>
  </mergeCells>
  <conditionalFormatting sqref="F5:H5">
    <cfRule type="dataBar" priority="2">
      <dataBar>
        <cfvo type="min"/>
        <cfvo type="max"/>
        <color rgb="FFFFB628"/>
      </dataBar>
      <extLst>
        <ext xmlns:x14="http://schemas.microsoft.com/office/spreadsheetml/2009/9/main" uri="{B025F937-C7B1-47D3-B67F-A62EFF666E3E}">
          <x14:id>{DC62A8B7-BB83-4D04-9FBB-EAC9CFB98556}</x14:id>
        </ext>
      </extLst>
    </cfRule>
  </conditionalFormatting>
  <conditionalFormatting sqref="P5:R5">
    <cfRule type="dataBar" priority="1">
      <dataBar>
        <cfvo type="min"/>
        <cfvo type="max"/>
        <color rgb="FFFFB628"/>
      </dataBar>
      <extLst>
        <ext xmlns:x14="http://schemas.microsoft.com/office/spreadsheetml/2009/9/main" uri="{B025F937-C7B1-47D3-B67F-A62EFF666E3E}">
          <x14:id>{2F6D2B77-99EB-4869-861A-A6EA7A009CAA}</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DC62A8B7-BB83-4D04-9FBB-EAC9CFB98556}">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2F6D2B77-99EB-4869-861A-A6EA7A009CAA}">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S50"/>
  <sheetViews>
    <sheetView workbookViewId="0">
      <selection activeCell="B17" sqref="B17:H17"/>
    </sheetView>
  </sheetViews>
  <sheetFormatPr defaultRowHeight="15" x14ac:dyDescent="0.25"/>
  <cols>
    <col min="1" max="9" width="10.7109375" customWidth="1"/>
    <col min="10" max="10" width="14.7109375" customWidth="1"/>
    <col min="11" max="17" width="10.7109375" customWidth="1"/>
  </cols>
  <sheetData>
    <row r="1" spans="1:19" ht="33.75" customHeight="1" thickBot="1" x14ac:dyDescent="0.4">
      <c r="A1" s="94" t="s">
        <v>61</v>
      </c>
      <c r="B1" s="94"/>
      <c r="C1" s="94"/>
      <c r="D1" s="94"/>
      <c r="E1" s="94"/>
      <c r="F1" s="94"/>
      <c r="G1" s="94"/>
      <c r="H1" s="94"/>
      <c r="I1" s="94"/>
      <c r="J1" s="94"/>
      <c r="K1" s="94"/>
      <c r="L1" s="94"/>
      <c r="M1" s="94"/>
      <c r="N1" s="94"/>
      <c r="O1" s="94"/>
      <c r="P1" s="94"/>
      <c r="Q1" s="94"/>
      <c r="R1" s="94"/>
      <c r="S1" s="94"/>
    </row>
    <row r="2" spans="1:19" ht="15" customHeight="1" x14ac:dyDescent="0.5">
      <c r="A2" s="95" t="s">
        <v>5</v>
      </c>
      <c r="B2" s="96"/>
      <c r="C2" s="96"/>
      <c r="D2" s="26"/>
      <c r="E2" s="26"/>
      <c r="F2" s="9"/>
      <c r="G2" s="27"/>
      <c r="H2" s="27"/>
      <c r="I2" s="28"/>
      <c r="J2" s="9"/>
      <c r="K2" s="9"/>
      <c r="L2" s="9"/>
      <c r="M2" s="9"/>
      <c r="N2" s="9"/>
      <c r="O2" s="9"/>
      <c r="P2" s="9"/>
      <c r="Q2" s="9"/>
      <c r="R2" s="9"/>
      <c r="S2" s="29"/>
    </row>
    <row r="3" spans="1:19" ht="15" customHeight="1" x14ac:dyDescent="0.25">
      <c r="A3" s="97"/>
      <c r="B3" s="94"/>
      <c r="C3" s="94"/>
      <c r="D3" s="2"/>
      <c r="E3" s="2"/>
      <c r="F3" s="2"/>
      <c r="G3" s="2"/>
      <c r="H3" s="2"/>
      <c r="I3" s="2"/>
      <c r="J3" s="2"/>
      <c r="K3" s="2"/>
      <c r="L3" s="2"/>
      <c r="M3" s="2"/>
      <c r="N3" s="2"/>
      <c r="O3" s="2"/>
      <c r="P3" s="2"/>
      <c r="Q3" s="2"/>
      <c r="R3" s="2"/>
      <c r="S3" s="7"/>
    </row>
    <row r="4" spans="1:19" ht="15" customHeight="1" thickBot="1" x14ac:dyDescent="0.3">
      <c r="A4" s="1"/>
      <c r="B4" s="2"/>
      <c r="C4" s="2"/>
      <c r="D4" s="2"/>
      <c r="E4" s="2"/>
      <c r="F4" s="39" t="s">
        <v>0</v>
      </c>
      <c r="G4" s="3" t="s">
        <v>1</v>
      </c>
      <c r="H4" s="39" t="s">
        <v>2</v>
      </c>
      <c r="I4" s="5" t="s">
        <v>3</v>
      </c>
      <c r="J4" s="2"/>
      <c r="K4" s="2"/>
      <c r="L4" s="2"/>
      <c r="M4" s="2"/>
      <c r="N4" s="2"/>
      <c r="O4" s="2"/>
      <c r="P4" s="39" t="s">
        <v>0</v>
      </c>
      <c r="Q4" s="3" t="s">
        <v>1</v>
      </c>
      <c r="R4" s="39" t="s">
        <v>2</v>
      </c>
      <c r="S4" s="10" t="s">
        <v>3</v>
      </c>
    </row>
    <row r="5" spans="1:19" ht="15" customHeight="1" thickBot="1" x14ac:dyDescent="0.3">
      <c r="A5" s="1"/>
      <c r="B5" s="2"/>
      <c r="C5" s="2"/>
      <c r="D5" s="22" t="s">
        <v>15</v>
      </c>
      <c r="E5" s="23" t="e">
        <f>(F5+G5)/2*100/H5</f>
        <v>#DIV/0!</v>
      </c>
      <c r="F5" s="41">
        <f>Plan!B9/Plan!D2</f>
        <v>0</v>
      </c>
      <c r="G5" s="41">
        <f>Plan!C9/Plan!D2</f>
        <v>0</v>
      </c>
      <c r="H5" s="41">
        <f>Plan!D9/Plan!D2</f>
        <v>0</v>
      </c>
      <c r="I5" s="2"/>
      <c r="J5" s="2"/>
      <c r="K5" s="2"/>
      <c r="L5" s="2"/>
      <c r="M5" s="2"/>
      <c r="N5" s="2"/>
      <c r="O5" s="2"/>
      <c r="P5" s="41">
        <f>H5</f>
        <v>0</v>
      </c>
      <c r="Q5" s="41">
        <f>G5</f>
        <v>0</v>
      </c>
      <c r="R5" s="41">
        <f>F5</f>
        <v>0</v>
      </c>
      <c r="S5" s="7"/>
    </row>
    <row r="6" spans="1:19" ht="15" customHeight="1" x14ac:dyDescent="0.25">
      <c r="A6" s="1"/>
      <c r="B6" s="2"/>
      <c r="C6" s="2"/>
      <c r="D6" s="2"/>
      <c r="E6" s="2"/>
      <c r="F6" s="39"/>
      <c r="G6" s="39"/>
      <c r="H6" s="19"/>
      <c r="I6" s="2"/>
      <c r="J6" s="2"/>
      <c r="K6" s="2"/>
      <c r="L6" s="2"/>
      <c r="M6" s="2"/>
      <c r="N6" s="2"/>
      <c r="O6" s="2"/>
      <c r="P6" s="39"/>
      <c r="Q6" s="39"/>
      <c r="R6" s="44"/>
      <c r="S6" s="7"/>
    </row>
    <row r="7" spans="1:19" ht="15" customHeight="1" x14ac:dyDescent="0.25">
      <c r="A7" s="1"/>
      <c r="B7" s="100"/>
      <c r="C7" s="100"/>
      <c r="D7" s="100"/>
      <c r="E7" s="100"/>
      <c r="F7" s="100"/>
      <c r="G7" s="100"/>
      <c r="H7" s="100"/>
      <c r="I7" s="64"/>
      <c r="J7" s="2"/>
      <c r="K7" s="2"/>
      <c r="L7" s="100"/>
      <c r="M7" s="100"/>
      <c r="N7" s="100"/>
      <c r="O7" s="100"/>
      <c r="P7" s="100"/>
      <c r="Q7" s="100"/>
      <c r="R7" s="100"/>
      <c r="S7" s="61"/>
    </row>
    <row r="8" spans="1:19" ht="15" customHeight="1" thickBot="1" x14ac:dyDescent="0.3">
      <c r="A8" s="11" t="s">
        <v>20</v>
      </c>
      <c r="B8" s="101"/>
      <c r="C8" s="101"/>
      <c r="D8" s="101"/>
      <c r="E8" s="101"/>
      <c r="F8" s="101"/>
      <c r="G8" s="101"/>
      <c r="H8" s="101"/>
      <c r="I8" s="62"/>
      <c r="J8" s="21"/>
      <c r="K8" s="21" t="s">
        <v>20</v>
      </c>
      <c r="L8" s="101"/>
      <c r="M8" s="101"/>
      <c r="N8" s="101"/>
      <c r="O8" s="101"/>
      <c r="P8" s="101"/>
      <c r="Q8" s="101"/>
      <c r="R8" s="101"/>
      <c r="S8" s="63"/>
    </row>
    <row r="9" spans="1:19" ht="15" customHeight="1" x14ac:dyDescent="0.25">
      <c r="A9" s="109" t="s">
        <v>16</v>
      </c>
      <c r="B9" s="109"/>
      <c r="K9" s="109" t="s">
        <v>16</v>
      </c>
      <c r="L9" s="109"/>
    </row>
    <row r="10" spans="1:19" ht="15" customHeight="1" x14ac:dyDescent="0.25">
      <c r="A10" s="93"/>
      <c r="B10" s="93"/>
      <c r="C10" s="93"/>
      <c r="D10" s="93"/>
      <c r="E10" s="93"/>
      <c r="F10" s="93"/>
      <c r="G10" s="93"/>
      <c r="H10" s="93"/>
      <c r="I10" s="93"/>
      <c r="K10" s="93"/>
      <c r="L10" s="93"/>
      <c r="M10" s="93"/>
      <c r="N10" s="93"/>
      <c r="O10" s="93"/>
      <c r="P10" s="93"/>
      <c r="Q10" s="93"/>
      <c r="R10" s="93"/>
      <c r="S10" s="93"/>
    </row>
    <row r="11" spans="1:19" ht="15" customHeight="1" x14ac:dyDescent="0.25">
      <c r="A11" s="93"/>
      <c r="B11" s="93"/>
      <c r="C11" s="93"/>
      <c r="D11" s="93"/>
      <c r="E11" s="93"/>
      <c r="F11" s="93"/>
      <c r="G11" s="93"/>
      <c r="H11" s="93"/>
      <c r="I11" s="93"/>
      <c r="K11" s="93"/>
      <c r="L11" s="93"/>
      <c r="M11" s="93"/>
      <c r="N11" s="93"/>
      <c r="O11" s="93"/>
      <c r="P11" s="93"/>
      <c r="Q11" s="93"/>
      <c r="R11" s="93"/>
      <c r="S11" s="93"/>
    </row>
    <row r="12" spans="1:19" ht="15" customHeight="1" x14ac:dyDescent="0.25">
      <c r="A12" s="93"/>
      <c r="B12" s="93"/>
      <c r="C12" s="93"/>
      <c r="D12" s="93"/>
      <c r="E12" s="93"/>
      <c r="F12" s="93"/>
      <c r="G12" s="93"/>
      <c r="H12" s="93"/>
      <c r="I12" s="93"/>
      <c r="K12" s="93"/>
      <c r="L12" s="93"/>
      <c r="M12" s="93"/>
      <c r="N12" s="93"/>
      <c r="O12" s="93"/>
      <c r="P12" s="93"/>
      <c r="Q12" s="93"/>
      <c r="R12" s="93"/>
      <c r="S12" s="93"/>
    </row>
    <row r="13" spans="1:19" ht="15" customHeight="1" thickBot="1" x14ac:dyDescent="0.45">
      <c r="A13" s="4"/>
      <c r="B13" s="6"/>
      <c r="C13" s="6"/>
      <c r="D13" s="108" t="s">
        <v>4</v>
      </c>
      <c r="E13" s="108"/>
      <c r="F13" s="2"/>
      <c r="G13" s="12"/>
      <c r="H13" s="12"/>
      <c r="I13" s="2"/>
      <c r="K13" s="4"/>
      <c r="L13" s="6"/>
      <c r="M13" s="6"/>
      <c r="N13" s="120" t="s">
        <v>6</v>
      </c>
      <c r="O13" s="120"/>
      <c r="P13" s="2"/>
      <c r="Q13" s="12"/>
      <c r="R13" s="12"/>
      <c r="S13" s="2"/>
    </row>
    <row r="14" spans="1:19" ht="15" customHeight="1" x14ac:dyDescent="0.25">
      <c r="A14" s="8"/>
      <c r="B14" s="33" t="s">
        <v>7</v>
      </c>
      <c r="C14" s="17" t="s">
        <v>8</v>
      </c>
      <c r="D14" s="16"/>
      <c r="E14" s="9"/>
      <c r="F14" s="13" t="s">
        <v>0</v>
      </c>
      <c r="G14" s="13" t="s">
        <v>1</v>
      </c>
      <c r="H14" s="38" t="s">
        <v>2</v>
      </c>
      <c r="I14" s="14" t="s">
        <v>3</v>
      </c>
      <c r="K14" s="8"/>
      <c r="L14" s="33" t="s">
        <v>7</v>
      </c>
      <c r="M14" s="17" t="s">
        <v>8</v>
      </c>
      <c r="N14" s="9"/>
      <c r="O14" s="9"/>
      <c r="P14" s="13" t="s">
        <v>0</v>
      </c>
      <c r="Q14" s="13" t="s">
        <v>1</v>
      </c>
      <c r="R14" s="38" t="s">
        <v>2</v>
      </c>
      <c r="S14" s="14" t="s">
        <v>3</v>
      </c>
    </row>
    <row r="15" spans="1:19" ht="15" customHeight="1" x14ac:dyDescent="0.25">
      <c r="A15" s="1"/>
      <c r="B15" s="34">
        <f>Plan!K4</f>
        <v>10</v>
      </c>
      <c r="C15" s="18">
        <f>Plan!L4</f>
        <v>3</v>
      </c>
      <c r="D15" s="2"/>
      <c r="E15" s="2"/>
      <c r="F15" s="41">
        <f>F5</f>
        <v>0</v>
      </c>
      <c r="G15" s="41">
        <f>G5</f>
        <v>0</v>
      </c>
      <c r="H15" s="41">
        <f>H5</f>
        <v>0</v>
      </c>
      <c r="I15" s="10"/>
      <c r="K15" s="1"/>
      <c r="L15" s="34">
        <f>Plan!N4</f>
        <v>32</v>
      </c>
      <c r="M15" s="18">
        <f>Plan!O4</f>
        <v>23</v>
      </c>
      <c r="N15" s="2"/>
      <c r="O15" s="2"/>
      <c r="P15" s="41">
        <f>F5</f>
        <v>0</v>
      </c>
      <c r="Q15" s="41">
        <f>G5</f>
        <v>0</v>
      </c>
      <c r="R15" s="41">
        <f>H5</f>
        <v>0</v>
      </c>
      <c r="S15" s="10"/>
    </row>
    <row r="16" spans="1:19" ht="15" customHeight="1" x14ac:dyDescent="0.25">
      <c r="A16" s="1"/>
      <c r="B16" s="35"/>
      <c r="C16" s="5"/>
      <c r="D16" s="2"/>
      <c r="E16" s="2"/>
      <c r="F16" s="39"/>
      <c r="G16" s="39"/>
      <c r="H16" s="19"/>
      <c r="I16" s="10"/>
      <c r="K16" s="1"/>
      <c r="L16" s="35"/>
      <c r="M16" s="5"/>
      <c r="N16" s="2"/>
      <c r="O16" s="2"/>
      <c r="P16" s="39"/>
      <c r="Q16" s="39"/>
      <c r="R16" s="19"/>
      <c r="S16" s="10"/>
    </row>
    <row r="17" spans="1:19" ht="15" customHeight="1" x14ac:dyDescent="0.25">
      <c r="A17" s="1"/>
      <c r="B17" s="114"/>
      <c r="C17" s="100"/>
      <c r="D17" s="100"/>
      <c r="E17" s="100"/>
      <c r="F17" s="100"/>
      <c r="G17" s="100"/>
      <c r="H17" s="100"/>
      <c r="I17" s="68"/>
      <c r="K17" s="1"/>
      <c r="L17" s="114"/>
      <c r="M17" s="100"/>
      <c r="N17" s="100"/>
      <c r="O17" s="100"/>
      <c r="P17" s="100"/>
      <c r="Q17" s="100"/>
      <c r="R17" s="100"/>
      <c r="S17" s="68"/>
    </row>
    <row r="18" spans="1:19" ht="15" customHeight="1" x14ac:dyDescent="0.25">
      <c r="A18" s="1" t="s">
        <v>20</v>
      </c>
      <c r="B18" s="114"/>
      <c r="C18" s="100"/>
      <c r="D18" s="100"/>
      <c r="E18" s="100"/>
      <c r="F18" s="100"/>
      <c r="G18" s="100"/>
      <c r="H18" s="100"/>
      <c r="I18" s="47"/>
      <c r="K18" s="1" t="s">
        <v>20</v>
      </c>
      <c r="L18" s="114"/>
      <c r="M18" s="100"/>
      <c r="N18" s="100"/>
      <c r="O18" s="100"/>
      <c r="P18" s="100"/>
      <c r="Q18" s="100"/>
      <c r="R18" s="100"/>
      <c r="S18" s="47"/>
    </row>
    <row r="19" spans="1:19" ht="15" customHeight="1" x14ac:dyDescent="0.25">
      <c r="A19" s="1"/>
      <c r="B19" s="1"/>
      <c r="C19" s="2"/>
      <c r="D19" s="2"/>
      <c r="E19" s="2"/>
      <c r="F19" s="15" t="s">
        <v>0</v>
      </c>
      <c r="G19" s="15" t="s">
        <v>1</v>
      </c>
      <c r="H19" s="37" t="s">
        <v>2</v>
      </c>
      <c r="I19" s="10"/>
      <c r="K19" s="1"/>
      <c r="L19" s="1"/>
      <c r="M19" s="2"/>
      <c r="N19" s="2"/>
      <c r="O19" s="2"/>
      <c r="P19" s="15" t="s">
        <v>0</v>
      </c>
      <c r="Q19" s="15" t="s">
        <v>1</v>
      </c>
      <c r="R19" s="37" t="s">
        <v>2</v>
      </c>
      <c r="S19" s="10"/>
    </row>
    <row r="20" spans="1:19" ht="15" customHeight="1" x14ac:dyDescent="0.25">
      <c r="A20" s="1"/>
      <c r="B20" s="1"/>
      <c r="C20" s="2"/>
      <c r="D20" s="2"/>
      <c r="E20" s="2"/>
      <c r="F20" s="41">
        <f>H5</f>
        <v>0</v>
      </c>
      <c r="G20" s="41">
        <f>G5</f>
        <v>0</v>
      </c>
      <c r="H20" s="41">
        <f>F5</f>
        <v>0</v>
      </c>
      <c r="I20" s="10"/>
      <c r="K20" s="1"/>
      <c r="L20" s="1"/>
      <c r="M20" s="2"/>
      <c r="N20" s="2"/>
      <c r="O20" s="2"/>
      <c r="P20" s="41">
        <f>H5</f>
        <v>0</v>
      </c>
      <c r="Q20" s="41">
        <f>G5</f>
        <v>0</v>
      </c>
      <c r="R20" s="41">
        <f>F5</f>
        <v>0</v>
      </c>
      <c r="S20" s="10"/>
    </row>
    <row r="21" spans="1:19" ht="15" customHeight="1" x14ac:dyDescent="0.25">
      <c r="A21" s="1"/>
      <c r="B21" s="1"/>
      <c r="C21" s="2"/>
      <c r="D21" s="2"/>
      <c r="E21" s="2"/>
      <c r="F21" s="39"/>
      <c r="G21" s="39"/>
      <c r="H21" s="44"/>
      <c r="I21" s="10"/>
      <c r="K21" s="1"/>
      <c r="L21" s="1"/>
      <c r="M21" s="2"/>
      <c r="N21" s="2"/>
      <c r="O21" s="2"/>
      <c r="P21" s="39"/>
      <c r="Q21" s="39"/>
      <c r="R21" s="44"/>
      <c r="S21" s="10"/>
    </row>
    <row r="22" spans="1:19" ht="15" customHeight="1" x14ac:dyDescent="0.25">
      <c r="A22" s="1"/>
      <c r="B22" s="114"/>
      <c r="C22" s="100"/>
      <c r="D22" s="100"/>
      <c r="E22" s="100"/>
      <c r="F22" s="100"/>
      <c r="G22" s="100"/>
      <c r="H22" s="100"/>
      <c r="I22" s="68"/>
      <c r="K22" s="1"/>
      <c r="L22" s="114"/>
      <c r="M22" s="100"/>
      <c r="N22" s="100"/>
      <c r="O22" s="100"/>
      <c r="P22" s="100"/>
      <c r="Q22" s="100"/>
      <c r="R22" s="100"/>
      <c r="S22" s="68"/>
    </row>
    <row r="23" spans="1:19" ht="15" customHeight="1" thickBot="1" x14ac:dyDescent="0.3">
      <c r="A23" s="1" t="s">
        <v>20</v>
      </c>
      <c r="B23" s="115"/>
      <c r="C23" s="101"/>
      <c r="D23" s="101"/>
      <c r="E23" s="101"/>
      <c r="F23" s="101"/>
      <c r="G23" s="101"/>
      <c r="H23" s="101"/>
      <c r="I23" s="49"/>
      <c r="K23" s="11" t="s">
        <v>20</v>
      </c>
      <c r="L23" s="115"/>
      <c r="M23" s="101"/>
      <c r="N23" s="101"/>
      <c r="O23" s="101"/>
      <c r="P23" s="101"/>
      <c r="Q23" s="101"/>
      <c r="R23" s="101"/>
      <c r="S23" s="49"/>
    </row>
    <row r="24" spans="1:19" ht="15" customHeight="1" x14ac:dyDescent="0.25">
      <c r="A24" s="8"/>
      <c r="B24" s="33" t="s">
        <v>7</v>
      </c>
      <c r="C24" s="17" t="s">
        <v>8</v>
      </c>
      <c r="D24" s="9"/>
      <c r="E24" s="9"/>
      <c r="F24" s="13" t="s">
        <v>0</v>
      </c>
      <c r="G24" s="13" t="s">
        <v>1</v>
      </c>
      <c r="H24" s="38" t="s">
        <v>2</v>
      </c>
      <c r="I24" s="14"/>
      <c r="K24" s="1"/>
      <c r="L24" s="34" t="s">
        <v>7</v>
      </c>
      <c r="M24" s="18" t="s">
        <v>8</v>
      </c>
      <c r="N24" s="2"/>
      <c r="O24" s="2"/>
      <c r="P24" s="15" t="s">
        <v>0</v>
      </c>
      <c r="Q24" s="15" t="s">
        <v>1</v>
      </c>
      <c r="R24" s="37" t="s">
        <v>2</v>
      </c>
      <c r="S24" s="10"/>
    </row>
    <row r="25" spans="1:19" x14ac:dyDescent="0.25">
      <c r="A25" s="1"/>
      <c r="B25" s="34">
        <f>Plan!K5</f>
        <v>14</v>
      </c>
      <c r="C25" s="18">
        <f>Plan!L5</f>
        <v>7</v>
      </c>
      <c r="D25" s="2"/>
      <c r="E25" s="2"/>
      <c r="F25" s="41">
        <f>F5</f>
        <v>0</v>
      </c>
      <c r="G25" s="41">
        <f>G5</f>
        <v>0</v>
      </c>
      <c r="H25" s="41">
        <f>H5</f>
        <v>0</v>
      </c>
      <c r="I25" s="10"/>
      <c r="K25" s="1"/>
      <c r="L25" s="34">
        <f>Plan!N5</f>
        <v>40</v>
      </c>
      <c r="M25" s="18">
        <f>Plan!O5</f>
        <v>32</v>
      </c>
      <c r="N25" s="2"/>
      <c r="O25" s="2"/>
      <c r="P25" s="41">
        <f>F5</f>
        <v>0</v>
      </c>
      <c r="Q25" s="41">
        <f>G5</f>
        <v>0</v>
      </c>
      <c r="R25" s="41">
        <f>H5</f>
        <v>0</v>
      </c>
      <c r="S25" s="10"/>
    </row>
    <row r="26" spans="1:19" x14ac:dyDescent="0.25">
      <c r="A26" s="1"/>
      <c r="B26" s="35"/>
      <c r="C26" s="5"/>
      <c r="D26" s="2"/>
      <c r="E26" s="2"/>
      <c r="F26" s="39"/>
      <c r="G26" s="39"/>
      <c r="H26" s="19"/>
      <c r="I26" s="10"/>
      <c r="K26" s="1"/>
      <c r="L26" s="35"/>
      <c r="M26" s="5"/>
      <c r="N26" s="2"/>
      <c r="O26" s="2"/>
      <c r="P26" s="39"/>
      <c r="Q26" s="39"/>
      <c r="R26" s="19"/>
      <c r="S26" s="10"/>
    </row>
    <row r="27" spans="1:19" x14ac:dyDescent="0.25">
      <c r="A27" s="1"/>
      <c r="B27" s="114"/>
      <c r="C27" s="100"/>
      <c r="D27" s="100"/>
      <c r="E27" s="100"/>
      <c r="F27" s="100"/>
      <c r="G27" s="100"/>
      <c r="H27" s="100"/>
      <c r="I27" s="68"/>
      <c r="K27" s="1"/>
      <c r="L27" s="114"/>
      <c r="M27" s="100"/>
      <c r="N27" s="100"/>
      <c r="O27" s="100"/>
      <c r="P27" s="100"/>
      <c r="Q27" s="100"/>
      <c r="R27" s="100"/>
      <c r="S27" s="68"/>
    </row>
    <row r="28" spans="1:19" x14ac:dyDescent="0.25">
      <c r="A28" s="1" t="s">
        <v>20</v>
      </c>
      <c r="B28" s="114"/>
      <c r="C28" s="100"/>
      <c r="D28" s="100"/>
      <c r="E28" s="100"/>
      <c r="F28" s="100"/>
      <c r="G28" s="100"/>
      <c r="H28" s="100"/>
      <c r="I28" s="47"/>
      <c r="K28" s="1" t="s">
        <v>20</v>
      </c>
      <c r="L28" s="114"/>
      <c r="M28" s="100"/>
      <c r="N28" s="100"/>
      <c r="O28" s="100"/>
      <c r="P28" s="100"/>
      <c r="Q28" s="100"/>
      <c r="R28" s="100"/>
      <c r="S28" s="47"/>
    </row>
    <row r="29" spans="1:19" x14ac:dyDescent="0.25">
      <c r="A29" s="1"/>
      <c r="B29" s="1"/>
      <c r="C29" s="2"/>
      <c r="D29" s="2"/>
      <c r="E29" s="2"/>
      <c r="F29" s="15" t="s">
        <v>0</v>
      </c>
      <c r="G29" s="15" t="s">
        <v>1</v>
      </c>
      <c r="H29" s="37" t="s">
        <v>2</v>
      </c>
      <c r="I29" s="10"/>
      <c r="K29" s="1"/>
      <c r="L29" s="1"/>
      <c r="M29" s="2"/>
      <c r="N29" s="2"/>
      <c r="O29" s="2"/>
      <c r="P29" s="15" t="s">
        <v>0</v>
      </c>
      <c r="Q29" s="15" t="s">
        <v>1</v>
      </c>
      <c r="R29" s="37" t="s">
        <v>2</v>
      </c>
      <c r="S29" s="10"/>
    </row>
    <row r="30" spans="1:19" x14ac:dyDescent="0.25">
      <c r="A30" s="1"/>
      <c r="B30" s="1"/>
      <c r="C30" s="2"/>
      <c r="D30" s="2"/>
      <c r="E30" s="2"/>
      <c r="F30" s="41">
        <f>H5</f>
        <v>0</v>
      </c>
      <c r="G30" s="41">
        <f>G5</f>
        <v>0</v>
      </c>
      <c r="H30" s="41">
        <f>F5</f>
        <v>0</v>
      </c>
      <c r="I30" s="10"/>
      <c r="K30" s="1"/>
      <c r="L30" s="1"/>
      <c r="M30" s="2"/>
      <c r="N30" s="2"/>
      <c r="O30" s="2"/>
      <c r="P30" s="41">
        <f>H5</f>
        <v>0</v>
      </c>
      <c r="Q30" s="41">
        <f>G5</f>
        <v>0</v>
      </c>
      <c r="R30" s="41">
        <f>F5</f>
        <v>0</v>
      </c>
      <c r="S30" s="10"/>
    </row>
    <row r="31" spans="1:19" x14ac:dyDescent="0.25">
      <c r="A31" s="1"/>
      <c r="B31" s="1"/>
      <c r="C31" s="2"/>
      <c r="D31" s="2"/>
      <c r="E31" s="2"/>
      <c r="F31" s="39"/>
      <c r="G31" s="39"/>
      <c r="H31" s="44"/>
      <c r="I31" s="10"/>
      <c r="K31" s="1"/>
      <c r="L31" s="1"/>
      <c r="M31" s="2"/>
      <c r="N31" s="2"/>
      <c r="O31" s="2"/>
      <c r="P31" s="39"/>
      <c r="Q31" s="39"/>
      <c r="R31" s="44"/>
      <c r="S31" s="10"/>
    </row>
    <row r="32" spans="1:19" x14ac:dyDescent="0.25">
      <c r="A32" s="1"/>
      <c r="B32" s="114"/>
      <c r="C32" s="100"/>
      <c r="D32" s="100"/>
      <c r="E32" s="100"/>
      <c r="F32" s="100"/>
      <c r="G32" s="100"/>
      <c r="H32" s="100"/>
      <c r="I32" s="68"/>
      <c r="K32" s="1"/>
      <c r="L32" s="114"/>
      <c r="M32" s="100"/>
      <c r="N32" s="100"/>
      <c r="O32" s="100"/>
      <c r="P32" s="100"/>
      <c r="Q32" s="100"/>
      <c r="R32" s="100"/>
      <c r="S32" s="68"/>
    </row>
    <row r="33" spans="1:19" ht="15" customHeight="1" thickBot="1" x14ac:dyDescent="0.3">
      <c r="A33" s="1" t="s">
        <v>20</v>
      </c>
      <c r="B33" s="115"/>
      <c r="C33" s="101"/>
      <c r="D33" s="101"/>
      <c r="E33" s="101"/>
      <c r="F33" s="101"/>
      <c r="G33" s="101"/>
      <c r="H33" s="101"/>
      <c r="I33" s="49"/>
      <c r="K33" s="1" t="s">
        <v>20</v>
      </c>
      <c r="L33" s="115"/>
      <c r="M33" s="101"/>
      <c r="N33" s="101"/>
      <c r="O33" s="101"/>
      <c r="P33" s="101"/>
      <c r="Q33" s="101"/>
      <c r="R33" s="101"/>
      <c r="S33" s="49"/>
    </row>
    <row r="34" spans="1:19" x14ac:dyDescent="0.25">
      <c r="A34" s="8"/>
      <c r="B34" s="33" t="s">
        <v>7</v>
      </c>
      <c r="C34" s="17" t="s">
        <v>8</v>
      </c>
      <c r="D34" s="9"/>
      <c r="E34" s="9"/>
      <c r="F34" s="13" t="s">
        <v>0</v>
      </c>
      <c r="G34" s="13" t="s">
        <v>1</v>
      </c>
      <c r="H34" s="38" t="s">
        <v>2</v>
      </c>
      <c r="I34" s="14"/>
      <c r="K34" s="8"/>
      <c r="L34" s="33" t="s">
        <v>7</v>
      </c>
      <c r="M34" s="17" t="s">
        <v>8</v>
      </c>
      <c r="N34" s="9"/>
      <c r="O34" s="9"/>
      <c r="P34" s="13" t="s">
        <v>0</v>
      </c>
      <c r="Q34" s="13" t="s">
        <v>1</v>
      </c>
      <c r="R34" s="38" t="s">
        <v>2</v>
      </c>
      <c r="S34" s="14"/>
    </row>
    <row r="35" spans="1:19" ht="15" customHeight="1" x14ac:dyDescent="0.25">
      <c r="A35" s="1"/>
      <c r="B35" s="34">
        <f>Plan!K6</f>
        <v>20</v>
      </c>
      <c r="C35" s="18">
        <f>Plan!L6</f>
        <v>13</v>
      </c>
      <c r="D35" s="2"/>
      <c r="E35" s="2"/>
      <c r="F35" s="41">
        <f>F5</f>
        <v>0</v>
      </c>
      <c r="G35" s="41">
        <f>G5</f>
        <v>0</v>
      </c>
      <c r="H35" s="41">
        <f>H5</f>
        <v>0</v>
      </c>
      <c r="I35" s="10"/>
      <c r="K35" s="1"/>
      <c r="L35" s="34">
        <f>Plan!N6</f>
        <v>60</v>
      </c>
      <c r="M35" s="18">
        <f>Plan!O6</f>
        <v>42</v>
      </c>
      <c r="N35" s="2"/>
      <c r="O35" s="2"/>
      <c r="P35" s="41">
        <f>F5</f>
        <v>0</v>
      </c>
      <c r="Q35" s="41">
        <f>G5</f>
        <v>0</v>
      </c>
      <c r="R35" s="41">
        <f>H5</f>
        <v>0</v>
      </c>
      <c r="S35" s="10"/>
    </row>
    <row r="36" spans="1:19" x14ac:dyDescent="0.25">
      <c r="A36" s="1"/>
      <c r="B36" s="35"/>
      <c r="C36" s="5"/>
      <c r="D36" s="2"/>
      <c r="E36" s="2"/>
      <c r="F36" s="39"/>
      <c r="G36" s="39"/>
      <c r="H36" s="19"/>
      <c r="I36" s="10"/>
      <c r="K36" s="1"/>
      <c r="L36" s="35"/>
      <c r="M36" s="5"/>
      <c r="N36" s="2"/>
      <c r="O36" s="2"/>
      <c r="P36" s="39"/>
      <c r="Q36" s="39"/>
      <c r="R36" s="19"/>
      <c r="S36" s="10"/>
    </row>
    <row r="37" spans="1:19" x14ac:dyDescent="0.25">
      <c r="A37" s="1"/>
      <c r="B37" s="114"/>
      <c r="C37" s="100"/>
      <c r="D37" s="100"/>
      <c r="E37" s="100"/>
      <c r="F37" s="100"/>
      <c r="G37" s="100"/>
      <c r="H37" s="100"/>
      <c r="I37" s="68"/>
      <c r="K37" s="1"/>
      <c r="L37" s="114"/>
      <c r="M37" s="100"/>
      <c r="N37" s="100"/>
      <c r="O37" s="100"/>
      <c r="P37" s="100"/>
      <c r="Q37" s="100"/>
      <c r="R37" s="100"/>
      <c r="S37" s="68"/>
    </row>
    <row r="38" spans="1:19" x14ac:dyDescent="0.25">
      <c r="A38" s="1" t="s">
        <v>20</v>
      </c>
      <c r="B38" s="114"/>
      <c r="C38" s="100"/>
      <c r="D38" s="100"/>
      <c r="E38" s="100"/>
      <c r="F38" s="100"/>
      <c r="G38" s="100"/>
      <c r="H38" s="100"/>
      <c r="I38" s="47"/>
      <c r="K38" s="1" t="s">
        <v>20</v>
      </c>
      <c r="L38" s="114"/>
      <c r="M38" s="100"/>
      <c r="N38" s="100"/>
      <c r="O38" s="100"/>
      <c r="P38" s="100"/>
      <c r="Q38" s="100"/>
      <c r="R38" s="100"/>
      <c r="S38" s="47"/>
    </row>
    <row r="39" spans="1:19" x14ac:dyDescent="0.25">
      <c r="A39" s="1"/>
      <c r="B39" s="1"/>
      <c r="C39" s="2"/>
      <c r="D39" s="2"/>
      <c r="E39" s="2"/>
      <c r="F39" s="15" t="s">
        <v>0</v>
      </c>
      <c r="G39" s="15" t="s">
        <v>1</v>
      </c>
      <c r="H39" s="37" t="s">
        <v>2</v>
      </c>
      <c r="I39" s="10"/>
      <c r="K39" s="1"/>
      <c r="L39" s="1"/>
      <c r="M39" s="2"/>
      <c r="N39" s="2"/>
      <c r="O39" s="2"/>
      <c r="P39" s="15" t="s">
        <v>0</v>
      </c>
      <c r="Q39" s="15" t="s">
        <v>1</v>
      </c>
      <c r="R39" s="37" t="s">
        <v>2</v>
      </c>
      <c r="S39" s="10"/>
    </row>
    <row r="40" spans="1:19" x14ac:dyDescent="0.25">
      <c r="A40" s="1"/>
      <c r="B40" s="1"/>
      <c r="C40" s="2"/>
      <c r="D40" s="2"/>
      <c r="E40" s="2"/>
      <c r="F40" s="41">
        <f>H5</f>
        <v>0</v>
      </c>
      <c r="G40" s="41">
        <f>G5</f>
        <v>0</v>
      </c>
      <c r="H40" s="41">
        <f>F5</f>
        <v>0</v>
      </c>
      <c r="I40" s="10"/>
      <c r="K40" s="1"/>
      <c r="L40" s="1"/>
      <c r="M40" s="2"/>
      <c r="N40" s="2"/>
      <c r="O40" s="2"/>
      <c r="P40" s="41">
        <f>H5</f>
        <v>0</v>
      </c>
      <c r="Q40" s="41">
        <f>G5</f>
        <v>0</v>
      </c>
      <c r="R40" s="41">
        <f>F5</f>
        <v>0</v>
      </c>
      <c r="S40" s="10"/>
    </row>
    <row r="41" spans="1:19" x14ac:dyDescent="0.25">
      <c r="A41" s="1"/>
      <c r="B41" s="1"/>
      <c r="C41" s="2"/>
      <c r="D41" s="2"/>
      <c r="E41" s="2"/>
      <c r="F41" s="39"/>
      <c r="G41" s="39"/>
      <c r="H41" s="44"/>
      <c r="I41" s="10"/>
      <c r="K41" s="1"/>
      <c r="L41" s="1"/>
      <c r="M41" s="2"/>
      <c r="N41" s="2"/>
      <c r="O41" s="2"/>
      <c r="P41" s="39"/>
      <c r="Q41" s="39"/>
      <c r="R41" s="44"/>
      <c r="S41" s="10"/>
    </row>
    <row r="42" spans="1:19" x14ac:dyDescent="0.25">
      <c r="A42" s="1"/>
      <c r="B42" s="114"/>
      <c r="C42" s="100"/>
      <c r="D42" s="100"/>
      <c r="E42" s="100"/>
      <c r="F42" s="100"/>
      <c r="G42" s="100"/>
      <c r="H42" s="100"/>
      <c r="I42" s="68"/>
      <c r="K42" s="1"/>
      <c r="L42" s="114"/>
      <c r="M42" s="100"/>
      <c r="N42" s="100"/>
      <c r="O42" s="100"/>
      <c r="P42" s="100"/>
      <c r="Q42" s="100"/>
      <c r="R42" s="100"/>
      <c r="S42" s="68"/>
    </row>
    <row r="43" spans="1:19" ht="15.75" thickBot="1" x14ac:dyDescent="0.3">
      <c r="A43" s="11" t="s">
        <v>20</v>
      </c>
      <c r="B43" s="115"/>
      <c r="C43" s="101"/>
      <c r="D43" s="101"/>
      <c r="E43" s="101"/>
      <c r="F43" s="101"/>
      <c r="G43" s="101"/>
      <c r="H43" s="101"/>
      <c r="I43" s="49"/>
      <c r="K43" s="11" t="s">
        <v>20</v>
      </c>
      <c r="L43" s="115"/>
      <c r="M43" s="101"/>
      <c r="N43" s="101"/>
      <c r="O43" s="101"/>
      <c r="P43" s="101"/>
      <c r="Q43" s="101"/>
      <c r="R43" s="101"/>
      <c r="S43" s="49"/>
    </row>
    <row r="45" spans="1:19" x14ac:dyDescent="0.25">
      <c r="A45" s="92" t="s">
        <v>16</v>
      </c>
      <c r="B45" s="92"/>
      <c r="C45" s="92"/>
      <c r="K45" s="92" t="s">
        <v>16</v>
      </c>
      <c r="L45" s="92"/>
      <c r="M45" s="92"/>
    </row>
    <row r="46" spans="1:19" x14ac:dyDescent="0.25">
      <c r="A46" s="93" t="s">
        <v>35</v>
      </c>
      <c r="B46" s="93"/>
      <c r="C46" s="93"/>
      <c r="D46" s="93"/>
      <c r="E46" s="93"/>
      <c r="F46" s="93"/>
      <c r="G46" s="93"/>
      <c r="H46" s="93"/>
      <c r="I46" s="93"/>
      <c r="K46" s="119" t="s">
        <v>34</v>
      </c>
      <c r="L46" s="93"/>
      <c r="M46" s="93"/>
      <c r="N46" s="93"/>
      <c r="O46" s="93"/>
      <c r="P46" s="93"/>
      <c r="Q46" s="93"/>
      <c r="R46" s="93"/>
      <c r="S46" s="93"/>
    </row>
    <row r="47" spans="1:19" x14ac:dyDescent="0.25">
      <c r="A47" s="93"/>
      <c r="B47" s="93"/>
      <c r="C47" s="93"/>
      <c r="D47" s="93"/>
      <c r="E47" s="93"/>
      <c r="F47" s="93"/>
      <c r="G47" s="93"/>
      <c r="H47" s="93"/>
      <c r="I47" s="93"/>
      <c r="K47" s="93"/>
      <c r="L47" s="93"/>
      <c r="M47" s="93"/>
      <c r="N47" s="93"/>
      <c r="O47" s="93"/>
      <c r="P47" s="93"/>
      <c r="Q47" s="93"/>
      <c r="R47" s="93"/>
      <c r="S47" s="93"/>
    </row>
    <row r="48" spans="1:19" x14ac:dyDescent="0.25">
      <c r="A48" s="93"/>
      <c r="B48" s="93"/>
      <c r="C48" s="93"/>
      <c r="D48" s="93"/>
      <c r="E48" s="93"/>
      <c r="F48" s="93"/>
      <c r="G48" s="93"/>
      <c r="H48" s="93"/>
      <c r="I48" s="93"/>
      <c r="K48" s="93"/>
      <c r="L48" s="93"/>
      <c r="M48" s="93"/>
      <c r="N48" s="93"/>
      <c r="O48" s="93"/>
      <c r="P48" s="93"/>
      <c r="Q48" s="93"/>
      <c r="R48" s="93"/>
      <c r="S48" s="93"/>
    </row>
    <row r="49" spans="1:19" x14ac:dyDescent="0.25">
      <c r="A49" s="93"/>
      <c r="B49" s="93"/>
      <c r="C49" s="93"/>
      <c r="D49" s="93"/>
      <c r="E49" s="93"/>
      <c r="F49" s="93"/>
      <c r="G49" s="93"/>
      <c r="H49" s="93"/>
      <c r="I49" s="93"/>
      <c r="K49" s="93"/>
      <c r="L49" s="93"/>
      <c r="M49" s="93"/>
      <c r="N49" s="93"/>
      <c r="O49" s="93"/>
      <c r="P49" s="93"/>
      <c r="Q49" s="93"/>
      <c r="R49" s="93"/>
      <c r="S49" s="93"/>
    </row>
    <row r="50" spans="1:19" x14ac:dyDescent="0.25">
      <c r="A50" s="93"/>
      <c r="B50" s="93"/>
      <c r="C50" s="93"/>
      <c r="D50" s="93"/>
      <c r="E50" s="93"/>
      <c r="F50" s="93"/>
      <c r="G50" s="93"/>
      <c r="H50" s="93"/>
      <c r="I50" s="93"/>
      <c r="K50" s="93"/>
      <c r="L50" s="93"/>
      <c r="M50" s="93"/>
      <c r="N50" s="93"/>
      <c r="O50" s="93"/>
      <c r="P50" s="93"/>
      <c r="Q50" s="93"/>
      <c r="R50" s="93"/>
      <c r="S50" s="93"/>
    </row>
  </sheetData>
  <mergeCells count="40">
    <mergeCell ref="A2:C3"/>
    <mergeCell ref="B7:H7"/>
    <mergeCell ref="B8:H8"/>
    <mergeCell ref="D13:E13"/>
    <mergeCell ref="N13:O13"/>
    <mergeCell ref="L7:R7"/>
    <mergeCell ref="L8:R8"/>
    <mergeCell ref="A9:B9"/>
    <mergeCell ref="A10:I12"/>
    <mergeCell ref="K9:L9"/>
    <mergeCell ref="K10:S12"/>
    <mergeCell ref="B22:H22"/>
    <mergeCell ref="L22:R22"/>
    <mergeCell ref="B23:H23"/>
    <mergeCell ref="L23:R23"/>
    <mergeCell ref="B17:H17"/>
    <mergeCell ref="L17:R17"/>
    <mergeCell ref="B18:H18"/>
    <mergeCell ref="L18:R18"/>
    <mergeCell ref="B33:H33"/>
    <mergeCell ref="L33:R33"/>
    <mergeCell ref="B42:H42"/>
    <mergeCell ref="B27:H27"/>
    <mergeCell ref="L27:R27"/>
    <mergeCell ref="A1:S1"/>
    <mergeCell ref="K45:M45"/>
    <mergeCell ref="K46:S50"/>
    <mergeCell ref="B37:H37"/>
    <mergeCell ref="L37:R37"/>
    <mergeCell ref="B38:H38"/>
    <mergeCell ref="L38:R38"/>
    <mergeCell ref="L42:R42"/>
    <mergeCell ref="B43:H43"/>
    <mergeCell ref="L43:R43"/>
    <mergeCell ref="A45:C45"/>
    <mergeCell ref="A46:I50"/>
    <mergeCell ref="B28:H28"/>
    <mergeCell ref="L28:R28"/>
    <mergeCell ref="B32:H32"/>
    <mergeCell ref="L32:R32"/>
  </mergeCells>
  <conditionalFormatting sqref="F5:H5">
    <cfRule type="dataBar" priority="2">
      <dataBar>
        <cfvo type="min"/>
        <cfvo type="max"/>
        <color rgb="FFFFB628"/>
      </dataBar>
      <extLst>
        <ext xmlns:x14="http://schemas.microsoft.com/office/spreadsheetml/2009/9/main" uri="{B025F937-C7B1-47D3-B67F-A62EFF666E3E}">
          <x14:id>{2B21F8B7-77A3-4726-82E6-83BDBEDB74DE}</x14:id>
        </ext>
      </extLst>
    </cfRule>
  </conditionalFormatting>
  <conditionalFormatting sqref="P5:R5">
    <cfRule type="dataBar" priority="1">
      <dataBar>
        <cfvo type="min"/>
        <cfvo type="max"/>
        <color rgb="FFFFB628"/>
      </dataBar>
      <extLst>
        <ext xmlns:x14="http://schemas.microsoft.com/office/spreadsheetml/2009/9/main" uri="{B025F937-C7B1-47D3-B67F-A62EFF666E3E}">
          <x14:id>{365375C0-00D9-47F0-8F56-8BF7392689B4}</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2B21F8B7-77A3-4726-82E6-83BDBEDB74DE}">
            <x14:dataBar minLength="0" maxLength="100" border="1" negativeBarBorderColorSameAsPositive="0">
              <x14:cfvo type="autoMin"/>
              <x14:cfvo type="autoMax"/>
              <x14:borderColor rgb="FFFFB628"/>
              <x14:negativeFillColor rgb="FFFF0000"/>
              <x14:negativeBorderColor rgb="FFFF0000"/>
              <x14:axisColor rgb="FF000000"/>
            </x14:dataBar>
          </x14:cfRule>
          <xm:sqref>F5:H5</xm:sqref>
        </x14:conditionalFormatting>
        <x14:conditionalFormatting xmlns:xm="http://schemas.microsoft.com/office/excel/2006/main">
          <x14:cfRule type="dataBar" id="{365375C0-00D9-47F0-8F56-8BF7392689B4}">
            <x14:dataBar minLength="0" maxLength="100" border="1" negativeBarBorderColorSameAsPositive="0">
              <x14:cfvo type="autoMin"/>
              <x14:cfvo type="autoMax"/>
              <x14:borderColor rgb="FFFFB628"/>
              <x14:negativeFillColor rgb="FFFF0000"/>
              <x14:negativeBorderColor rgb="FFFF0000"/>
              <x14:axisColor rgb="FF000000"/>
            </x14:dataBar>
          </x14:cfRule>
          <xm:sqref>P5:R5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50"/>
  </sheetPr>
  <dimension ref="A1:AD30"/>
  <sheetViews>
    <sheetView tabSelected="1" topLeftCell="L10" workbookViewId="0">
      <selection activeCell="AD22" sqref="AD22"/>
    </sheetView>
  </sheetViews>
  <sheetFormatPr defaultRowHeight="15" x14ac:dyDescent="0.25"/>
  <sheetData>
    <row r="1" spans="1:30" x14ac:dyDescent="0.25">
      <c r="A1" s="126" t="s">
        <v>49</v>
      </c>
      <c r="C1" s="124" t="s">
        <v>21</v>
      </c>
      <c r="D1" s="125"/>
      <c r="E1" s="50"/>
      <c r="F1" s="50"/>
      <c r="H1" s="124" t="s">
        <v>31</v>
      </c>
      <c r="I1" s="125"/>
      <c r="J1" s="30"/>
      <c r="N1" s="127" t="s">
        <v>48</v>
      </c>
      <c r="O1" s="128" t="s">
        <v>57</v>
      </c>
      <c r="P1" s="129"/>
      <c r="Q1" s="58"/>
      <c r="S1" s="128" t="s">
        <v>58</v>
      </c>
      <c r="T1" s="129"/>
    </row>
    <row r="2" spans="1:30" x14ac:dyDescent="0.25">
      <c r="A2" s="126"/>
      <c r="C2" s="1"/>
      <c r="D2" s="7" t="s">
        <v>20</v>
      </c>
      <c r="E2" s="2"/>
      <c r="F2" s="2"/>
      <c r="H2" s="1"/>
      <c r="I2" s="7" t="s">
        <v>20</v>
      </c>
      <c r="J2" s="30"/>
      <c r="N2" s="127"/>
      <c r="O2" s="1"/>
      <c r="P2" s="7" t="s">
        <v>60</v>
      </c>
      <c r="Q2" s="5"/>
      <c r="S2" s="1"/>
      <c r="T2" s="7" t="s">
        <v>60</v>
      </c>
    </row>
    <row r="3" spans="1:30" x14ac:dyDescent="0.25">
      <c r="A3" s="126"/>
      <c r="C3" s="20" t="s">
        <v>9</v>
      </c>
      <c r="D3" s="54">
        <f>AVERAGE('1'!I23,'2'!I23,'3'!I23,'4'!I23,'5'!I23,'6'!I23)</f>
        <v>1</v>
      </c>
      <c r="F3" s="2"/>
      <c r="H3" s="20" t="s">
        <v>9</v>
      </c>
      <c r="I3" s="53">
        <f>AVERAGE('1'!I18,'2'!I18,'3'!I18,'4'!I18,'5'!I18,'6'!I18)</f>
        <v>1</v>
      </c>
      <c r="N3" s="127"/>
      <c r="O3" s="57" t="s">
        <v>9</v>
      </c>
      <c r="P3" s="60">
        <f>AVERAGE('1'!H16,'2'!H16,'3'!H16,'4'!H16,'5'!H16,'6'!H16)</f>
        <v>24.6</v>
      </c>
      <c r="S3" s="35" t="s">
        <v>12</v>
      </c>
      <c r="T3" s="60">
        <f>AVERAGE('1'!R16,'2'!R16,'3'!R16,'4'!R16,'5'!R16,'6'!R16)</f>
        <v>35.1</v>
      </c>
    </row>
    <row r="4" spans="1:30" x14ac:dyDescent="0.25">
      <c r="A4" s="126"/>
      <c r="C4" s="1" t="s">
        <v>10</v>
      </c>
      <c r="D4" s="54">
        <f>AVERAGE('1'!I33,'2'!I33,'3'!I33,'4'!I33,'5'!I33,'6'!I33)</f>
        <v>1</v>
      </c>
      <c r="F4" s="2"/>
      <c r="H4" s="1" t="s">
        <v>10</v>
      </c>
      <c r="I4" s="53">
        <f>AVERAGE('1'!I28,'2'!I28,'3'!I28,'4'!I28,'5'!I28,'6'!I28)</f>
        <v>1</v>
      </c>
      <c r="N4" s="127"/>
      <c r="O4" s="35" t="s">
        <v>10</v>
      </c>
      <c r="P4" s="60">
        <f>AVERAGE('1'!H26,'2'!H26,'3'!H26,'4'!H26,'5'!H26,'6'!H26)</f>
        <v>26.4</v>
      </c>
      <c r="S4" s="35" t="s">
        <v>13</v>
      </c>
      <c r="T4" s="60">
        <f>AVERAGE('1'!R26,'2'!R26,'3'!R26,'4'!R26,'5'!R26,'6'!R26)</f>
        <v>45.4</v>
      </c>
    </row>
    <row r="5" spans="1:30" ht="15.75" thickBot="1" x14ac:dyDescent="0.3">
      <c r="A5" s="126"/>
      <c r="C5" s="11" t="s">
        <v>11</v>
      </c>
      <c r="D5" s="55">
        <f>AVERAGE('1'!I43,'2'!I43,'3'!I43,'4'!I43,'5'!I43,'6'!I43)</f>
        <v>1</v>
      </c>
      <c r="F5" s="2"/>
      <c r="H5" s="11" t="s">
        <v>11</v>
      </c>
      <c r="I5" s="56">
        <f>AVERAGE('1'!I38,'2'!I38,'3'!I38,'4'!I38,'5'!I38,'6'!I38)</f>
        <v>1</v>
      </c>
      <c r="N5" s="127"/>
      <c r="O5" s="52" t="s">
        <v>11</v>
      </c>
      <c r="P5" s="72">
        <f>AVERAGE('1'!H36,'2'!H36,'3'!H36,'4'!H36,'5'!H36,'6'!H36)</f>
        <v>30.3</v>
      </c>
      <c r="S5" s="52" t="s">
        <v>14</v>
      </c>
      <c r="T5" s="72">
        <f>AVERAGE('1'!R36,'2'!R36,'3'!R36,'4'!R36,'5'!R36,'6'!R36)</f>
        <v>61.8</v>
      </c>
    </row>
    <row r="6" spans="1:30" x14ac:dyDescent="0.25">
      <c r="A6" s="126"/>
      <c r="D6" s="70">
        <f>AVERAGE(D3:D5)</f>
        <v>1</v>
      </c>
      <c r="I6" s="70">
        <f>AVERAGE(I3:I5)</f>
        <v>1</v>
      </c>
      <c r="J6" s="30"/>
      <c r="N6" s="127"/>
      <c r="P6" s="90">
        <v>61</v>
      </c>
      <c r="R6" s="5"/>
      <c r="T6" s="73">
        <f>AVERAGE(T3:T5)</f>
        <v>47.433333333333337</v>
      </c>
    </row>
    <row r="7" spans="1:30" ht="15.75" thickBot="1" x14ac:dyDescent="0.3">
      <c r="A7" s="126"/>
      <c r="L7" s="5"/>
      <c r="N7" s="127"/>
      <c r="O7" s="5"/>
      <c r="P7" s="5"/>
      <c r="Q7" s="5"/>
      <c r="R7" s="5"/>
      <c r="S7" s="5"/>
      <c r="T7" s="5"/>
    </row>
    <row r="8" spans="1:30" x14ac:dyDescent="0.25">
      <c r="A8" s="126"/>
      <c r="C8" s="124" t="s">
        <v>21</v>
      </c>
      <c r="D8" s="125"/>
      <c r="E8" s="5"/>
      <c r="F8" s="5"/>
      <c r="H8" s="124" t="s">
        <v>31</v>
      </c>
      <c r="I8" s="125"/>
      <c r="L8" s="58"/>
      <c r="N8" s="127"/>
      <c r="O8" s="128" t="s">
        <v>55</v>
      </c>
      <c r="P8" s="129"/>
      <c r="Q8" s="58"/>
      <c r="S8" s="128" t="s">
        <v>56</v>
      </c>
      <c r="T8" s="129"/>
    </row>
    <row r="9" spans="1:30" x14ac:dyDescent="0.25">
      <c r="A9" s="126"/>
      <c r="C9" s="1"/>
      <c r="D9" s="7" t="s">
        <v>20</v>
      </c>
      <c r="E9" s="2"/>
      <c r="F9" s="2"/>
      <c r="H9" s="1"/>
      <c r="I9" s="7" t="s">
        <v>20</v>
      </c>
      <c r="L9" s="5"/>
      <c r="N9" s="127"/>
      <c r="O9" s="35"/>
      <c r="P9" s="7" t="s">
        <v>60</v>
      </c>
      <c r="Q9" s="2"/>
      <c r="S9" s="35"/>
      <c r="T9" s="7" t="s">
        <v>60</v>
      </c>
      <c r="X9" s="130" t="s">
        <v>36</v>
      </c>
      <c r="Y9" s="130"/>
      <c r="Z9" s="130"/>
    </row>
    <row r="10" spans="1:30" x14ac:dyDescent="0.25">
      <c r="A10" s="126"/>
      <c r="C10" s="1" t="s">
        <v>12</v>
      </c>
      <c r="D10" s="54">
        <f>AVERAGE('1'!S23,'2'!S23,'3'!S23,'4'!S23,'5'!S23,'6'!S23)</f>
        <v>1</v>
      </c>
      <c r="F10" s="2"/>
      <c r="H10" s="1" t="s">
        <v>12</v>
      </c>
      <c r="I10" s="53">
        <f>AVERAGE('1'!S18,'2'!S18,'3'!S18,'4'!S18,'5'!S18,'6'!S18)</f>
        <v>1</v>
      </c>
      <c r="N10" s="127"/>
      <c r="O10" s="57" t="s">
        <v>9</v>
      </c>
      <c r="P10" s="59">
        <f>AVERAGE('1'!H21,'2'!H21,'3'!H21,'4'!H21,'5'!H21,'6'!H21)</f>
        <v>23</v>
      </c>
      <c r="S10" s="35" t="s">
        <v>12</v>
      </c>
      <c r="T10" s="59">
        <f>AVERAGE('1'!R21,'2'!R21,'3'!R21,'4'!R21,'5'!R21,'6'!R21)</f>
        <v>32.4</v>
      </c>
      <c r="X10" s="131" t="s">
        <v>37</v>
      </c>
      <c r="Y10" s="131"/>
      <c r="Z10" s="131"/>
    </row>
    <row r="11" spans="1:30" x14ac:dyDescent="0.25">
      <c r="A11" s="126"/>
      <c r="C11" s="1" t="s">
        <v>13</v>
      </c>
      <c r="D11" s="54">
        <f>AVERAGE('1'!S33,'2'!S33,'3'!S33,'4'!S33,'5'!S33,'6'!S33)</f>
        <v>1</v>
      </c>
      <c r="F11" s="2"/>
      <c r="H11" s="1" t="s">
        <v>13</v>
      </c>
      <c r="I11" s="53">
        <f>AVERAGE('1'!S28,'2'!S28,'3'!S28,'4'!S28,'5'!S28,'6'!S28)</f>
        <v>1</v>
      </c>
      <c r="N11" s="127"/>
      <c r="O11" s="35" t="s">
        <v>10</v>
      </c>
      <c r="P11" s="59">
        <f>AVERAGE('1'!H31,'2'!H31,'3'!H31,'4'!H31,'5'!H31,'6'!H31)</f>
        <v>25.4</v>
      </c>
      <c r="S11" s="35" t="s">
        <v>13</v>
      </c>
      <c r="T11" s="59">
        <f>AVERAGE('1'!R31,'2'!R31,'3'!R31,'4'!R31,'5'!R31,'6'!R31)</f>
        <v>43.7</v>
      </c>
      <c r="X11" s="134" t="s">
        <v>38</v>
      </c>
      <c r="Y11" s="134"/>
      <c r="Z11" s="134"/>
    </row>
    <row r="12" spans="1:30" ht="15.75" thickBot="1" x14ac:dyDescent="0.3">
      <c r="A12" s="126"/>
      <c r="C12" s="11" t="s">
        <v>14</v>
      </c>
      <c r="D12" s="55">
        <f>AVERAGE('1'!S43,'2'!S43,'3'!S43,'4'!S43,'5'!S43,'6'!S43)</f>
        <v>1</v>
      </c>
      <c r="F12" s="2"/>
      <c r="H12" s="11" t="s">
        <v>14</v>
      </c>
      <c r="I12" s="56">
        <f>AVERAGE('1'!S38,'2'!S38,'3'!S38,'4'!S38,'5'!S38,'6'!S38)</f>
        <v>0.84</v>
      </c>
      <c r="N12" s="127"/>
      <c r="O12" s="52" t="s">
        <v>11</v>
      </c>
      <c r="P12" s="74">
        <f>AVERAGE('1'!H41,'2'!H41,'3'!H41,'4'!H41,'5'!H41,'6'!H41)</f>
        <v>27.5</v>
      </c>
      <c r="S12" s="52" t="s">
        <v>14</v>
      </c>
      <c r="T12" s="74">
        <f>AVERAGE('1'!R41,'2'!R41,'3'!R41,'4'!R41,'5'!R41,'6'!R41)</f>
        <v>55.7</v>
      </c>
    </row>
    <row r="13" spans="1:30" x14ac:dyDescent="0.25">
      <c r="D13" s="70">
        <f>AVERAGE(D10:D12)</f>
        <v>1</v>
      </c>
      <c r="I13" s="70">
        <f>AVERAGE(I10:I12)</f>
        <v>0.94666666666666666</v>
      </c>
      <c r="J13" s="30"/>
      <c r="P13" s="71">
        <f>AVERAGE(P10:P12)</f>
        <v>25.3</v>
      </c>
      <c r="Q13" s="5"/>
      <c r="T13" s="71">
        <f>AVERAGE(T10:T12)</f>
        <v>43.933333333333337</v>
      </c>
      <c r="X13" s="92" t="s">
        <v>39</v>
      </c>
      <c r="Y13" s="92"/>
      <c r="Z13" s="92"/>
    </row>
    <row r="14" spans="1:30" x14ac:dyDescent="0.25">
      <c r="J14" s="30"/>
      <c r="X14" s="92" t="s">
        <v>24</v>
      </c>
      <c r="Y14" s="92"/>
      <c r="Z14" s="92"/>
    </row>
    <row r="15" spans="1:30" x14ac:dyDescent="0.25">
      <c r="J15" s="30"/>
      <c r="X15" s="75" t="s">
        <v>40</v>
      </c>
      <c r="Z15" s="76" t="s">
        <v>40</v>
      </c>
    </row>
    <row r="16" spans="1:30" ht="15.75" thickBot="1" x14ac:dyDescent="0.3">
      <c r="J16" s="30"/>
      <c r="X16" s="88">
        <f>N21/P6</f>
        <v>1.021311475409836</v>
      </c>
      <c r="Z16" s="88">
        <f>R21/P13</f>
        <v>2.928853754940711</v>
      </c>
      <c r="AB16" s="135">
        <f>X16</f>
        <v>1.021311475409836</v>
      </c>
      <c r="AD16" s="135">
        <f>Z16</f>
        <v>2.928853754940711</v>
      </c>
    </row>
    <row r="17" spans="1:30" x14ac:dyDescent="0.25">
      <c r="X17" s="92" t="s">
        <v>25</v>
      </c>
      <c r="Y17" s="92"/>
      <c r="Z17" s="92"/>
    </row>
    <row r="18" spans="1:30" ht="15.75" thickBot="1" x14ac:dyDescent="0.3">
      <c r="X18" s="75" t="s">
        <v>40</v>
      </c>
      <c r="Z18" s="76" t="s">
        <v>40</v>
      </c>
    </row>
    <row r="19" spans="1:30" ht="15.75" thickBot="1" x14ac:dyDescent="0.3">
      <c r="A19" s="121" t="s">
        <v>17</v>
      </c>
      <c r="C19" s="124" t="s">
        <v>43</v>
      </c>
      <c r="D19" s="125"/>
      <c r="E19" s="2"/>
      <c r="F19" s="2"/>
      <c r="H19" s="80" t="s">
        <v>44</v>
      </c>
      <c r="I19" s="81"/>
      <c r="L19" s="2" t="s">
        <v>22</v>
      </c>
      <c r="M19" s="122" t="s">
        <v>47</v>
      </c>
      <c r="N19" s="123"/>
      <c r="P19" s="5" t="s">
        <v>22</v>
      </c>
      <c r="Q19" s="122" t="s">
        <v>46</v>
      </c>
      <c r="R19" s="123"/>
      <c r="X19" s="88">
        <f>N21/T6</f>
        <v>1.3134223471538999</v>
      </c>
      <c r="Z19" s="88">
        <f>R21/T13</f>
        <v>1.6866464339908951</v>
      </c>
      <c r="AB19" s="135">
        <f>X19</f>
        <v>1.3134223471538999</v>
      </c>
      <c r="AD19" s="135">
        <f>Z19</f>
        <v>1.6866464339908951</v>
      </c>
    </row>
    <row r="20" spans="1:30" x14ac:dyDescent="0.25">
      <c r="A20" s="121"/>
      <c r="C20" s="1"/>
      <c r="D20" s="7" t="s">
        <v>20</v>
      </c>
      <c r="E20" s="2"/>
      <c r="F20" s="2"/>
      <c r="H20" s="1"/>
      <c r="I20" s="7" t="s">
        <v>20</v>
      </c>
      <c r="L20" s="2"/>
      <c r="N20" s="7" t="s">
        <v>60</v>
      </c>
      <c r="P20" s="2"/>
      <c r="R20" s="7" t="s">
        <v>60</v>
      </c>
    </row>
    <row r="21" spans="1:30" ht="15.75" thickBot="1" x14ac:dyDescent="0.3">
      <c r="A21" s="121"/>
      <c r="D21" s="56">
        <f>AVERAGE('1'!I8,'2'!I8,'3'!I8,'4'!I8,'5'!I8,'6'!I8)</f>
        <v>0.82799999999999996</v>
      </c>
      <c r="E21" s="2"/>
      <c r="F21" s="2"/>
      <c r="I21" s="55">
        <f>AVERAGE('1'!S8,'2'!S8,'3'!S8,'4'!S8,'5'!S8,'6'!S8)</f>
        <v>0.753</v>
      </c>
      <c r="N21" s="89">
        <f>AVERAGE('1'!H6,'2'!H6,'3'!H6,'4'!H6,'5'!H6,'6'!H6)</f>
        <v>62.3</v>
      </c>
      <c r="R21" s="66">
        <f>AVERAGE('1'!R6,'2'!R6,'3'!R6,'4'!R6,'5'!R6,'6'!R6)</f>
        <v>74.099999999999994</v>
      </c>
      <c r="X21" s="85" t="s">
        <v>41</v>
      </c>
      <c r="Z21" s="85" t="s">
        <v>42</v>
      </c>
    </row>
    <row r="22" spans="1:30" ht="15.75" thickBot="1" x14ac:dyDescent="0.3">
      <c r="A22" s="121"/>
      <c r="B22" s="2"/>
      <c r="C22" s="2"/>
      <c r="D22" s="2"/>
      <c r="E22" s="2"/>
      <c r="F22" s="2"/>
      <c r="G22" s="2"/>
      <c r="H22" s="2"/>
      <c r="I22" s="2"/>
      <c r="X22" s="91">
        <f>AVERAGE(X19,X16)</f>
        <v>1.1673669112818681</v>
      </c>
      <c r="Z22" s="91">
        <f>AVERAGE(Z19,Z16)</f>
        <v>2.3077500944658031</v>
      </c>
      <c r="AB22" s="135">
        <f>X22</f>
        <v>1.1673669112818681</v>
      </c>
      <c r="AD22" s="135">
        <f>Z22</f>
        <v>2.3077500944658031</v>
      </c>
    </row>
    <row r="23" spans="1:30" x14ac:dyDescent="0.25">
      <c r="A23" s="121"/>
      <c r="C23" s="124" t="s">
        <v>43</v>
      </c>
      <c r="D23" s="125"/>
      <c r="F23" s="2"/>
      <c r="H23" s="124" t="s">
        <v>44</v>
      </c>
      <c r="I23" s="125"/>
      <c r="L23" s="2" t="s">
        <v>22</v>
      </c>
      <c r="M23" s="122" t="s">
        <v>45</v>
      </c>
      <c r="N23" s="123"/>
      <c r="P23" s="5" t="s">
        <v>22</v>
      </c>
      <c r="Q23" s="122" t="s">
        <v>46</v>
      </c>
      <c r="R23" s="123"/>
      <c r="W23" s="86"/>
      <c r="X23" s="85"/>
      <c r="Y23" s="132"/>
      <c r="Z23" s="92"/>
    </row>
    <row r="24" spans="1:30" ht="15.75" thickBot="1" x14ac:dyDescent="0.3">
      <c r="A24" s="121"/>
      <c r="C24" s="1"/>
      <c r="D24" s="7" t="s">
        <v>20</v>
      </c>
      <c r="F24" s="2"/>
      <c r="H24" s="1"/>
      <c r="I24" s="7" t="s">
        <v>20</v>
      </c>
      <c r="L24" s="2"/>
      <c r="N24" s="7" t="s">
        <v>60</v>
      </c>
      <c r="P24" s="2"/>
      <c r="R24" s="7" t="s">
        <v>60</v>
      </c>
      <c r="X24" s="92" t="s">
        <v>59</v>
      </c>
      <c r="Y24" s="92"/>
      <c r="Z24" s="92"/>
    </row>
    <row r="25" spans="1:30" ht="15.75" customHeight="1" thickBot="1" x14ac:dyDescent="0.3">
      <c r="A25" s="121"/>
      <c r="D25" s="82">
        <f>'1'!I8</f>
        <v>0.82799999999999996</v>
      </c>
      <c r="E25">
        <f>'1'!G5</f>
        <v>5</v>
      </c>
      <c r="F25" s="5"/>
      <c r="I25" s="77">
        <f>'1'!S8</f>
        <v>0.753</v>
      </c>
      <c r="J25">
        <f>'1'!Q5</f>
        <v>5</v>
      </c>
      <c r="N25" s="78">
        <f>'1'!H6</f>
        <v>62.3</v>
      </c>
      <c r="O25">
        <f>'1'!Q5</f>
        <v>5</v>
      </c>
      <c r="R25" s="79">
        <f>'1'!R6</f>
        <v>74.099999999999994</v>
      </c>
      <c r="S25">
        <f>'1'!Q5</f>
        <v>5</v>
      </c>
      <c r="X25" s="133">
        <f>X22*Z22/100</f>
        <v>2.693991099786984E-2</v>
      </c>
      <c r="Y25" s="133"/>
      <c r="Z25" s="133"/>
    </row>
    <row r="26" spans="1:30" ht="15.75" customHeight="1" thickBot="1" x14ac:dyDescent="0.3">
      <c r="D26" s="82">
        <f>'2'!I8</f>
        <v>0</v>
      </c>
      <c r="E26">
        <f>'2'!G5</f>
        <v>4</v>
      </c>
      <c r="I26" s="55">
        <f>'2'!S8</f>
        <v>0</v>
      </c>
      <c r="J26">
        <f>'2'!Q5</f>
        <v>4</v>
      </c>
      <c r="N26" s="65">
        <f>'2'!H6</f>
        <v>0</v>
      </c>
      <c r="O26">
        <f>'2'!Q5</f>
        <v>4</v>
      </c>
      <c r="R26" s="66">
        <f>'2'!R6</f>
        <v>0</v>
      </c>
      <c r="S26">
        <f>'2'!Q5</f>
        <v>4</v>
      </c>
      <c r="X26" s="133"/>
      <c r="Y26" s="133"/>
      <c r="Z26" s="133"/>
    </row>
    <row r="27" spans="1:30" ht="15.75" thickBot="1" x14ac:dyDescent="0.3">
      <c r="D27" s="83">
        <f>'3'!I8</f>
        <v>0</v>
      </c>
      <c r="E27">
        <f>'3'!G5</f>
        <v>3</v>
      </c>
      <c r="I27" s="55">
        <f>'3'!S8</f>
        <v>0</v>
      </c>
      <c r="J27">
        <f>'3'!Q5</f>
        <v>3</v>
      </c>
      <c r="N27" s="65">
        <f>'3'!H6</f>
        <v>0</v>
      </c>
      <c r="O27">
        <f>'3'!Q5</f>
        <v>3</v>
      </c>
      <c r="R27" s="66">
        <f>'3'!R6</f>
        <v>0</v>
      </c>
      <c r="S27">
        <f>'3'!Q5</f>
        <v>3</v>
      </c>
    </row>
    <row r="28" spans="1:30" ht="15.75" thickBot="1" x14ac:dyDescent="0.3">
      <c r="D28" s="83">
        <f>'[1]4'!S8</f>
        <v>0</v>
      </c>
      <c r="E28">
        <f>'4'!G5</f>
        <v>2</v>
      </c>
      <c r="I28" s="55">
        <f>'4'!S8</f>
        <v>0</v>
      </c>
      <c r="J28">
        <f>'4'!Q5</f>
        <v>2</v>
      </c>
      <c r="N28" s="65">
        <f>'4'!H6</f>
        <v>0</v>
      </c>
      <c r="O28">
        <f>'4'!Q5</f>
        <v>2</v>
      </c>
      <c r="R28" s="66">
        <f>'4'!R6</f>
        <v>0</v>
      </c>
      <c r="S28">
        <f>'4'!Q5</f>
        <v>2</v>
      </c>
    </row>
    <row r="29" spans="1:30" ht="15.75" thickBot="1" x14ac:dyDescent="0.3">
      <c r="D29" s="83">
        <f>'4'!I8</f>
        <v>0</v>
      </c>
      <c r="E29">
        <f>'5'!G5</f>
        <v>1</v>
      </c>
      <c r="I29" s="55">
        <f>'5'!S8</f>
        <v>0</v>
      </c>
      <c r="J29">
        <f>'5'!Q5</f>
        <v>1</v>
      </c>
      <c r="N29" s="65">
        <f>'5'!H6</f>
        <v>0</v>
      </c>
      <c r="O29">
        <f>'5'!Q5</f>
        <v>1</v>
      </c>
      <c r="R29" s="66">
        <f>'5'!R6</f>
        <v>0</v>
      </c>
      <c r="S29">
        <f>'5'!Q5</f>
        <v>1</v>
      </c>
    </row>
    <row r="30" spans="1:30" ht="15.75" thickBot="1" x14ac:dyDescent="0.3">
      <c r="D30" s="83">
        <f>'5'!I8</f>
        <v>0</v>
      </c>
      <c r="E30">
        <f>'6'!G5</f>
        <v>0</v>
      </c>
      <c r="I30" s="55">
        <f>'6'!S8</f>
        <v>0</v>
      </c>
      <c r="J30">
        <f>'6'!Q5</f>
        <v>0</v>
      </c>
      <c r="N30" s="65">
        <f>'6'!H6</f>
        <v>0</v>
      </c>
      <c r="O30">
        <f>'6'!Q5</f>
        <v>0</v>
      </c>
      <c r="R30" s="66">
        <f>'6'!R6</f>
        <v>0</v>
      </c>
      <c r="S30">
        <f>'6'!Q5</f>
        <v>0</v>
      </c>
    </row>
  </sheetData>
  <mergeCells count="27">
    <mergeCell ref="Y23:Z23"/>
    <mergeCell ref="X25:Z26"/>
    <mergeCell ref="X24:Z24"/>
    <mergeCell ref="X14:Z14"/>
    <mergeCell ref="X17:Z17"/>
    <mergeCell ref="O8:P8"/>
    <mergeCell ref="O1:P1"/>
    <mergeCell ref="S8:T8"/>
    <mergeCell ref="S1:T1"/>
    <mergeCell ref="X13:Z13"/>
    <mergeCell ref="X9:Z9"/>
    <mergeCell ref="X10:Z10"/>
    <mergeCell ref="X11:Z11"/>
    <mergeCell ref="A1:A12"/>
    <mergeCell ref="N1:N12"/>
    <mergeCell ref="H8:I8"/>
    <mergeCell ref="H1:I1"/>
    <mergeCell ref="C8:D8"/>
    <mergeCell ref="C1:D1"/>
    <mergeCell ref="A19:A25"/>
    <mergeCell ref="M19:N19"/>
    <mergeCell ref="Q19:R19"/>
    <mergeCell ref="C19:D19"/>
    <mergeCell ref="H23:I23"/>
    <mergeCell ref="C23:D23"/>
    <mergeCell ref="M23:N23"/>
    <mergeCell ref="Q23:R23"/>
  </mergeCells>
  <conditionalFormatting sqref="W23 Y23">
    <cfRule type="colorScale" priority="25">
      <colorScale>
        <cfvo type="min"/>
        <cfvo type="num" val="1"/>
        <cfvo type="max"/>
        <color rgb="FFF8696B"/>
        <color theme="0"/>
        <color rgb="FF00B050"/>
      </colorScale>
    </cfRule>
  </conditionalFormatting>
  <conditionalFormatting sqref="X25">
    <cfRule type="colorScale" priority="24">
      <colorScale>
        <cfvo type="percent" val="0"/>
        <cfvo type="num" val="100"/>
        <cfvo type="percent" val="100"/>
        <color rgb="FFF8696B"/>
        <color theme="0"/>
        <color rgb="FF63BE7B"/>
      </colorScale>
    </cfRule>
  </conditionalFormatting>
  <conditionalFormatting sqref="E25:E30">
    <cfRule type="dataBar" priority="23">
      <dataBar>
        <cfvo type="min"/>
        <cfvo type="max"/>
        <color rgb="FFFFB628"/>
      </dataBar>
      <extLst>
        <ext xmlns:x14="http://schemas.microsoft.com/office/spreadsheetml/2009/9/main" uri="{B025F937-C7B1-47D3-B67F-A62EFF666E3E}">
          <x14:id>{F76C813C-4206-4E6B-A47B-E19E6D240E0F}</x14:id>
        </ext>
      </extLst>
    </cfRule>
  </conditionalFormatting>
  <conditionalFormatting sqref="J25:J30">
    <cfRule type="dataBar" priority="20">
      <dataBar>
        <cfvo type="min"/>
        <cfvo type="max"/>
        <color rgb="FFFFB628"/>
      </dataBar>
      <extLst>
        <ext xmlns:x14="http://schemas.microsoft.com/office/spreadsheetml/2009/9/main" uri="{B025F937-C7B1-47D3-B67F-A62EFF666E3E}">
          <x14:id>{C2D83B07-5E3C-4F70-9F2C-2F6ECB730F77}</x14:id>
        </ext>
      </extLst>
    </cfRule>
  </conditionalFormatting>
  <conditionalFormatting sqref="O25:O30">
    <cfRule type="dataBar" priority="19">
      <dataBar>
        <cfvo type="min"/>
        <cfvo type="max"/>
        <color rgb="FFFFB628"/>
      </dataBar>
      <extLst>
        <ext xmlns:x14="http://schemas.microsoft.com/office/spreadsheetml/2009/9/main" uri="{B025F937-C7B1-47D3-B67F-A62EFF666E3E}">
          <x14:id>{10859845-2553-4A03-B18B-F97C0416F959}</x14:id>
        </ext>
      </extLst>
    </cfRule>
  </conditionalFormatting>
  <conditionalFormatting sqref="S25:S30">
    <cfRule type="dataBar" priority="17">
      <dataBar>
        <cfvo type="min"/>
        <cfvo type="max"/>
        <color rgb="FFFFB628"/>
      </dataBar>
      <extLst>
        <ext xmlns:x14="http://schemas.microsoft.com/office/spreadsheetml/2009/9/main" uri="{B025F937-C7B1-47D3-B67F-A62EFF666E3E}">
          <x14:id>{EFE155D9-A798-4029-AE68-9E0D1B569897}</x14:id>
        </ext>
      </extLst>
    </cfRule>
  </conditionalFormatting>
  <conditionalFormatting sqref="X16 Z16 X19 Z19 X22 Z22">
    <cfRule type="cellIs" dxfId="1" priority="2" operator="lessThan">
      <formula>1</formula>
    </cfRule>
    <cfRule type="cellIs" dxfId="0" priority="1" operator="greaterThan">
      <formula>1</formula>
    </cfRule>
  </conditionalFormatting>
  <pageMargins left="0.7" right="0.7" top="0.75" bottom="0.75" header="0.3" footer="0.3"/>
  <pageSetup paperSize="9" orientation="portrait" r:id="rId1"/>
  <ignoredErrors>
    <ignoredError sqref="F3 F4 F5" evalError="1"/>
  </ignoredErrors>
  <legacyDrawing r:id="rId2"/>
  <extLst>
    <ext xmlns:x14="http://schemas.microsoft.com/office/spreadsheetml/2009/9/main" uri="{78C0D931-6437-407d-A8EE-F0AAD7539E65}">
      <x14:conditionalFormattings>
        <x14:conditionalFormatting xmlns:xm="http://schemas.microsoft.com/office/excel/2006/main">
          <x14:cfRule type="dataBar" id="{F76C813C-4206-4E6B-A47B-E19E6D240E0F}">
            <x14:dataBar minLength="0" maxLength="100" border="1" negativeBarBorderColorSameAsPositive="0">
              <x14:cfvo type="autoMin"/>
              <x14:cfvo type="autoMax"/>
              <x14:borderColor rgb="FFFFB628"/>
              <x14:negativeFillColor rgb="FFFF0000"/>
              <x14:negativeBorderColor rgb="FFFF0000"/>
              <x14:axisColor rgb="FF000000"/>
            </x14:dataBar>
          </x14:cfRule>
          <xm:sqref>E25:E30</xm:sqref>
        </x14:conditionalFormatting>
        <x14:conditionalFormatting xmlns:xm="http://schemas.microsoft.com/office/excel/2006/main">
          <x14:cfRule type="dataBar" id="{C2D83B07-5E3C-4F70-9F2C-2F6ECB730F77}">
            <x14:dataBar minLength="0" maxLength="100" border="1" negativeBarBorderColorSameAsPositive="0">
              <x14:cfvo type="autoMin"/>
              <x14:cfvo type="autoMax"/>
              <x14:borderColor rgb="FFFFB628"/>
              <x14:negativeFillColor rgb="FFFF0000"/>
              <x14:negativeBorderColor rgb="FFFF0000"/>
              <x14:axisColor rgb="FF000000"/>
            </x14:dataBar>
          </x14:cfRule>
          <xm:sqref>J25:J30</xm:sqref>
        </x14:conditionalFormatting>
        <x14:conditionalFormatting xmlns:xm="http://schemas.microsoft.com/office/excel/2006/main">
          <x14:cfRule type="dataBar" id="{10859845-2553-4A03-B18B-F97C0416F959}">
            <x14:dataBar minLength="0" maxLength="100" border="1" negativeBarBorderColorSameAsPositive="0">
              <x14:cfvo type="autoMin"/>
              <x14:cfvo type="autoMax"/>
              <x14:borderColor rgb="FFFFB628"/>
              <x14:negativeFillColor rgb="FFFF0000"/>
              <x14:negativeBorderColor rgb="FFFF0000"/>
              <x14:axisColor rgb="FF000000"/>
            </x14:dataBar>
          </x14:cfRule>
          <xm:sqref>O25:O30</xm:sqref>
        </x14:conditionalFormatting>
        <x14:conditionalFormatting xmlns:xm="http://schemas.microsoft.com/office/excel/2006/main">
          <x14:cfRule type="dataBar" id="{EFE155D9-A798-4029-AE68-9E0D1B569897}">
            <x14:dataBar minLength="0" maxLength="100" border="1" negativeBarBorderColorSameAsPositive="0">
              <x14:cfvo type="autoMin"/>
              <x14:cfvo type="autoMax"/>
              <x14:borderColor rgb="FFFFB628"/>
              <x14:negativeFillColor rgb="FFFF0000"/>
              <x14:negativeBorderColor rgb="FFFF0000"/>
              <x14:axisColor rgb="FF000000"/>
            </x14:dataBar>
          </x14:cfRule>
          <xm:sqref>S25:S30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Plan</vt:lpstr>
      <vt:lpstr>1</vt:lpstr>
      <vt:lpstr>2</vt:lpstr>
      <vt:lpstr>3</vt:lpstr>
      <vt:lpstr>4</vt:lpstr>
      <vt:lpstr>5</vt:lpstr>
      <vt:lpstr>6</vt:lpstr>
      <vt:lpstr>итог</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Kostya Kurgan</dc:creator>
  <cp:lastModifiedBy>Michael Bliznuk</cp:lastModifiedBy>
  <dcterms:created xsi:type="dcterms:W3CDTF">2017-10-28T14:20:07Z</dcterms:created>
  <dcterms:modified xsi:type="dcterms:W3CDTF">2018-12-08T06:52:52Z</dcterms:modified>
</cp:coreProperties>
</file>