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Bel005\Downloads\"/>
    </mc:Choice>
  </mc:AlternateContent>
  <bookViews>
    <workbookView xWindow="0" yWindow="0" windowWidth="25200" windowHeight="11385"/>
  </bookViews>
  <sheets>
    <sheet name="Лист1" sheetId="1" r:id="rId1"/>
  </sheets>
  <definedNames>
    <definedName name="проба">Лист1!#REF!</definedName>
    <definedName name="список">Лист1!$M$5:$N$45</definedName>
  </definedNames>
  <calcPr calcId="152511" calcMode="autoNoTable"/>
</workbook>
</file>

<file path=xl/calcChain.xml><?xml version="1.0" encoding="utf-8"?>
<calcChain xmlns="http://schemas.openxmlformats.org/spreadsheetml/2006/main">
  <c r="W44" i="1" l="1"/>
  <c r="U44" i="1"/>
  <c r="T44" i="1"/>
  <c r="R44" i="1"/>
  <c r="Q44" i="1"/>
  <c r="O44" i="1"/>
  <c r="Z42" i="1"/>
  <c r="X42" i="1"/>
  <c r="T42" i="1"/>
  <c r="R42" i="1"/>
  <c r="Q42" i="1"/>
  <c r="O42" i="1"/>
  <c r="Z40" i="1"/>
  <c r="X40" i="1"/>
  <c r="W40" i="1"/>
  <c r="U40" i="1"/>
  <c r="Q40" i="1"/>
  <c r="O40" i="1"/>
  <c r="Z38" i="1"/>
  <c r="X38" i="1"/>
  <c r="W38" i="1"/>
  <c r="U38" i="1"/>
  <c r="T38" i="1"/>
  <c r="R38" i="1"/>
  <c r="W33" i="1"/>
  <c r="U33" i="1"/>
  <c r="T33" i="1"/>
  <c r="R33" i="1"/>
  <c r="Q33" i="1"/>
  <c r="O33" i="1"/>
  <c r="Z31" i="1"/>
  <c r="X31" i="1"/>
  <c r="T31" i="1"/>
  <c r="R31" i="1"/>
  <c r="Q31" i="1"/>
  <c r="O31" i="1"/>
  <c r="Z29" i="1"/>
  <c r="X29" i="1"/>
  <c r="W29" i="1"/>
  <c r="U29" i="1"/>
  <c r="Q29" i="1"/>
  <c r="O29" i="1"/>
  <c r="Z27" i="1"/>
  <c r="X27" i="1"/>
  <c r="W27" i="1"/>
  <c r="U27" i="1"/>
  <c r="T27" i="1"/>
  <c r="R27" i="1"/>
  <c r="W22" i="1"/>
  <c r="U22" i="1"/>
  <c r="T22" i="1"/>
  <c r="R22" i="1"/>
  <c r="Q22" i="1"/>
  <c r="O22" i="1"/>
  <c r="Z20" i="1"/>
  <c r="X20" i="1"/>
  <c r="T20" i="1"/>
  <c r="R20" i="1"/>
  <c r="Q20" i="1"/>
  <c r="O20" i="1"/>
  <c r="Z18" i="1"/>
  <c r="X18" i="1"/>
  <c r="W18" i="1"/>
  <c r="U18" i="1"/>
  <c r="Q18" i="1"/>
  <c r="O18" i="1"/>
  <c r="Z16" i="1"/>
  <c r="X16" i="1"/>
  <c r="W16" i="1"/>
  <c r="U16" i="1"/>
  <c r="T16" i="1"/>
  <c r="R16" i="1"/>
  <c r="W11" i="1"/>
  <c r="U11" i="1"/>
  <c r="T11" i="1"/>
  <c r="R11" i="1"/>
  <c r="Q11" i="1"/>
  <c r="O11" i="1"/>
  <c r="Z9" i="1"/>
  <c r="X9" i="1"/>
  <c r="T9" i="1"/>
  <c r="R9" i="1"/>
  <c r="Q9" i="1"/>
  <c r="O9" i="1"/>
  <c r="Z7" i="1"/>
  <c r="X7" i="1"/>
  <c r="W7" i="1"/>
  <c r="U7" i="1"/>
  <c r="Z5" i="1"/>
  <c r="X5" i="1"/>
  <c r="W5" i="1"/>
  <c r="U5" i="1"/>
  <c r="T5" i="1"/>
  <c r="R5" i="1"/>
  <c r="Q7" i="1"/>
  <c r="O7" i="1"/>
  <c r="H2" i="1"/>
  <c r="F29" i="1"/>
  <c r="H29" i="1" s="1"/>
  <c r="F24" i="1"/>
  <c r="H24" i="1" s="1"/>
  <c r="X36" i="1"/>
  <c r="U36" i="1"/>
  <c r="R36" i="1"/>
  <c r="O36" i="1"/>
  <c r="X25" i="1"/>
  <c r="U25" i="1"/>
  <c r="R25" i="1"/>
  <c r="O25" i="1"/>
  <c r="X3" i="1"/>
  <c r="U3" i="1"/>
  <c r="R3" i="1"/>
  <c r="O3" i="1"/>
  <c r="X14" i="1"/>
  <c r="O14" i="1"/>
  <c r="R14" i="1"/>
  <c r="U14" i="1"/>
  <c r="F19" i="1"/>
  <c r="H19" i="1" s="1"/>
  <c r="F14" i="1"/>
  <c r="H14" i="1" s="1"/>
  <c r="F9" i="1"/>
  <c r="H9" i="1" s="1"/>
  <c r="F5" i="1"/>
  <c r="H5" i="1" s="1"/>
  <c r="F3" i="1"/>
  <c r="H3" i="1" s="1"/>
  <c r="P30" i="1" l="1"/>
  <c r="S17" i="1"/>
  <c r="Y17" i="1"/>
  <c r="P21" i="1"/>
  <c r="Y21" i="1"/>
  <c r="S23" i="1"/>
  <c r="S28" i="1"/>
  <c r="Y28" i="1"/>
  <c r="V30" i="1"/>
  <c r="P32" i="1"/>
  <c r="Y32" i="1"/>
  <c r="S34" i="1"/>
  <c r="S39" i="1"/>
  <c r="Y39" i="1"/>
  <c r="P43" i="1"/>
  <c r="Y43" i="1"/>
  <c r="S45" i="1"/>
  <c r="V39" i="1"/>
  <c r="P41" i="1"/>
  <c r="Y41" i="1"/>
  <c r="S43" i="1"/>
  <c r="P45" i="1"/>
  <c r="V45" i="1"/>
  <c r="V41" i="1"/>
  <c r="V28" i="1"/>
  <c r="Y30" i="1"/>
  <c r="S32" i="1"/>
  <c r="P34" i="1"/>
  <c r="V34" i="1"/>
  <c r="V19" i="1"/>
  <c r="V17" i="1"/>
  <c r="P19" i="1"/>
  <c r="Y19" i="1"/>
  <c r="S21" i="1"/>
  <c r="P23" i="1"/>
  <c r="V23" i="1"/>
  <c r="V12" i="1"/>
  <c r="S12" i="1"/>
  <c r="P12" i="1"/>
  <c r="P10" i="1"/>
  <c r="Y10" i="1"/>
  <c r="S10" i="1"/>
  <c r="Y8" i="1"/>
  <c r="V8" i="1"/>
  <c r="V6" i="1"/>
  <c r="Y6" i="1"/>
  <c r="S6" i="1"/>
  <c r="P8" i="1"/>
  <c r="AE5" i="1"/>
  <c r="AC5" i="1" l="1"/>
  <c r="AG18" i="1"/>
  <c r="AG5" i="1"/>
  <c r="AI5" i="1" s="1"/>
  <c r="AE44" i="1"/>
  <c r="AG9" i="1"/>
  <c r="AG38" i="1"/>
  <c r="AG7" i="1"/>
  <c r="AG40" i="1"/>
  <c r="AG42" i="1"/>
  <c r="AE38" i="1"/>
  <c r="AG29" i="1"/>
  <c r="AG44" i="1"/>
  <c r="AE40" i="1"/>
  <c r="AE42" i="1"/>
  <c r="AG31" i="1"/>
  <c r="AG16" i="1"/>
  <c r="AG11" i="1"/>
  <c r="AE31" i="1"/>
  <c r="AE29" i="1"/>
  <c r="AE33" i="1"/>
  <c r="AE27" i="1"/>
  <c r="AG27" i="1"/>
  <c r="AG33" i="1"/>
  <c r="AE22" i="1"/>
  <c r="AG20" i="1"/>
  <c r="AE16" i="1"/>
  <c r="AE18" i="1"/>
  <c r="AE20" i="1"/>
  <c r="AG22" i="1"/>
  <c r="AE11" i="1"/>
  <c r="AE9" i="1"/>
  <c r="AE7" i="1"/>
  <c r="AD9" i="1"/>
  <c r="AC9" i="1"/>
  <c r="AB9" i="1"/>
  <c r="AI16" i="1" l="1"/>
  <c r="AI31" i="1"/>
  <c r="AD18" i="1"/>
  <c r="AB31" i="1"/>
  <c r="AD27" i="1"/>
  <c r="AD22" i="1"/>
  <c r="AC22" i="1"/>
  <c r="AB5" i="1"/>
  <c r="AD5" i="1"/>
  <c r="AI18" i="1"/>
  <c r="AB7" i="1"/>
  <c r="AC11" i="1"/>
  <c r="AD31" i="1"/>
  <c r="AC27" i="1"/>
  <c r="AD33" i="1"/>
  <c r="AI44" i="1"/>
  <c r="AB22" i="1"/>
  <c r="AC33" i="1"/>
  <c r="AD38" i="1"/>
  <c r="AB16" i="1"/>
  <c r="AB11" i="1"/>
  <c r="AB27" i="1"/>
  <c r="AI9" i="1"/>
  <c r="AC42" i="1"/>
  <c r="AC44" i="1"/>
  <c r="AI38" i="1"/>
  <c r="AI40" i="1"/>
  <c r="AC31" i="1"/>
  <c r="AJ31" i="1" s="1"/>
  <c r="AI29" i="1"/>
  <c r="AC40" i="1"/>
  <c r="AD44" i="1"/>
  <c r="AI11" i="1"/>
  <c r="AB29" i="1"/>
  <c r="AI20" i="1"/>
  <c r="AI22" i="1"/>
  <c r="AI27" i="1"/>
  <c r="AB40" i="1"/>
  <c r="AD11" i="1"/>
  <c r="AD40" i="1"/>
  <c r="AI42" i="1"/>
  <c r="AB44" i="1"/>
  <c r="AJ44" i="1" s="1"/>
  <c r="AB38" i="1"/>
  <c r="AI33" i="1"/>
  <c r="AD42" i="1"/>
  <c r="AB33" i="1"/>
  <c r="AD20" i="1"/>
  <c r="AB42" i="1"/>
  <c r="AJ5" i="1"/>
  <c r="AC38" i="1"/>
  <c r="AI7" i="1"/>
  <c r="AC18" i="1"/>
  <c r="AC29" i="1"/>
  <c r="AC16" i="1"/>
  <c r="AD29" i="1"/>
  <c r="AD16" i="1"/>
  <c r="AD7" i="1"/>
  <c r="AC7" i="1"/>
  <c r="AB18" i="1"/>
  <c r="AC20" i="1"/>
  <c r="AB20" i="1"/>
  <c r="AJ9" i="1"/>
  <c r="AA9" i="1"/>
  <c r="AA5" i="1" l="1"/>
  <c r="AA27" i="1"/>
  <c r="AJ7" i="1"/>
  <c r="AA22" i="1"/>
  <c r="AJ11" i="1"/>
  <c r="AJ27" i="1"/>
  <c r="AJ22" i="1"/>
  <c r="AJ33" i="1"/>
  <c r="AA31" i="1"/>
  <c r="AA11" i="1"/>
  <c r="AJ42" i="1"/>
  <c r="AA40" i="1"/>
  <c r="AJ40" i="1"/>
  <c r="AJ38" i="1"/>
  <c r="AA44" i="1"/>
  <c r="AA38" i="1"/>
  <c r="AA18" i="1"/>
  <c r="AA42" i="1"/>
  <c r="AA33" i="1"/>
  <c r="AJ20" i="1"/>
  <c r="AA29" i="1"/>
  <c r="AJ18" i="1"/>
  <c r="AJ29" i="1"/>
  <c r="AA16" i="1"/>
  <c r="AJ16" i="1"/>
  <c r="AA20" i="1"/>
  <c r="AA7" i="1"/>
</calcChain>
</file>

<file path=xl/sharedStrings.xml><?xml version="1.0" encoding="utf-8"?>
<sst xmlns="http://schemas.openxmlformats.org/spreadsheetml/2006/main" count="336" uniqueCount="46">
  <si>
    <t>1 тур</t>
  </si>
  <si>
    <t>Группа 1</t>
  </si>
  <si>
    <t>И</t>
  </si>
  <si>
    <t>В</t>
  </si>
  <si>
    <t>Н</t>
  </si>
  <si>
    <t>П</t>
  </si>
  <si>
    <t>мячи</t>
  </si>
  <si>
    <t>О</t>
  </si>
  <si>
    <t>Лондон. "Wembley"</t>
  </si>
  <si>
    <t>Англия</t>
  </si>
  <si>
    <t>-</t>
  </si>
  <si>
    <t>Уругвай</t>
  </si>
  <si>
    <t>заб</t>
  </si>
  <si>
    <t>проп</t>
  </si>
  <si>
    <t>разн</t>
  </si>
  <si>
    <t>=</t>
  </si>
  <si>
    <t>Группа 3</t>
  </si>
  <si>
    <t>Ливерпуль</t>
  </si>
  <si>
    <t>Бразилия</t>
  </si>
  <si>
    <t>Болгария</t>
  </si>
  <si>
    <t xml:space="preserve"> </t>
  </si>
  <si>
    <t>Группа 4</t>
  </si>
  <si>
    <t>Мидлсбро</t>
  </si>
  <si>
    <t>СССР</t>
  </si>
  <si>
    <t>КНДР</t>
  </si>
  <si>
    <t>Группа 2</t>
  </si>
  <si>
    <t>Шеффилд</t>
  </si>
  <si>
    <t>Швейцария</t>
  </si>
  <si>
    <t>Мексика</t>
  </si>
  <si>
    <t>Франция</t>
  </si>
  <si>
    <t>Манчестер</t>
  </si>
  <si>
    <t>Португалия</t>
  </si>
  <si>
    <t>Сандерленд</t>
  </si>
  <si>
    <t>Италия</t>
  </si>
  <si>
    <t>Бирмингем</t>
  </si>
  <si>
    <t>Аргентина</t>
  </si>
  <si>
    <t>2 тур</t>
  </si>
  <si>
    <t>Испания</t>
  </si>
  <si>
    <t>Лондон. "White City"</t>
  </si>
  <si>
    <t>Венгрия</t>
  </si>
  <si>
    <t>3 тур</t>
  </si>
  <si>
    <t>Чили</t>
  </si>
  <si>
    <t>ФР Германия</t>
  </si>
  <si>
    <t>№ игры</t>
  </si>
  <si>
    <t>группа</t>
  </si>
  <si>
    <t>стадион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</si>
</sst>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2" formatCode="[$-F800]dddd\,\ mmmm\ dd\,\ yyyy"/>
    <numFmt numFmtId="173" formatCode="h:mm;@"/>
    <numFmt numFmtId="174" formatCode="0_ ;[Red]\-0\ "/>
  </numFmts>
  <fonts count="35">
    <font>
      <sz val="11"/>
      <color theme="1"/>
      <name val="Calibri"/>
      <family val="2"/>
      <charset val="204"/>
      <scheme val="minor"/>
    </font>
    <font>
      <b/>
      <sz val="20"/>
      <name val="Condens Bold"/>
    </font>
    <font>
      <sz val="20"/>
      <name val="Condens Bold"/>
    </font>
    <font>
      <i/>
      <sz val="18"/>
      <name val="Condens Bold"/>
    </font>
    <font>
      <i/>
      <sz val="20"/>
      <name val="Condens Bold"/>
    </font>
    <font>
      <b/>
      <sz val="12"/>
      <name val="Times New Roman"/>
      <family val="1"/>
      <charset val="204"/>
    </font>
    <font>
      <sz val="16"/>
      <name val="MFred"/>
      <charset val="204"/>
    </font>
    <font>
      <b/>
      <sz val="10"/>
      <name val="Arial Cyr"/>
      <charset val="204"/>
    </font>
    <font>
      <b/>
      <sz val="12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i/>
      <sz val="18"/>
      <name val="Calibri"/>
      <family val="2"/>
      <charset val="204"/>
      <scheme val="minor"/>
    </font>
    <font>
      <sz val="24"/>
      <name val="Calibri"/>
      <family val="2"/>
      <charset val="204"/>
      <scheme val="minor"/>
    </font>
    <font>
      <sz val="22"/>
      <name val="Calibri"/>
      <family val="2"/>
      <charset val="204"/>
      <scheme val="minor"/>
    </font>
    <font>
      <sz val="20"/>
      <name val="Calibri"/>
      <family val="2"/>
      <charset val="204"/>
      <scheme val="minor"/>
    </font>
    <font>
      <b/>
      <sz val="20"/>
      <name val="Calibri"/>
      <family val="2"/>
      <charset val="204"/>
      <scheme val="minor"/>
    </font>
    <font>
      <sz val="18"/>
      <name val="Calibri"/>
      <family val="2"/>
      <charset val="204"/>
      <scheme val="minor"/>
    </font>
    <font>
      <i/>
      <sz val="20"/>
      <name val="Calibri"/>
      <family val="2"/>
      <charset val="204"/>
      <scheme val="minor"/>
    </font>
    <font>
      <b/>
      <i/>
      <sz val="20"/>
      <name val="Calibri"/>
      <family val="2"/>
      <charset val="204"/>
      <scheme val="minor"/>
    </font>
    <font>
      <sz val="26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28"/>
      <name val="Calibri"/>
      <family val="2"/>
      <charset val="204"/>
      <scheme val="minor"/>
    </font>
    <font>
      <sz val="28"/>
      <color rgb="FF008000"/>
      <name val="Calibri"/>
      <family val="2"/>
      <charset val="204"/>
      <scheme val="minor"/>
    </font>
    <font>
      <sz val="28"/>
      <color rgb="FFFF0000"/>
      <name val="Calibri"/>
      <family val="2"/>
      <charset val="204"/>
      <scheme val="minor"/>
    </font>
    <font>
      <i/>
      <sz val="28"/>
      <color rgb="FF008000"/>
      <name val="Calibri"/>
      <family val="2"/>
      <charset val="204"/>
      <scheme val="minor"/>
    </font>
    <font>
      <sz val="28"/>
      <color indexed="10"/>
      <name val="Calibri"/>
      <family val="2"/>
      <charset val="204"/>
      <scheme val="minor"/>
    </font>
    <font>
      <i/>
      <sz val="28"/>
      <color rgb="FF0000FF"/>
      <name val="Calibri"/>
      <family val="2"/>
      <charset val="204"/>
      <scheme val="minor"/>
    </font>
    <font>
      <sz val="28"/>
      <color rgb="FF0000FF"/>
      <name val="Calibri"/>
      <family val="2"/>
      <charset val="204"/>
      <scheme val="minor"/>
    </font>
    <font>
      <i/>
      <sz val="28"/>
      <color rgb="FFFF0000"/>
      <name val="Calibri"/>
      <family val="2"/>
      <charset val="204"/>
      <scheme val="minor"/>
    </font>
    <font>
      <sz val="44"/>
      <name val="Calibri"/>
      <family val="2"/>
      <charset val="204"/>
      <scheme val="minor"/>
    </font>
    <font>
      <sz val="48"/>
      <name val="Calibri"/>
      <family val="2"/>
      <charset val="204"/>
      <scheme val="minor"/>
    </font>
    <font>
      <sz val="28"/>
      <color indexed="17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sz val="28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</fills>
  <borders count="34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ashDot">
        <color indexed="64"/>
      </top>
      <bottom style="dotted">
        <color indexed="64"/>
      </bottom>
      <diagonal/>
    </border>
    <border>
      <left/>
      <right/>
      <top style="double">
        <color indexed="64"/>
      </top>
      <bottom style="dotted">
        <color indexed="64"/>
      </bottom>
      <diagonal/>
    </border>
    <border>
      <left/>
      <right style="double">
        <color indexed="64"/>
      </right>
      <top style="dashDot">
        <color indexed="64"/>
      </top>
      <bottom style="dotted">
        <color indexed="64"/>
      </bottom>
      <diagonal/>
    </border>
    <border>
      <left/>
      <right/>
      <top style="dashDot">
        <color indexed="64"/>
      </top>
      <bottom style="dotted">
        <color indexed="64"/>
      </bottom>
      <diagonal/>
    </border>
    <border>
      <left style="double">
        <color indexed="64"/>
      </left>
      <right/>
      <top/>
      <bottom style="dotted">
        <color indexed="64"/>
      </bottom>
      <diagonal/>
    </border>
    <border>
      <left/>
      <right style="double">
        <color indexed="64"/>
      </right>
      <top/>
      <bottom style="dotted">
        <color indexed="64"/>
      </bottom>
      <diagonal/>
    </border>
    <border>
      <left style="double">
        <color indexed="64"/>
      </left>
      <right/>
      <top style="dotted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tted">
        <color indexed="64"/>
      </bottom>
      <diagonal/>
    </border>
    <border>
      <left/>
      <right style="double">
        <color indexed="64"/>
      </right>
      <top style="double">
        <color indexed="64"/>
      </top>
      <bottom style="dotted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ashDot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double">
        <color indexed="64"/>
      </bottom>
      <diagonal/>
    </border>
    <border>
      <left/>
      <right style="double">
        <color indexed="64"/>
      </right>
      <top style="dotted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9">
    <xf numFmtId="0" fontId="0" fillId="0" borderId="0" xfId="0"/>
    <xf numFmtId="0" fontId="0" fillId="0" borderId="0" xfId="0" applyBorder="1"/>
    <xf numFmtId="0" fontId="0" fillId="0" borderId="0" xfId="0" applyAlignment="1">
      <alignment horizontal="center"/>
    </xf>
    <xf numFmtId="0" fontId="3" fillId="2" borderId="0" xfId="0" applyFont="1" applyFill="1" applyBorder="1" applyAlignment="1">
      <alignment horizontal="center" vertical="top"/>
    </xf>
    <xf numFmtId="0" fontId="4" fillId="2" borderId="0" xfId="0" applyFont="1" applyFill="1" applyBorder="1" applyAlignment="1">
      <alignment horizontal="center" vertical="top"/>
    </xf>
    <xf numFmtId="14" fontId="5" fillId="0" borderId="0" xfId="0" applyNumberFormat="1" applyFont="1" applyFill="1" applyAlignment="1">
      <alignment horizontal="center" vertical="center"/>
    </xf>
    <xf numFmtId="173" fontId="6" fillId="0" borderId="0" xfId="0" applyNumberFormat="1" applyFont="1" applyFill="1" applyAlignment="1">
      <alignment horizontal="center" vertical="center"/>
    </xf>
    <xf numFmtId="0" fontId="1" fillId="2" borderId="0" xfId="0" applyFont="1" applyFill="1" applyBorder="1" applyAlignment="1">
      <alignment horizontal="center" vertical="top"/>
    </xf>
    <xf numFmtId="173" fontId="1" fillId="2" borderId="0" xfId="0" applyNumberFormat="1" applyFont="1" applyFill="1" applyBorder="1" applyAlignment="1">
      <alignment horizontal="center" vertical="top"/>
    </xf>
    <xf numFmtId="0" fontId="0" fillId="0" borderId="0" xfId="0" applyAlignment="1">
      <alignment horizontal="center" vertical="center"/>
    </xf>
    <xf numFmtId="0" fontId="7" fillId="0" borderId="0" xfId="0" applyFont="1"/>
    <xf numFmtId="14" fontId="8" fillId="0" borderId="0" xfId="0" applyNumberFormat="1" applyFont="1" applyFill="1" applyAlignment="1">
      <alignment horizontal="center" vertical="center"/>
    </xf>
    <xf numFmtId="173" fontId="9" fillId="0" borderId="0" xfId="0" applyNumberFormat="1" applyFont="1" applyFill="1" applyAlignment="1">
      <alignment horizontal="center" vertical="center"/>
    </xf>
    <xf numFmtId="1" fontId="9" fillId="0" borderId="0" xfId="0" applyNumberFormat="1" applyFont="1" applyFill="1" applyAlignment="1">
      <alignment horizontal="center" vertical="center"/>
    </xf>
    <xf numFmtId="173" fontId="10" fillId="0" borderId="0" xfId="0" applyNumberFormat="1" applyFont="1" applyFill="1" applyAlignment="1">
      <alignment horizontal="center" vertical="center"/>
    </xf>
    <xf numFmtId="173" fontId="11" fillId="0" borderId="0" xfId="0" applyNumberFormat="1" applyFont="1" applyFill="1" applyAlignment="1">
      <alignment horizontal="center" vertical="center"/>
    </xf>
    <xf numFmtId="0" fontId="12" fillId="3" borderId="1" xfId="0" applyFont="1" applyFill="1" applyBorder="1" applyAlignment="1">
      <alignment horizontal="right" vertical="center"/>
    </xf>
    <xf numFmtId="0" fontId="12" fillId="3" borderId="0" xfId="0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horizontal="left" vertical="center"/>
    </xf>
    <xf numFmtId="0" fontId="13" fillId="0" borderId="0" xfId="0" applyFont="1" applyFill="1" applyAlignment="1">
      <alignment horizontal="center" vertical="center"/>
    </xf>
    <xf numFmtId="0" fontId="14" fillId="2" borderId="2" xfId="0" applyFont="1" applyFill="1" applyBorder="1" applyAlignment="1">
      <alignment vertical="top"/>
    </xf>
    <xf numFmtId="14" fontId="15" fillId="2" borderId="2" xfId="0" applyNumberFormat="1" applyFont="1" applyFill="1" applyBorder="1" applyAlignment="1">
      <alignment horizontal="left" vertical="top"/>
    </xf>
    <xf numFmtId="172" fontId="16" fillId="2" borderId="0" xfId="0" applyNumberFormat="1" applyFont="1" applyFill="1" applyAlignment="1">
      <alignment horizontal="right" vertical="top"/>
    </xf>
    <xf numFmtId="14" fontId="14" fillId="2" borderId="2" xfId="0" applyNumberFormat="1" applyFont="1" applyFill="1" applyBorder="1" applyAlignment="1">
      <alignment vertical="top"/>
    </xf>
    <xf numFmtId="0" fontId="17" fillId="2" borderId="2" xfId="0" applyFont="1" applyFill="1" applyBorder="1" applyAlignment="1">
      <alignment horizontal="center" vertical="top"/>
    </xf>
    <xf numFmtId="0" fontId="12" fillId="3" borderId="3" xfId="0" applyFont="1" applyFill="1" applyBorder="1" applyAlignment="1">
      <alignment horizontal="right" vertical="center"/>
    </xf>
    <xf numFmtId="0" fontId="12" fillId="3" borderId="3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left" vertical="center"/>
    </xf>
    <xf numFmtId="0" fontId="12" fillId="3" borderId="4" xfId="0" applyFont="1" applyFill="1" applyBorder="1" applyAlignment="1">
      <alignment horizontal="left" vertical="center"/>
    </xf>
    <xf numFmtId="0" fontId="12" fillId="3" borderId="4" xfId="0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center" vertical="top"/>
    </xf>
    <xf numFmtId="1" fontId="15" fillId="2" borderId="0" xfId="0" applyNumberFormat="1" applyFont="1" applyFill="1" applyBorder="1" applyAlignment="1">
      <alignment horizontal="center" vertical="top"/>
    </xf>
    <xf numFmtId="14" fontId="15" fillId="2" borderId="0" xfId="0" applyNumberFormat="1" applyFont="1" applyFill="1" applyBorder="1" applyAlignment="1">
      <alignment horizontal="center" vertical="top"/>
    </xf>
    <xf numFmtId="14" fontId="18" fillId="2" borderId="0" xfId="0" applyNumberFormat="1" applyFont="1" applyFill="1" applyBorder="1" applyAlignment="1">
      <alignment horizontal="left" vertical="top"/>
    </xf>
    <xf numFmtId="14" fontId="14" fillId="2" borderId="0" xfId="0" applyNumberFormat="1" applyFont="1" applyFill="1" applyBorder="1" applyAlignment="1">
      <alignment vertical="top"/>
    </xf>
    <xf numFmtId="0" fontId="17" fillId="2" borderId="0" xfId="0" applyFont="1" applyFill="1" applyBorder="1" applyAlignment="1">
      <alignment horizontal="center" vertical="top"/>
    </xf>
    <xf numFmtId="0" fontId="12" fillId="3" borderId="1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left" vertical="center"/>
    </xf>
    <xf numFmtId="14" fontId="18" fillId="2" borderId="2" xfId="0" applyNumberFormat="1" applyFont="1" applyFill="1" applyBorder="1" applyAlignment="1">
      <alignment horizontal="left" vertical="top"/>
    </xf>
    <xf numFmtId="14" fontId="8" fillId="0" borderId="5" xfId="0" applyNumberFormat="1" applyFont="1" applyFill="1" applyBorder="1" applyAlignment="1">
      <alignment horizontal="center" vertical="center"/>
    </xf>
    <xf numFmtId="173" fontId="9" fillId="0" borderId="5" xfId="0" applyNumberFormat="1" applyFont="1" applyFill="1" applyBorder="1" applyAlignment="1">
      <alignment horizontal="center" vertical="center"/>
    </xf>
    <xf numFmtId="1" fontId="9" fillId="0" borderId="5" xfId="0" applyNumberFormat="1" applyFont="1" applyFill="1" applyBorder="1" applyAlignment="1">
      <alignment horizontal="center" vertical="center"/>
    </xf>
    <xf numFmtId="173" fontId="10" fillId="0" borderId="5" xfId="0" applyNumberFormat="1" applyFont="1" applyFill="1" applyBorder="1" applyAlignment="1">
      <alignment horizontal="center" vertical="center"/>
    </xf>
    <xf numFmtId="173" fontId="11" fillId="0" borderId="5" xfId="0" applyNumberFormat="1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right" vertical="center"/>
    </xf>
    <xf numFmtId="0" fontId="13" fillId="0" borderId="5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/>
    </xf>
    <xf numFmtId="0" fontId="0" fillId="0" borderId="0" xfId="0" applyFont="1"/>
    <xf numFmtId="0" fontId="19" fillId="0" borderId="6" xfId="0" applyFont="1" applyBorder="1" applyAlignment="1">
      <alignment horizontal="center" vertical="center"/>
    </xf>
    <xf numFmtId="0" fontId="20" fillId="0" borderId="0" xfId="0" applyFont="1"/>
    <xf numFmtId="0" fontId="21" fillId="0" borderId="6" xfId="0" applyFont="1" applyBorder="1" applyAlignment="1">
      <alignment horizontal="center" vertical="center"/>
    </xf>
    <xf numFmtId="1" fontId="22" fillId="0" borderId="7" xfId="0" applyNumberFormat="1" applyFont="1" applyFill="1" applyBorder="1" applyAlignment="1">
      <alignment horizontal="center" vertical="center"/>
    </xf>
    <xf numFmtId="0" fontId="22" fillId="0" borderId="8" xfId="0" applyFont="1" applyFill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1" fontId="23" fillId="0" borderId="10" xfId="0" applyNumberFormat="1" applyFont="1" applyBorder="1" applyAlignment="1">
      <alignment horizontal="center" vertical="center"/>
    </xf>
    <xf numFmtId="1" fontId="23" fillId="0" borderId="11" xfId="0" applyNumberFormat="1" applyFont="1" applyBorder="1" applyAlignment="1">
      <alignment horizontal="center" vertical="center"/>
    </xf>
    <xf numFmtId="0" fontId="23" fillId="0" borderId="8" xfId="0" applyFont="1" applyFill="1" applyBorder="1" applyAlignment="1">
      <alignment horizontal="center" vertical="center"/>
    </xf>
    <xf numFmtId="0" fontId="23" fillId="0" borderId="12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3" fillId="0" borderId="13" xfId="0" applyFont="1" applyBorder="1" applyAlignment="1">
      <alignment horizontal="center" vertical="center"/>
    </xf>
    <xf numFmtId="0" fontId="24" fillId="0" borderId="7" xfId="0" applyFont="1" applyFill="1" applyBorder="1" applyAlignment="1">
      <alignment horizontal="center" vertical="center"/>
    </xf>
    <xf numFmtId="0" fontId="24" fillId="0" borderId="8" xfId="0" applyFont="1" applyFill="1" applyBorder="1" applyAlignment="1">
      <alignment horizontal="center" vertical="center"/>
    </xf>
    <xf numFmtId="1" fontId="24" fillId="0" borderId="9" xfId="0" applyNumberFormat="1" applyFont="1" applyBorder="1" applyAlignment="1">
      <alignment horizontal="center" vertical="center"/>
    </xf>
    <xf numFmtId="1" fontId="22" fillId="0" borderId="14" xfId="0" applyNumberFormat="1" applyFont="1" applyBorder="1" applyAlignment="1">
      <alignment horizontal="center" vertical="center"/>
    </xf>
    <xf numFmtId="0" fontId="22" fillId="0" borderId="15" xfId="0" applyFont="1" applyBorder="1" applyAlignment="1">
      <alignment horizontal="center" vertical="center"/>
    </xf>
    <xf numFmtId="1" fontId="25" fillId="0" borderId="14" xfId="0" applyNumberFormat="1" applyFont="1" applyBorder="1" applyAlignment="1">
      <alignment horizontal="center" vertical="center"/>
    </xf>
    <xf numFmtId="0" fontId="25" fillId="0" borderId="8" xfId="0" applyFont="1" applyFill="1" applyBorder="1" applyAlignment="1">
      <alignment horizontal="center" vertical="center"/>
    </xf>
    <xf numFmtId="1" fontId="25" fillId="0" borderId="15" xfId="0" applyNumberFormat="1" applyFont="1" applyBorder="1" applyAlignment="1">
      <alignment horizontal="center" vertical="center"/>
    </xf>
    <xf numFmtId="0" fontId="24" fillId="0" borderId="13" xfId="0" applyFont="1" applyBorder="1" applyAlignment="1">
      <alignment horizontal="center" vertical="center"/>
    </xf>
    <xf numFmtId="1" fontId="26" fillId="0" borderId="11" xfId="0" applyNumberFormat="1" applyFont="1" applyFill="1" applyBorder="1" applyAlignment="1">
      <alignment horizontal="center" vertical="center"/>
    </xf>
    <xf numFmtId="1" fontId="26" fillId="0" borderId="8" xfId="0" applyNumberFormat="1" applyFont="1" applyFill="1" applyBorder="1" applyAlignment="1">
      <alignment horizontal="center" vertical="center"/>
    </xf>
    <xf numFmtId="0" fontId="26" fillId="0" borderId="9" xfId="0" applyFont="1" applyBorder="1" applyAlignment="1">
      <alignment horizontal="center" vertical="center"/>
    </xf>
    <xf numFmtId="1" fontId="24" fillId="0" borderId="14" xfId="0" applyNumberFormat="1" applyFont="1" applyBorder="1" applyAlignment="1">
      <alignment horizontal="center" vertical="center"/>
    </xf>
    <xf numFmtId="1" fontId="24" fillId="0" borderId="10" xfId="0" applyNumberFormat="1" applyFont="1" applyBorder="1" applyAlignment="1">
      <alignment horizontal="center" vertical="center"/>
    </xf>
    <xf numFmtId="0" fontId="26" fillId="0" borderId="16" xfId="0" applyFont="1" applyFill="1" applyBorder="1" applyAlignment="1">
      <alignment horizontal="center" vertical="center"/>
    </xf>
    <xf numFmtId="0" fontId="24" fillId="0" borderId="16" xfId="0" applyFont="1" applyFill="1" applyBorder="1" applyAlignment="1">
      <alignment horizontal="center" vertical="center"/>
    </xf>
    <xf numFmtId="0" fontId="26" fillId="0" borderId="7" xfId="0" applyFont="1" applyFill="1" applyBorder="1" applyAlignment="1">
      <alignment horizontal="center" vertical="center"/>
    </xf>
    <xf numFmtId="0" fontId="26" fillId="0" borderId="8" xfId="0" applyFont="1" applyFill="1" applyBorder="1" applyAlignment="1">
      <alignment horizontal="center" vertical="center"/>
    </xf>
    <xf numFmtId="1" fontId="26" fillId="0" borderId="7" xfId="0" applyNumberFormat="1" applyFont="1" applyFill="1" applyBorder="1" applyAlignment="1">
      <alignment horizontal="center" vertical="center"/>
    </xf>
    <xf numFmtId="1" fontId="26" fillId="0" borderId="9" xfId="0" applyNumberFormat="1" applyFont="1" applyBorder="1" applyAlignment="1">
      <alignment horizontal="center" vertical="center"/>
    </xf>
    <xf numFmtId="0" fontId="27" fillId="0" borderId="16" xfId="0" applyFont="1" applyFill="1" applyBorder="1" applyAlignment="1">
      <alignment horizontal="center" vertical="center"/>
    </xf>
    <xf numFmtId="0" fontId="22" fillId="0" borderId="16" xfId="0" applyFont="1" applyFill="1" applyBorder="1" applyAlignment="1">
      <alignment horizontal="center" vertical="center"/>
    </xf>
    <xf numFmtId="1" fontId="23" fillId="0" borderId="7" xfId="0" applyNumberFormat="1" applyFont="1" applyFill="1" applyBorder="1" applyAlignment="1">
      <alignment horizontal="center" vertical="center"/>
    </xf>
    <xf numFmtId="0" fontId="23" fillId="0" borderId="9" xfId="0" applyFont="1" applyBorder="1" applyAlignment="1">
      <alignment horizontal="center" vertical="center"/>
    </xf>
    <xf numFmtId="1" fontId="22" fillId="0" borderId="10" xfId="0" applyNumberFormat="1" applyFont="1" applyBorder="1" applyAlignment="1">
      <alignment horizontal="center" vertical="center"/>
    </xf>
    <xf numFmtId="1" fontId="23" fillId="0" borderId="14" xfId="0" applyNumberFormat="1" applyFont="1" applyBorder="1" applyAlignment="1">
      <alignment horizontal="center" vertical="center"/>
    </xf>
    <xf numFmtId="0" fontId="23" fillId="0" borderId="15" xfId="0" applyFont="1" applyBorder="1" applyAlignment="1">
      <alignment horizontal="center" vertical="center"/>
    </xf>
    <xf numFmtId="0" fontId="23" fillId="0" borderId="17" xfId="0" applyFont="1" applyBorder="1" applyAlignment="1">
      <alignment horizontal="center" vertical="center"/>
    </xf>
    <xf numFmtId="0" fontId="26" fillId="0" borderId="13" xfId="0" applyFont="1" applyBorder="1" applyAlignment="1">
      <alignment horizontal="center" vertical="center"/>
    </xf>
    <xf numFmtId="14" fontId="23" fillId="0" borderId="0" xfId="0" applyNumberFormat="1" applyFont="1" applyAlignment="1">
      <alignment horizontal="center" vertical="center"/>
    </xf>
    <xf numFmtId="1" fontId="24" fillId="0" borderId="11" xfId="0" applyNumberFormat="1" applyFont="1" applyFill="1" applyBorder="1" applyAlignment="1">
      <alignment horizontal="center" vertical="center"/>
    </xf>
    <xf numFmtId="1" fontId="22" fillId="0" borderId="8" xfId="0" applyNumberFormat="1" applyFont="1" applyFill="1" applyBorder="1" applyAlignment="1">
      <alignment horizontal="center" vertical="center"/>
    </xf>
    <xf numFmtId="0" fontId="24" fillId="0" borderId="9" xfId="0" applyFont="1" applyBorder="1" applyAlignment="1">
      <alignment horizontal="center" vertical="center"/>
    </xf>
    <xf numFmtId="0" fontId="23" fillId="0" borderId="16" xfId="0" applyFont="1" applyFill="1" applyBorder="1" applyAlignment="1">
      <alignment horizontal="center" vertical="center"/>
    </xf>
    <xf numFmtId="1" fontId="26" fillId="0" borderId="11" xfId="0" applyNumberFormat="1" applyFont="1" applyBorder="1" applyAlignment="1">
      <alignment horizontal="center" vertical="center"/>
    </xf>
    <xf numFmtId="0" fontId="26" fillId="0" borderId="12" xfId="0" applyFont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3" fillId="0" borderId="7" xfId="0" applyFont="1" applyFill="1" applyBorder="1" applyAlignment="1">
      <alignment horizontal="center" vertical="center"/>
    </xf>
    <xf numFmtId="0" fontId="26" fillId="0" borderId="17" xfId="0" applyFont="1" applyBorder="1" applyAlignment="1">
      <alignment horizontal="center" vertical="center"/>
    </xf>
    <xf numFmtId="1" fontId="26" fillId="0" borderId="10" xfId="0" applyNumberFormat="1" applyFont="1" applyBorder="1" applyAlignment="1">
      <alignment horizontal="center" vertical="center"/>
    </xf>
    <xf numFmtId="1" fontId="26" fillId="0" borderId="17" xfId="0" applyNumberFormat="1" applyFont="1" applyBorder="1" applyAlignment="1">
      <alignment horizontal="center" vertical="center"/>
    </xf>
    <xf numFmtId="1" fontId="23" fillId="0" borderId="8" xfId="0" applyNumberFormat="1" applyFont="1" applyFill="1" applyBorder="1" applyAlignment="1">
      <alignment horizontal="center" vertical="center"/>
    </xf>
    <xf numFmtId="1" fontId="27" fillId="0" borderId="7" xfId="0" applyNumberFormat="1" applyFont="1" applyFill="1" applyBorder="1" applyAlignment="1">
      <alignment horizontal="center" vertical="center"/>
    </xf>
    <xf numFmtId="0" fontId="27" fillId="0" borderId="18" xfId="0" applyFont="1" applyFill="1" applyBorder="1" applyAlignment="1">
      <alignment horizontal="center" vertical="center"/>
    </xf>
    <xf numFmtId="0" fontId="27" fillId="0" borderId="9" xfId="0" applyFont="1" applyBorder="1" applyAlignment="1">
      <alignment horizontal="center" vertical="center"/>
    </xf>
    <xf numFmtId="1" fontId="24" fillId="0" borderId="11" xfId="0" applyNumberFormat="1" applyFont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center"/>
    </xf>
    <xf numFmtId="0" fontId="24" fillId="0" borderId="12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1" fontId="26" fillId="0" borderId="0" xfId="0" applyNumberFormat="1" applyFont="1" applyAlignment="1">
      <alignment horizontal="center" vertical="center"/>
    </xf>
    <xf numFmtId="0" fontId="28" fillId="0" borderId="7" xfId="0" applyFont="1" applyFill="1" applyBorder="1" applyAlignment="1">
      <alignment horizontal="center" vertical="center"/>
    </xf>
    <xf numFmtId="0" fontId="23" fillId="0" borderId="18" xfId="0" applyFont="1" applyFill="1" applyBorder="1" applyAlignment="1">
      <alignment horizontal="center" vertical="center"/>
    </xf>
    <xf numFmtId="0" fontId="28" fillId="0" borderId="9" xfId="0" applyFont="1" applyBorder="1" applyAlignment="1">
      <alignment horizontal="center" vertical="center"/>
    </xf>
    <xf numFmtId="1" fontId="23" fillId="0" borderId="18" xfId="0" applyNumberFormat="1" applyFont="1" applyFill="1" applyBorder="1" applyAlignment="1">
      <alignment horizontal="center" vertical="center"/>
    </xf>
    <xf numFmtId="1" fontId="23" fillId="0" borderId="15" xfId="0" applyNumberFormat="1" applyFont="1" applyBorder="1" applyAlignment="1">
      <alignment horizontal="center" vertical="center"/>
    </xf>
    <xf numFmtId="1" fontId="23" fillId="0" borderId="17" xfId="0" applyNumberFormat="1" applyFont="1" applyBorder="1" applyAlignment="1">
      <alignment horizontal="center" vertical="center"/>
    </xf>
    <xf numFmtId="1" fontId="23" fillId="0" borderId="11" xfId="0" applyNumberFormat="1" applyFont="1" applyFill="1" applyBorder="1" applyAlignment="1">
      <alignment horizontal="center" vertical="center"/>
    </xf>
    <xf numFmtId="1" fontId="26" fillId="0" borderId="18" xfId="0" applyNumberFormat="1" applyFont="1" applyFill="1" applyBorder="1" applyAlignment="1">
      <alignment horizontal="center" vertical="center"/>
    </xf>
    <xf numFmtId="1" fontId="27" fillId="0" borderId="17" xfId="0" applyNumberFormat="1" applyFont="1" applyBorder="1" applyAlignment="1">
      <alignment horizontal="center" vertical="center"/>
    </xf>
    <xf numFmtId="0" fontId="22" fillId="0" borderId="7" xfId="0" applyFont="1" applyFill="1" applyBorder="1" applyAlignment="1">
      <alignment horizontal="center" vertical="center"/>
    </xf>
    <xf numFmtId="0" fontId="22" fillId="0" borderId="18" xfId="0" applyFont="1" applyFill="1" applyBorder="1" applyAlignment="1">
      <alignment horizontal="center" vertical="center"/>
    </xf>
    <xf numFmtId="1" fontId="28" fillId="0" borderId="7" xfId="0" applyNumberFormat="1" applyFont="1" applyFill="1" applyBorder="1" applyAlignment="1">
      <alignment horizontal="center" vertical="center"/>
    </xf>
    <xf numFmtId="1" fontId="28" fillId="0" borderId="18" xfId="0" applyNumberFormat="1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center" vertical="center"/>
    </xf>
    <xf numFmtId="14" fontId="15" fillId="2" borderId="0" xfId="0" applyNumberFormat="1" applyFont="1" applyFill="1" applyAlignment="1">
      <alignment horizontal="center" vertical="center"/>
    </xf>
    <xf numFmtId="0" fontId="0" fillId="11" borderId="19" xfId="0" applyFont="1" applyFill="1" applyBorder="1" applyAlignment="1">
      <alignment horizontal="center" vertical="center"/>
    </xf>
    <xf numFmtId="0" fontId="0" fillId="11" borderId="20" xfId="0" applyFont="1" applyFill="1" applyBorder="1" applyAlignment="1">
      <alignment horizontal="center" vertical="center"/>
    </xf>
    <xf numFmtId="0" fontId="0" fillId="8" borderId="19" xfId="0" applyFont="1" applyFill="1" applyBorder="1" applyAlignment="1">
      <alignment horizontal="center" vertical="center"/>
    </xf>
    <xf numFmtId="0" fontId="0" fillId="8" borderId="20" xfId="0" applyFont="1" applyFill="1" applyBorder="1" applyAlignment="1">
      <alignment horizontal="center" vertical="center"/>
    </xf>
    <xf numFmtId="0" fontId="0" fillId="4" borderId="19" xfId="0" applyFont="1" applyFill="1" applyBorder="1" applyAlignment="1">
      <alignment horizontal="center" vertical="center"/>
    </xf>
    <xf numFmtId="0" fontId="0" fillId="4" borderId="20" xfId="0" applyFont="1" applyFill="1" applyBorder="1" applyAlignment="1">
      <alignment horizontal="center" vertical="center"/>
    </xf>
    <xf numFmtId="0" fontId="0" fillId="6" borderId="19" xfId="0" applyFont="1" applyFill="1" applyBorder="1" applyAlignment="1">
      <alignment horizontal="center" vertical="center"/>
    </xf>
    <xf numFmtId="0" fontId="0" fillId="6" borderId="20" xfId="0" applyFont="1" applyFill="1" applyBorder="1" applyAlignment="1">
      <alignment horizontal="center" vertical="center"/>
    </xf>
    <xf numFmtId="0" fontId="30" fillId="0" borderId="25" xfId="0" applyFont="1" applyBorder="1" applyAlignment="1">
      <alignment horizontal="center" vertical="center"/>
    </xf>
    <xf numFmtId="0" fontId="30" fillId="0" borderId="27" xfId="0" applyFont="1" applyBorder="1" applyAlignment="1">
      <alignment horizontal="center" vertical="center"/>
    </xf>
    <xf numFmtId="174" fontId="30" fillId="0" borderId="26" xfId="0" applyNumberFormat="1" applyFont="1" applyBorder="1" applyAlignment="1">
      <alignment horizontal="center" vertical="center"/>
    </xf>
    <xf numFmtId="174" fontId="30" fillId="0" borderId="28" xfId="0" applyNumberFormat="1" applyFont="1" applyBorder="1" applyAlignment="1">
      <alignment horizontal="center" vertical="center"/>
    </xf>
    <xf numFmtId="0" fontId="30" fillId="0" borderId="19" xfId="0" applyFont="1" applyBorder="1" applyAlignment="1">
      <alignment horizontal="center" vertical="center"/>
    </xf>
    <xf numFmtId="0" fontId="30" fillId="0" borderId="20" xfId="0" applyFont="1" applyBorder="1" applyAlignment="1">
      <alignment horizontal="center" vertical="center"/>
    </xf>
    <xf numFmtId="0" fontId="23" fillId="0" borderId="27" xfId="0" applyFont="1" applyFill="1" applyBorder="1" applyAlignment="1">
      <alignment horizontal="center" vertical="center"/>
    </xf>
    <xf numFmtId="0" fontId="23" fillId="0" borderId="28" xfId="0" applyFont="1" applyFill="1" applyBorder="1" applyAlignment="1">
      <alignment horizontal="center" vertical="center"/>
    </xf>
    <xf numFmtId="1" fontId="30" fillId="0" borderId="24" xfId="0" applyNumberFormat="1" applyFont="1" applyBorder="1" applyAlignment="1">
      <alignment horizontal="center" vertical="center"/>
    </xf>
    <xf numFmtId="0" fontId="30" fillId="0" borderId="16" xfId="0" applyFont="1" applyBorder="1" applyAlignment="1">
      <alignment horizontal="center" vertical="center"/>
    </xf>
    <xf numFmtId="1" fontId="30" fillId="0" borderId="25" xfId="0" applyNumberFormat="1" applyFont="1" applyBorder="1" applyAlignment="1">
      <alignment horizontal="center" vertical="center"/>
    </xf>
    <xf numFmtId="0" fontId="26" fillId="0" borderId="27" xfId="0" applyFont="1" applyFill="1" applyBorder="1" applyAlignment="1">
      <alignment horizontal="center" vertical="center"/>
    </xf>
    <xf numFmtId="0" fontId="26" fillId="0" borderId="28" xfId="0" applyFont="1" applyFill="1" applyBorder="1" applyAlignment="1">
      <alignment horizontal="center" vertical="center"/>
    </xf>
    <xf numFmtId="0" fontId="27" fillId="0" borderId="32" xfId="0" applyFont="1" applyFill="1" applyBorder="1" applyAlignment="1">
      <alignment horizontal="center" vertical="center"/>
    </xf>
    <xf numFmtId="0" fontId="27" fillId="0" borderId="33" xfId="0" applyFont="1" applyFill="1" applyBorder="1" applyAlignment="1">
      <alignment horizontal="center" vertical="center"/>
    </xf>
    <xf numFmtId="0" fontId="22" fillId="0" borderId="27" xfId="0" applyFont="1" applyFill="1" applyBorder="1" applyAlignment="1">
      <alignment horizontal="center" vertical="center"/>
    </xf>
    <xf numFmtId="0" fontId="22" fillId="0" borderId="28" xfId="0" applyFont="1" applyFill="1" applyBorder="1" applyAlignment="1">
      <alignment horizontal="center" vertical="center"/>
    </xf>
    <xf numFmtId="0" fontId="30" fillId="11" borderId="19" xfId="0" applyFont="1" applyFill="1" applyBorder="1" applyAlignment="1">
      <alignment horizontal="center" vertical="center"/>
    </xf>
    <xf numFmtId="0" fontId="30" fillId="11" borderId="20" xfId="0" applyFont="1" applyFill="1" applyBorder="1" applyAlignment="1">
      <alignment horizontal="center" vertical="center"/>
    </xf>
    <xf numFmtId="0" fontId="21" fillId="12" borderId="24" xfId="0" applyFont="1" applyFill="1" applyBorder="1" applyAlignment="1">
      <alignment horizontal="center" vertical="center"/>
    </xf>
    <xf numFmtId="0" fontId="21" fillId="12" borderId="25" xfId="0" applyFont="1" applyFill="1" applyBorder="1" applyAlignment="1">
      <alignment horizontal="center" vertical="center"/>
    </xf>
    <xf numFmtId="0" fontId="21" fillId="12" borderId="26" xfId="0" applyFont="1" applyFill="1" applyBorder="1" applyAlignment="1">
      <alignment horizontal="center" vertical="center"/>
    </xf>
    <xf numFmtId="0" fontId="21" fillId="12" borderId="16" xfId="0" applyFont="1" applyFill="1" applyBorder="1" applyAlignment="1">
      <alignment horizontal="center" vertical="center"/>
    </xf>
    <xf numFmtId="0" fontId="21" fillId="12" borderId="27" xfId="0" applyFont="1" applyFill="1" applyBorder="1" applyAlignment="1">
      <alignment horizontal="center" vertical="center"/>
    </xf>
    <xf numFmtId="0" fontId="21" fillId="12" borderId="28" xfId="0" applyFont="1" applyFill="1" applyBorder="1" applyAlignment="1">
      <alignment horizontal="center" vertical="center"/>
    </xf>
    <xf numFmtId="0" fontId="27" fillId="0" borderId="27" xfId="0" applyFont="1" applyFill="1" applyBorder="1" applyAlignment="1">
      <alignment horizontal="center" vertical="center"/>
    </xf>
    <xf numFmtId="0" fontId="27" fillId="0" borderId="28" xfId="0" applyFont="1" applyFill="1" applyBorder="1" applyAlignment="1">
      <alignment horizontal="center" vertical="center"/>
    </xf>
    <xf numFmtId="0" fontId="24" fillId="0" borderId="27" xfId="0" applyFont="1" applyFill="1" applyBorder="1" applyAlignment="1">
      <alignment horizontal="center" vertical="center"/>
    </xf>
    <xf numFmtId="0" fontId="24" fillId="0" borderId="28" xfId="0" applyFont="1" applyFill="1" applyBorder="1" applyAlignment="1">
      <alignment horizontal="center" vertical="center"/>
    </xf>
    <xf numFmtId="0" fontId="29" fillId="0" borderId="19" xfId="0" applyFont="1" applyBorder="1" applyAlignment="1">
      <alignment horizontal="center" vertical="center"/>
    </xf>
    <xf numFmtId="0" fontId="29" fillId="0" borderId="20" xfId="0" applyFont="1" applyBorder="1" applyAlignment="1">
      <alignment horizontal="center" vertical="center"/>
    </xf>
    <xf numFmtId="0" fontId="19" fillId="0" borderId="21" xfId="0" applyFont="1" applyBorder="1" applyAlignment="1">
      <alignment horizontal="center" vertical="center"/>
    </xf>
    <xf numFmtId="0" fontId="19" fillId="0" borderId="22" xfId="0" applyFont="1" applyBorder="1" applyAlignment="1">
      <alignment horizontal="center" vertical="center"/>
    </xf>
    <xf numFmtId="0" fontId="19" fillId="0" borderId="23" xfId="0" applyFont="1" applyBorder="1" applyAlignment="1">
      <alignment horizontal="center" vertical="center"/>
    </xf>
    <xf numFmtId="0" fontId="29" fillId="11" borderId="24" xfId="0" applyFont="1" applyFill="1" applyBorder="1" applyAlignment="1">
      <alignment horizontal="center" vertical="center"/>
    </xf>
    <xf numFmtId="0" fontId="29" fillId="11" borderId="26" xfId="0" applyFont="1" applyFill="1" applyBorder="1" applyAlignment="1">
      <alignment horizontal="center" vertical="center"/>
    </xf>
    <xf numFmtId="0" fontId="29" fillId="11" borderId="16" xfId="0" applyFont="1" applyFill="1" applyBorder="1" applyAlignment="1">
      <alignment horizontal="center" vertical="center"/>
    </xf>
    <xf numFmtId="0" fontId="29" fillId="11" borderId="28" xfId="0" applyFont="1" applyFill="1" applyBorder="1" applyAlignment="1">
      <alignment horizontal="center" vertical="center"/>
    </xf>
    <xf numFmtId="0" fontId="9" fillId="0" borderId="24" xfId="0" applyFont="1" applyFill="1" applyBorder="1" applyAlignment="1">
      <alignment horizontal="center" vertical="center"/>
    </xf>
    <xf numFmtId="0" fontId="9" fillId="0" borderId="25" xfId="0" applyFont="1" applyFill="1" applyBorder="1" applyAlignment="1">
      <alignment horizontal="center" vertical="center"/>
    </xf>
    <xf numFmtId="0" fontId="9" fillId="0" borderId="26" xfId="0" applyFont="1" applyFill="1" applyBorder="1" applyAlignment="1">
      <alignment horizontal="center" vertical="center"/>
    </xf>
    <xf numFmtId="0" fontId="9" fillId="0" borderId="16" xfId="0" applyFont="1" applyFill="1" applyBorder="1" applyAlignment="1">
      <alignment horizontal="center" vertical="center"/>
    </xf>
    <xf numFmtId="0" fontId="9" fillId="0" borderId="27" xfId="0" applyFont="1" applyFill="1" applyBorder="1" applyAlignment="1">
      <alignment horizontal="center" vertical="center"/>
    </xf>
    <xf numFmtId="0" fontId="9" fillId="0" borderId="28" xfId="0" applyFont="1" applyFill="1" applyBorder="1" applyAlignment="1">
      <alignment horizontal="center" vertical="center"/>
    </xf>
    <xf numFmtId="0" fontId="19" fillId="0" borderId="29" xfId="0" applyFont="1" applyBorder="1" applyAlignment="1">
      <alignment horizontal="center" vertical="center"/>
    </xf>
    <xf numFmtId="0" fontId="19" fillId="0" borderId="30" xfId="0" applyFont="1" applyBorder="1" applyAlignment="1">
      <alignment horizontal="center" vertical="center"/>
    </xf>
    <xf numFmtId="0" fontId="19" fillId="0" borderId="31" xfId="0" applyFont="1" applyBorder="1" applyAlignment="1">
      <alignment horizontal="center" vertical="center"/>
    </xf>
    <xf numFmtId="0" fontId="30" fillId="8" borderId="19" xfId="0" applyFont="1" applyFill="1" applyBorder="1" applyAlignment="1">
      <alignment horizontal="center" vertical="center"/>
    </xf>
    <xf numFmtId="0" fontId="30" fillId="8" borderId="20" xfId="0" applyFont="1" applyFill="1" applyBorder="1" applyAlignment="1">
      <alignment horizontal="center" vertical="center"/>
    </xf>
    <xf numFmtId="0" fontId="21" fillId="9" borderId="24" xfId="0" applyFont="1" applyFill="1" applyBorder="1" applyAlignment="1">
      <alignment horizontal="center" vertical="center"/>
    </xf>
    <xf numFmtId="0" fontId="21" fillId="9" borderId="25" xfId="0" applyFont="1" applyFill="1" applyBorder="1" applyAlignment="1">
      <alignment horizontal="center" vertical="center"/>
    </xf>
    <xf numFmtId="0" fontId="21" fillId="9" borderId="26" xfId="0" applyFont="1" applyFill="1" applyBorder="1" applyAlignment="1">
      <alignment horizontal="center" vertical="center"/>
    </xf>
    <xf numFmtId="0" fontId="21" fillId="9" borderId="16" xfId="0" applyFont="1" applyFill="1" applyBorder="1" applyAlignment="1">
      <alignment horizontal="center" vertical="center"/>
    </xf>
    <xf numFmtId="0" fontId="21" fillId="9" borderId="27" xfId="0" applyFont="1" applyFill="1" applyBorder="1" applyAlignment="1">
      <alignment horizontal="center" vertical="center"/>
    </xf>
    <xf numFmtId="0" fontId="21" fillId="9" borderId="28" xfId="0" applyFont="1" applyFill="1" applyBorder="1" applyAlignment="1">
      <alignment horizontal="center" vertical="center"/>
    </xf>
    <xf numFmtId="0" fontId="30" fillId="10" borderId="19" xfId="0" applyFont="1" applyFill="1" applyBorder="1" applyAlignment="1">
      <alignment horizontal="center" vertical="center"/>
    </xf>
    <xf numFmtId="0" fontId="30" fillId="10" borderId="20" xfId="0" applyFont="1" applyFill="1" applyBorder="1" applyAlignment="1">
      <alignment horizontal="center" vertical="center"/>
    </xf>
    <xf numFmtId="0" fontId="29" fillId="8" borderId="24" xfId="0" applyFont="1" applyFill="1" applyBorder="1" applyAlignment="1">
      <alignment horizontal="center" vertical="center"/>
    </xf>
    <xf numFmtId="0" fontId="29" fillId="8" borderId="26" xfId="0" applyFont="1" applyFill="1" applyBorder="1" applyAlignment="1">
      <alignment horizontal="center" vertical="center"/>
    </xf>
    <xf numFmtId="0" fontId="29" fillId="8" borderId="16" xfId="0" applyFont="1" applyFill="1" applyBorder="1" applyAlignment="1">
      <alignment horizontal="center" vertical="center"/>
    </xf>
    <xf numFmtId="0" fontId="29" fillId="8" borderId="28" xfId="0" applyFont="1" applyFill="1" applyBorder="1" applyAlignment="1">
      <alignment horizontal="center" vertical="center"/>
    </xf>
    <xf numFmtId="0" fontId="30" fillId="6" borderId="19" xfId="0" applyFont="1" applyFill="1" applyBorder="1" applyAlignment="1">
      <alignment horizontal="center" vertical="center"/>
    </xf>
    <xf numFmtId="0" fontId="30" fillId="6" borderId="20" xfId="0" applyFont="1" applyFill="1" applyBorder="1" applyAlignment="1">
      <alignment horizontal="center" vertical="center"/>
    </xf>
    <xf numFmtId="0" fontId="21" fillId="7" borderId="24" xfId="0" applyFont="1" applyFill="1" applyBorder="1" applyAlignment="1">
      <alignment horizontal="center" vertical="center"/>
    </xf>
    <xf numFmtId="0" fontId="21" fillId="7" borderId="25" xfId="0" applyFont="1" applyFill="1" applyBorder="1" applyAlignment="1">
      <alignment horizontal="center" vertical="center"/>
    </xf>
    <xf numFmtId="0" fontId="21" fillId="7" borderId="26" xfId="0" applyFont="1" applyFill="1" applyBorder="1" applyAlignment="1">
      <alignment horizontal="center" vertical="center"/>
    </xf>
    <xf numFmtId="0" fontId="21" fillId="7" borderId="16" xfId="0" applyFont="1" applyFill="1" applyBorder="1" applyAlignment="1">
      <alignment horizontal="center" vertical="center"/>
    </xf>
    <xf numFmtId="0" fontId="21" fillId="7" borderId="27" xfId="0" applyFont="1" applyFill="1" applyBorder="1" applyAlignment="1">
      <alignment horizontal="center" vertical="center"/>
    </xf>
    <xf numFmtId="0" fontId="21" fillId="7" borderId="28" xfId="0" applyFont="1" applyFill="1" applyBorder="1" applyAlignment="1">
      <alignment horizontal="center" vertical="center"/>
    </xf>
    <xf numFmtId="0" fontId="30" fillId="4" borderId="19" xfId="0" applyFont="1" applyFill="1" applyBorder="1" applyAlignment="1">
      <alignment horizontal="center" vertical="center"/>
    </xf>
    <xf numFmtId="0" fontId="30" fillId="4" borderId="20" xfId="0" applyFont="1" applyFill="1" applyBorder="1" applyAlignment="1">
      <alignment horizontal="center" vertical="center"/>
    </xf>
    <xf numFmtId="0" fontId="31" fillId="5" borderId="24" xfId="0" applyFont="1" applyFill="1" applyBorder="1" applyAlignment="1">
      <alignment horizontal="center" vertical="center"/>
    </xf>
    <xf numFmtId="0" fontId="31" fillId="5" borderId="25" xfId="0" applyFont="1" applyFill="1" applyBorder="1" applyAlignment="1">
      <alignment horizontal="center" vertical="center"/>
    </xf>
    <xf numFmtId="0" fontId="31" fillId="5" borderId="26" xfId="0" applyFont="1" applyFill="1" applyBorder="1" applyAlignment="1">
      <alignment horizontal="center" vertical="center"/>
    </xf>
    <xf numFmtId="0" fontId="31" fillId="5" borderId="16" xfId="0" applyFont="1" applyFill="1" applyBorder="1" applyAlignment="1">
      <alignment horizontal="center" vertical="center"/>
    </xf>
    <xf numFmtId="0" fontId="31" fillId="5" borderId="27" xfId="0" applyFont="1" applyFill="1" applyBorder="1" applyAlignment="1">
      <alignment horizontal="center" vertical="center"/>
    </xf>
    <xf numFmtId="0" fontId="31" fillId="5" borderId="28" xfId="0" applyFont="1" applyFill="1" applyBorder="1" applyAlignment="1">
      <alignment horizontal="center" vertical="center"/>
    </xf>
    <xf numFmtId="0" fontId="29" fillId="6" borderId="24" xfId="0" applyFont="1" applyFill="1" applyBorder="1" applyAlignment="1">
      <alignment horizontal="center" vertical="center"/>
    </xf>
    <xf numFmtId="0" fontId="29" fillId="6" borderId="26" xfId="0" applyFont="1" applyFill="1" applyBorder="1" applyAlignment="1">
      <alignment horizontal="center" vertical="center"/>
    </xf>
    <xf numFmtId="0" fontId="29" fillId="6" borderId="16" xfId="0" applyFont="1" applyFill="1" applyBorder="1" applyAlignment="1">
      <alignment horizontal="center" vertical="center"/>
    </xf>
    <xf numFmtId="0" fontId="29" fillId="6" borderId="28" xfId="0" applyFont="1" applyFill="1" applyBorder="1" applyAlignment="1">
      <alignment horizontal="center" vertical="center"/>
    </xf>
    <xf numFmtId="0" fontId="23" fillId="0" borderId="32" xfId="0" applyFont="1" applyFill="1" applyBorder="1" applyAlignment="1">
      <alignment horizontal="center" vertical="center"/>
    </xf>
    <xf numFmtId="0" fontId="23" fillId="0" borderId="33" xfId="0" applyFont="1" applyFill="1" applyBorder="1" applyAlignment="1">
      <alignment horizontal="center" vertical="center"/>
    </xf>
    <xf numFmtId="0" fontId="21" fillId="0" borderId="29" xfId="0" applyFont="1" applyBorder="1" applyAlignment="1">
      <alignment horizontal="center" vertical="center"/>
    </xf>
    <xf numFmtId="0" fontId="21" fillId="0" borderId="30" xfId="0" applyFont="1" applyBorder="1" applyAlignment="1">
      <alignment horizontal="center" vertical="center"/>
    </xf>
    <xf numFmtId="0" fontId="21" fillId="0" borderId="31" xfId="0" applyFont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top"/>
    </xf>
    <xf numFmtId="0" fontId="2" fillId="2" borderId="0" xfId="0" applyFont="1" applyFill="1" applyBorder="1" applyAlignment="1">
      <alignment horizontal="center" vertical="top"/>
    </xf>
    <xf numFmtId="0" fontId="21" fillId="0" borderId="21" xfId="0" applyFont="1" applyBorder="1" applyAlignment="1">
      <alignment horizontal="center" vertical="center"/>
    </xf>
    <xf numFmtId="0" fontId="21" fillId="0" borderId="22" xfId="0" applyFont="1" applyBorder="1" applyAlignment="1">
      <alignment horizontal="center" vertical="center"/>
    </xf>
    <xf numFmtId="0" fontId="21" fillId="0" borderId="23" xfId="0" applyFont="1" applyBorder="1" applyAlignment="1">
      <alignment horizontal="center" vertical="center"/>
    </xf>
    <xf numFmtId="0" fontId="29" fillId="4" borderId="24" xfId="0" applyFont="1" applyFill="1" applyBorder="1" applyAlignment="1">
      <alignment horizontal="center" vertical="center"/>
    </xf>
    <xf numFmtId="0" fontId="29" fillId="4" borderId="26" xfId="0" applyFont="1" applyFill="1" applyBorder="1" applyAlignment="1">
      <alignment horizontal="center" vertical="center"/>
    </xf>
    <xf numFmtId="0" fontId="29" fillId="4" borderId="16" xfId="0" applyFont="1" applyFill="1" applyBorder="1" applyAlignment="1">
      <alignment horizontal="center" vertical="center"/>
    </xf>
    <xf numFmtId="0" fontId="29" fillId="4" borderId="28" xfId="0" applyFont="1" applyFill="1" applyBorder="1" applyAlignment="1">
      <alignment horizontal="center" vertical="center"/>
    </xf>
    <xf numFmtId="0" fontId="22" fillId="0" borderId="32" xfId="0" applyFont="1" applyFill="1" applyBorder="1" applyAlignment="1">
      <alignment horizontal="center" vertical="center"/>
    </xf>
    <xf numFmtId="0" fontId="22" fillId="0" borderId="33" xfId="0" applyFont="1" applyFill="1" applyBorder="1" applyAlignment="1">
      <alignment horizontal="center" vertical="center"/>
    </xf>
    <xf numFmtId="0" fontId="24" fillId="0" borderId="32" xfId="0" applyFont="1" applyFill="1" applyBorder="1" applyAlignment="1">
      <alignment horizontal="center" vertical="center"/>
    </xf>
    <xf numFmtId="0" fontId="24" fillId="0" borderId="33" xfId="0" applyFont="1" applyFill="1" applyBorder="1" applyAlignment="1">
      <alignment horizontal="center" vertical="center"/>
    </xf>
    <xf numFmtId="0" fontId="26" fillId="0" borderId="32" xfId="0" applyFont="1" applyFill="1" applyBorder="1" applyAlignment="1">
      <alignment horizontal="center" vertical="center"/>
    </xf>
    <xf numFmtId="0" fontId="26" fillId="0" borderId="33" xfId="0" applyFont="1" applyFill="1" applyBorder="1" applyAlignment="1">
      <alignment horizontal="center" vertical="center"/>
    </xf>
    <xf numFmtId="0" fontId="32" fillId="0" borderId="0" xfId="0" applyFont="1"/>
    <xf numFmtId="0" fontId="33" fillId="0" borderId="0" xfId="0" applyFont="1"/>
    <xf numFmtId="0" fontId="34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V46"/>
  <sheetViews>
    <sheetView tabSelected="1" zoomScale="40" zoomScaleNormal="40" workbookViewId="0">
      <selection activeCell="R5" sqref="R5"/>
    </sheetView>
  </sheetViews>
  <sheetFormatPr defaultRowHeight="15"/>
  <cols>
    <col min="1" max="1" width="12.5703125" bestFit="1" customWidth="1"/>
    <col min="2" max="2" width="10.5703125" bestFit="1" customWidth="1"/>
    <col min="3" max="3" width="7.28515625" customWidth="1"/>
    <col min="5" max="5" width="33.85546875" bestFit="1" customWidth="1"/>
    <col min="6" max="6" width="28.7109375" bestFit="1" customWidth="1"/>
    <col min="7" max="7" width="2.5703125" bestFit="1" customWidth="1"/>
    <col min="8" max="8" width="25.85546875" bestFit="1" customWidth="1"/>
    <col min="9" max="9" width="4.28515625" bestFit="1" customWidth="1"/>
    <col min="10" max="10" width="2.28515625" bestFit="1" customWidth="1"/>
    <col min="11" max="11" width="3.85546875" bestFit="1" customWidth="1"/>
    <col min="13" max="13" width="8.28515625" customWidth="1"/>
    <col min="14" max="14" width="59.42578125" style="2" bestFit="1" customWidth="1"/>
    <col min="15" max="15" width="5.7109375" customWidth="1"/>
    <col min="16" max="16" width="1.5703125" customWidth="1"/>
    <col min="17" max="18" width="5.7109375" customWidth="1"/>
    <col min="19" max="19" width="1.7109375" customWidth="1"/>
    <col min="20" max="21" width="5.7109375" customWidth="1"/>
    <col min="22" max="22" width="1.7109375" customWidth="1"/>
    <col min="23" max="24" width="5.7109375" customWidth="1"/>
    <col min="25" max="25" width="1.7109375" customWidth="1"/>
    <col min="26" max="26" width="5.7109375" customWidth="1"/>
    <col min="27" max="29" width="9.28515625" bestFit="1" customWidth="1"/>
    <col min="30" max="30" width="12.28515625" customWidth="1"/>
    <col min="31" max="31" width="14" customWidth="1"/>
    <col min="32" max="32" width="4" customWidth="1"/>
    <col min="33" max="33" width="9.28515625" bestFit="1" customWidth="1"/>
    <col min="34" max="34" width="3.7109375" customWidth="1"/>
    <col min="35" max="35" width="13.85546875" customWidth="1"/>
    <col min="36" max="36" width="9.28515625" bestFit="1" customWidth="1"/>
    <col min="38" max="38" width="20.85546875" bestFit="1" customWidth="1"/>
    <col min="39" max="39" width="10" bestFit="1" customWidth="1"/>
  </cols>
  <sheetData>
    <row r="2" spans="1:48" ht="27.75" customHeight="1" thickBot="1">
      <c r="B2" s="1"/>
      <c r="C2" s="1"/>
      <c r="D2" s="1"/>
      <c r="E2" s="1"/>
      <c r="F2" s="1"/>
      <c r="G2" s="1"/>
      <c r="H2" s="1" t="str">
        <f>TEXT(F5,"ДДДД")</f>
        <v>вторник</v>
      </c>
    </row>
    <row r="3" spans="1:48" ht="33" customHeight="1" thickTop="1">
      <c r="A3" s="222" t="s">
        <v>0</v>
      </c>
      <c r="B3" s="222"/>
      <c r="C3" s="125" t="s">
        <v>43</v>
      </c>
      <c r="D3" s="125" t="s">
        <v>44</v>
      </c>
      <c r="E3" s="126" t="s">
        <v>45</v>
      </c>
      <c r="F3" s="22">
        <f>A4</f>
        <v>24299</v>
      </c>
      <c r="G3" s="34"/>
      <c r="H3" s="34" t="str">
        <f>TEXT(F3,"ДДДД")</f>
        <v>понедельник</v>
      </c>
      <c r="I3" s="3"/>
      <c r="J3" s="4"/>
      <c r="K3" s="4"/>
      <c r="M3" s="226" t="s">
        <v>1</v>
      </c>
      <c r="N3" s="227"/>
      <c r="O3" s="173" t="str">
        <f>N5</f>
        <v>Англия</v>
      </c>
      <c r="P3" s="174"/>
      <c r="Q3" s="175"/>
      <c r="R3" s="173" t="str">
        <f>N7</f>
        <v>Уругвай</v>
      </c>
      <c r="S3" s="174"/>
      <c r="T3" s="175"/>
      <c r="U3" s="173" t="str">
        <f>N9</f>
        <v>Мексика</v>
      </c>
      <c r="V3" s="174"/>
      <c r="W3" s="175"/>
      <c r="X3" s="173" t="str">
        <f>N11</f>
        <v>Франция</v>
      </c>
      <c r="Y3" s="174"/>
      <c r="Z3" s="175"/>
      <c r="AA3" s="164" t="s">
        <v>2</v>
      </c>
      <c r="AB3" s="164" t="s">
        <v>3</v>
      </c>
      <c r="AC3" s="164" t="s">
        <v>4</v>
      </c>
      <c r="AD3" s="164" t="s">
        <v>5</v>
      </c>
      <c r="AE3" s="218" t="s">
        <v>6</v>
      </c>
      <c r="AF3" s="219"/>
      <c r="AG3" s="219"/>
      <c r="AH3" s="219"/>
      <c r="AI3" s="220"/>
      <c r="AJ3" s="164" t="s">
        <v>7</v>
      </c>
    </row>
    <row r="4" spans="1:48" ht="24.75" customHeight="1" thickBot="1">
      <c r="A4" s="5">
        <v>24299</v>
      </c>
      <c r="B4" s="6">
        <v>0.8125</v>
      </c>
      <c r="C4" s="13">
        <v>1</v>
      </c>
      <c r="D4" s="14" t="s">
        <v>1</v>
      </c>
      <c r="E4" s="15" t="s">
        <v>8</v>
      </c>
      <c r="F4" s="25" t="s">
        <v>9</v>
      </c>
      <c r="G4" s="26" t="s">
        <v>10</v>
      </c>
      <c r="H4" s="27" t="s">
        <v>11</v>
      </c>
      <c r="I4" s="19">
        <v>0</v>
      </c>
      <c r="J4" s="19" t="s">
        <v>10</v>
      </c>
      <c r="K4" s="19">
        <v>0</v>
      </c>
      <c r="M4" s="228"/>
      <c r="N4" s="229"/>
      <c r="O4" s="176"/>
      <c r="P4" s="177"/>
      <c r="Q4" s="178"/>
      <c r="R4" s="176"/>
      <c r="S4" s="177"/>
      <c r="T4" s="178"/>
      <c r="U4" s="176"/>
      <c r="V4" s="177"/>
      <c r="W4" s="178"/>
      <c r="X4" s="176"/>
      <c r="Y4" s="177"/>
      <c r="Z4" s="178"/>
      <c r="AA4" s="165"/>
      <c r="AB4" s="165"/>
      <c r="AC4" s="165"/>
      <c r="AD4" s="165"/>
      <c r="AE4" s="223" t="s">
        <v>12</v>
      </c>
      <c r="AF4" s="224"/>
      <c r="AG4" s="225" t="s">
        <v>13</v>
      </c>
      <c r="AH4" s="224"/>
      <c r="AI4" s="51" t="s">
        <v>14</v>
      </c>
      <c r="AJ4" s="165"/>
    </row>
    <row r="5" spans="1:48" ht="44.25" customHeight="1" thickTop="1">
      <c r="A5" s="7"/>
      <c r="B5" s="8"/>
      <c r="C5" s="31"/>
      <c r="D5" s="32"/>
      <c r="E5" s="33"/>
      <c r="F5" s="22">
        <f>A6</f>
        <v>24300</v>
      </c>
      <c r="G5" s="34"/>
      <c r="H5" s="34" t="str">
        <f>TEXT(F5,"ДДДД")</f>
        <v>вторник</v>
      </c>
      <c r="I5" s="35"/>
      <c r="J5" s="35"/>
      <c r="K5" s="35"/>
      <c r="M5" s="131">
        <v>1</v>
      </c>
      <c r="N5" s="204" t="s">
        <v>9</v>
      </c>
      <c r="O5" s="206"/>
      <c r="P5" s="207"/>
      <c r="Q5" s="208"/>
      <c r="R5" s="52">
        <f ca="1">IF(COUNTIFS($F:$F,$N5,$H:$H,T(OFFSET(R$3,TRUNC(ROW(D2)/11)*11,-MOD(COLUMN(),3))),$I:$I,"")+COUNTIFS($H:$H,$N5,$F:$F,T(OFFSET(R$3,TRUNC(ROW(D2)/11)*11,-MOD(COLUMN(),3))),$I:$I,""),"",SUMIFS(OFFSET($I:$I,,MOD(COLUMN(),3)),$F:$F,$N5,$H:$H,T(OFFSET(R$3,TRUNC(ROW(D2)/11)*11,-MOD(COLUMN(),3))))+SUMIFS(OFFSET($K:$K,,-MOD(COLUMN(),3)),$F:$F,T(OFFSET(R$3,TRUNC(ROW(D2)/11)*11,-MOD(COLUMN(),3))),$H:$H,$N5))</f>
        <v>0</v>
      </c>
      <c r="S5" s="53" t="s">
        <v>10</v>
      </c>
      <c r="T5" s="54">
        <f ca="1">IF(COUNTIFS($F:$F,$N5,$H:$H,T(OFFSET(T$3,TRUNC(ROW(F2)/11)*11,-MOD(COLUMN(),3))),$I:$I,"")+COUNTIFS($H:$H,$N5,$F:$F,T(OFFSET(T$3,TRUNC(ROW(F2)/11)*11,-MOD(COLUMN(),3))),$I:$I,""),"",SUMIFS(OFFSET($I:$I,,MOD(COLUMN(),3)),$F:$F,$N5,$H:$H,T(OFFSET(T$3,TRUNC(ROW(F2)/11)*11,-MOD(COLUMN(),3))))+SUMIFS(OFFSET($K:$K,,-MOD(COLUMN(),3)),$F:$F,T(OFFSET(T$3,TRUNC(ROW(F2)/11)*11,-MOD(COLUMN(),3))),$H:$H,$N5))</f>
        <v>0</v>
      </c>
      <c r="U5" s="55">
        <f ca="1">IF(COUNTIFS($F:$F,$N5,$H:$H,T(OFFSET(U$3,TRUNC(ROW(G2)/11)*11,-MOD(COLUMN(),3))),$I:$I,"")+COUNTIFS($H:$H,$N5,$F:$F,T(OFFSET(U$3,TRUNC(ROW(G2)/11)*11,-MOD(COLUMN(),3))),$I:$I,""),"",SUMIFS(OFFSET($I:$I,,MOD(COLUMN(),3)),$F:$F,$N5,$H:$H,T(OFFSET(U$3,TRUNC(ROW(G2)/11)*11,-MOD(COLUMN(),3))))+SUMIFS(OFFSET($K:$K,,-MOD(COLUMN(),3)),$F:$F,T(OFFSET(U$3,TRUNC(ROW(G2)/11)*11,-MOD(COLUMN(),3))),$H:$H,$N5))</f>
        <v>2</v>
      </c>
      <c r="V5" s="55" t="s">
        <v>10</v>
      </c>
      <c r="W5" s="55">
        <f ca="1">IF(COUNTIFS($F:$F,$N5,$H:$H,T(OFFSET(W$3,TRUNC(ROW(I2)/11)*11,-MOD(COLUMN(),3))),$I:$I,"")+COUNTIFS($H:$H,$N5,$F:$F,T(OFFSET(W$3,TRUNC(ROW(I2)/11)*11,-MOD(COLUMN(),3))),$I:$I,""),"",SUMIFS(OFFSET($I:$I,,MOD(COLUMN(),3)),$F:$F,$N5,$H:$H,T(OFFSET(W$3,TRUNC(ROW(I2)/11)*11,-MOD(COLUMN(),3))))+SUMIFS(OFFSET($K:$K,,-MOD(COLUMN(),3)),$F:$F,T(OFFSET(W$3,TRUNC(ROW(I2)/11)*11,-MOD(COLUMN(),3))),$H:$H,$N5))</f>
        <v>0</v>
      </c>
      <c r="X5" s="56">
        <f ca="1">IF(COUNTIFS($F:$F,$N5,$H:$H,T(OFFSET(X$3,TRUNC(ROW(J2)/11)*11,-MOD(COLUMN(),3))),$I:$I,"")+COUNTIFS($H:$H,$N5,$F:$F,T(OFFSET(X$3,TRUNC(ROW(J2)/11)*11,-MOD(COLUMN(),3))),$I:$I,""),"",SUMIFS(OFFSET($I:$I,,MOD(COLUMN(),3)),$F:$F,$N5,$H:$H,T(OFFSET(X$3,TRUNC(ROW(J2)/11)*11,-MOD(COLUMN(),3))))+SUMIFS(OFFSET($K:$K,,-MOD(COLUMN(),3)),$F:$F,T(OFFSET(X$3,TRUNC(ROW(J2)/11)*11,-MOD(COLUMN(),3))),$H:$H,$N5))</f>
        <v>2</v>
      </c>
      <c r="Y5" s="57" t="s">
        <v>10</v>
      </c>
      <c r="Z5" s="58">
        <f ca="1">IF(COUNTIFS($F:$F,$N5,$H:$H,T(OFFSET(Z$3,TRUNC(ROW(L2)/11)*11,-MOD(COLUMN(),3))),$I:$I,"")+COUNTIFS($H:$H,$N5,$F:$F,T(OFFSET(Z$3,TRUNC(ROW(L2)/11)*11,-MOD(COLUMN(),3))),$I:$I,""),"",SUMIFS(OFFSET($I:$I,,MOD(COLUMN(),3)),$F:$F,$N5,$H:$H,T(OFFSET(Z$3,TRUNC(ROW(L2)/11)*11,-MOD(COLUMN(),3))))+SUMIFS(OFFSET($K:$K,,-MOD(COLUMN(),3)),$F:$F,T(OFFSET(Z$3,TRUNC(ROW(L2)/11)*11,-MOD(COLUMN(),3))),$H:$H,$N5))</f>
        <v>0</v>
      </c>
      <c r="AA5" s="139">
        <f ca="1">SUM(AB5:AD6)</f>
        <v>3</v>
      </c>
      <c r="AB5" s="139">
        <f ca="1">COUNTIF($O5:$Z6,AB$3)</f>
        <v>2</v>
      </c>
      <c r="AC5" s="139">
        <f ca="1">COUNTIF($O5:$Z6,AC$3)</f>
        <v>1</v>
      </c>
      <c r="AD5" s="139">
        <f ca="1">COUNTIF($O5:$Z6,AD$3)</f>
        <v>0</v>
      </c>
      <c r="AE5" s="143">
        <f ca="1">SUM(O5,R5,U5,X5)</f>
        <v>4</v>
      </c>
      <c r="AF5" s="135" t="s">
        <v>10</v>
      </c>
      <c r="AG5" s="145">
        <f ca="1">SUM(Q5,T5,W5,Z5)</f>
        <v>0</v>
      </c>
      <c r="AH5" s="135" t="s">
        <v>15</v>
      </c>
      <c r="AI5" s="137">
        <f ca="1">IFERROR(AE5-AG5,"")</f>
        <v>4</v>
      </c>
      <c r="AJ5" s="139">
        <f ca="1">AB5*2+AC5</f>
        <v>5</v>
      </c>
      <c r="AL5" s="236"/>
      <c r="AM5" s="237"/>
      <c r="AN5" s="237"/>
      <c r="AO5" s="237"/>
      <c r="AP5" s="237"/>
      <c r="AQ5" s="237"/>
      <c r="AR5" s="237"/>
      <c r="AS5" s="237"/>
      <c r="AT5" s="237"/>
      <c r="AU5" s="237"/>
      <c r="AV5" s="237"/>
    </row>
    <row r="6" spans="1:48" ht="23.25" customHeight="1" thickBot="1">
      <c r="A6" s="5">
        <v>24300</v>
      </c>
      <c r="B6" s="6">
        <v>0.8125</v>
      </c>
      <c r="C6" s="13">
        <v>2</v>
      </c>
      <c r="D6" s="14" t="s">
        <v>16</v>
      </c>
      <c r="E6" s="15" t="s">
        <v>17</v>
      </c>
      <c r="F6" s="25" t="s">
        <v>18</v>
      </c>
      <c r="G6" s="26" t="s">
        <v>10</v>
      </c>
      <c r="H6" s="27" t="s">
        <v>19</v>
      </c>
      <c r="I6" s="19">
        <v>2</v>
      </c>
      <c r="J6" s="19" t="s">
        <v>10</v>
      </c>
      <c r="K6" s="19">
        <v>0</v>
      </c>
      <c r="M6" s="132"/>
      <c r="N6" s="205"/>
      <c r="O6" s="209"/>
      <c r="P6" s="210"/>
      <c r="Q6" s="211"/>
      <c r="R6" s="59" t="s">
        <v>20</v>
      </c>
      <c r="S6" s="150" t="str">
        <f ca="1">IF(R5="","",IF(R5&gt;T5,"В",IF(R5=T5,"Н","П")))</f>
        <v>Н</v>
      </c>
      <c r="T6" s="151"/>
      <c r="U6" s="60" t="s">
        <v>20</v>
      </c>
      <c r="V6" s="216" t="str">
        <f ca="1">IF(U5="","",IF(U5&gt;W5,"В",IF(U5=W5,"Н","П")))</f>
        <v>В</v>
      </c>
      <c r="W6" s="217"/>
      <c r="X6" s="61" t="s">
        <v>20</v>
      </c>
      <c r="Y6" s="216" t="str">
        <f ca="1">IF(X5="","",IF(X5&gt;Z5,"В",IF(X5=Z5,"Н","П")))</f>
        <v>В</v>
      </c>
      <c r="Z6" s="217"/>
      <c r="AA6" s="140"/>
      <c r="AB6" s="140"/>
      <c r="AC6" s="140"/>
      <c r="AD6" s="140"/>
      <c r="AE6" s="144"/>
      <c r="AF6" s="136"/>
      <c r="AG6" s="136"/>
      <c r="AH6" s="136"/>
      <c r="AI6" s="138"/>
      <c r="AJ6" s="140"/>
      <c r="AL6" s="236"/>
    </row>
    <row r="7" spans="1:48" ht="44.25" customHeight="1" thickTop="1">
      <c r="A7" s="5">
        <v>24300</v>
      </c>
      <c r="B7" s="6">
        <v>0.8125</v>
      </c>
      <c r="C7" s="13">
        <v>3</v>
      </c>
      <c r="D7" s="14" t="s">
        <v>21</v>
      </c>
      <c r="E7" s="15" t="s">
        <v>22</v>
      </c>
      <c r="F7" s="25" t="s">
        <v>23</v>
      </c>
      <c r="G7" s="26" t="s">
        <v>10</v>
      </c>
      <c r="H7" s="27" t="s">
        <v>24</v>
      </c>
      <c r="I7" s="19">
        <v>3</v>
      </c>
      <c r="J7" s="19" t="s">
        <v>10</v>
      </c>
      <c r="K7" s="19">
        <v>0</v>
      </c>
      <c r="M7" s="131">
        <v>2</v>
      </c>
      <c r="N7" s="204" t="s">
        <v>11</v>
      </c>
      <c r="O7" s="62">
        <f ca="1">IF(COUNTIFS($F:$F,$N7,$H:$H,T(OFFSET(O$3,TRUNC(ROW(A4)/11)*11,-MOD(COLUMN(),3))),$I:$I,"")+COUNTIFS($H:$H,$N7,$F:$F,T(OFFSET(O$3,TRUNC(ROW(A4)/11)*11,-MOD(COLUMN(),3))),$I:$I,""),"",SUMIFS(OFFSET($I:$I,,MOD(COLUMN(),3)),$F:$F,$N7,$H:$H,T(OFFSET(O$3,TRUNC(ROW(A4)/11)*11,-MOD(COLUMN(),3))))+SUMIFS(OFFSET($K:$K,,-MOD(COLUMN(),3)),$F:$F,T(OFFSET(O$3,TRUNC(ROW(A4)/11)*11,-MOD(COLUMN(),3))),$H:$H,$N7))</f>
        <v>0</v>
      </c>
      <c r="P7" s="63" t="s">
        <v>10</v>
      </c>
      <c r="Q7" s="64">
        <f ca="1">IF(COUNTIFS($F:$F,$N7,$H:$H,T(OFFSET(Q$3,TRUNC(ROW(C4)/11)*11,-MOD(COLUMN(),3))),$I:$I,"")+COUNTIFS($H:$H,$N7,$F:$F,T(OFFSET(Q$3,TRUNC(ROW(C4)/11)*11,-MOD(COLUMN(),3))),$I:$I,""),"",SUMIFS(OFFSET($I:$I,,MOD(COLUMN(),3)),$F:$F,$N7,$H:$H,T(OFFSET(Q$3,TRUNC(ROW(C4)/11)*11,-MOD(COLUMN(),3))))+SUMIFS(OFFSET($K:$K,,-MOD(COLUMN(),3)),$F:$F,T(OFFSET(Q$3,TRUNC(ROW(C4)/11)*11,-MOD(COLUMN(),3))),$H:$H,$N7))</f>
        <v>0</v>
      </c>
      <c r="R7" s="206"/>
      <c r="S7" s="207"/>
      <c r="T7" s="208"/>
      <c r="U7" s="65">
        <f ca="1">IF(COUNTIFS($F:$F,$N7,$H:$H,T(OFFSET(U$3,TRUNC(ROW(G4)/11)*11,-MOD(COLUMN(),3))),$I:$I,"")+COUNTIFS($H:$H,$N7,$F:$F,T(OFFSET(U$3,TRUNC(ROW(G4)/11)*11,-MOD(COLUMN(),3))),$I:$I,""),"",SUMIFS(OFFSET($I:$I,,MOD(COLUMN(),3)),$F:$F,$N7,$H:$H,T(OFFSET(U$3,TRUNC(ROW(G4)/11)*11,-MOD(COLUMN(),3))))+SUMIFS(OFFSET($K:$K,,-MOD(COLUMN(),3)),$F:$F,T(OFFSET(U$3,TRUNC(ROW(G4)/11)*11,-MOD(COLUMN(),3))),$H:$H,$N7))</f>
        <v>0</v>
      </c>
      <c r="V7" s="53" t="s">
        <v>10</v>
      </c>
      <c r="W7" s="66">
        <f ca="1">IF(COUNTIFS($F:$F,$N7,$H:$H,T(OFFSET(W$3,TRUNC(ROW(I4)/11)*11,-MOD(COLUMN(),3))),$I:$I,"")+COUNTIFS($H:$H,$N7,$F:$F,T(OFFSET(W$3,TRUNC(ROW(I4)/11)*11,-MOD(COLUMN(),3))),$I:$I,""),"",SUMIFS(OFFSET($I:$I,,MOD(COLUMN(),3)),$F:$F,$N7,$H:$H,T(OFFSET(W$3,TRUNC(ROW(I4)/11)*11,-MOD(COLUMN(),3))))+SUMIFS(OFFSET($K:$K,,-MOD(COLUMN(),3)),$F:$F,T(OFFSET(W$3,TRUNC(ROW(I4)/11)*11,-MOD(COLUMN(),3))),$H:$H,$N7))</f>
        <v>0</v>
      </c>
      <c r="X7" s="67">
        <f ca="1">IF(COUNTIFS($F:$F,$N7,$H:$H,T(OFFSET(X$3,TRUNC(ROW(J4)/11)*11,-MOD(COLUMN(),3))),$I:$I,"")+COUNTIFS($H:$H,$N7,$F:$F,T(OFFSET(X$3,TRUNC(ROW(J4)/11)*11,-MOD(COLUMN(),3))),$I:$I,""),"",SUMIFS(OFFSET($I:$I,,MOD(COLUMN(),3)),$F:$F,$N7,$H:$H,T(OFFSET(X$3,TRUNC(ROW(J4)/11)*11,-MOD(COLUMN(),3))))+SUMIFS(OFFSET($K:$K,,-MOD(COLUMN(),3)),$F:$F,T(OFFSET(X$3,TRUNC(ROW(J4)/11)*11,-MOD(COLUMN(),3))),$H:$H,$N7))</f>
        <v>2</v>
      </c>
      <c r="Y7" s="68" t="s">
        <v>10</v>
      </c>
      <c r="Z7" s="69">
        <f ca="1">IF(COUNTIFS($F:$F,$N7,$H:$H,T(OFFSET(Z$3,TRUNC(ROW(L4)/11)*11,-MOD(COLUMN(),3))),$I:$I,"")+COUNTIFS($H:$H,$N7,$F:$F,T(OFFSET(Z$3,TRUNC(ROW(L4)/11)*11,-MOD(COLUMN(),3))),$I:$I,""),"",SUMIFS(OFFSET($I:$I,,MOD(COLUMN(),3)),$F:$F,$N7,$H:$H,T(OFFSET(Z$3,TRUNC(ROW(L4)/11)*11,-MOD(COLUMN(),3))))+SUMIFS(OFFSET($K:$K,,-MOD(COLUMN(),3)),$F:$F,T(OFFSET(Z$3,TRUNC(ROW(L4)/11)*11,-MOD(COLUMN(),3))),$H:$H,$N7))</f>
        <v>1</v>
      </c>
      <c r="AA7" s="139">
        <f ca="1">SUM(AB7:AD8)</f>
        <v>3</v>
      </c>
      <c r="AB7" s="139">
        <f ca="1">COUNTIF($O7:$Z8,AB$3)</f>
        <v>1</v>
      </c>
      <c r="AC7" s="139">
        <f ca="1">COUNTIF($O7:$Z8,AC$3)</f>
        <v>2</v>
      </c>
      <c r="AD7" s="139">
        <f ca="1">COUNTIF($O7:$Z8,AD$3)</f>
        <v>0</v>
      </c>
      <c r="AE7" s="143">
        <f ca="1">SUM(O7,R7,U7,X7)</f>
        <v>2</v>
      </c>
      <c r="AF7" s="135" t="s">
        <v>10</v>
      </c>
      <c r="AG7" s="145">
        <f ca="1">SUM(Q7,T7,W7,Z7)</f>
        <v>1</v>
      </c>
      <c r="AH7" s="135" t="s">
        <v>15</v>
      </c>
      <c r="AI7" s="137">
        <f ca="1">IFERROR(AE7-AG7,"")</f>
        <v>1</v>
      </c>
      <c r="AJ7" s="139">
        <f ca="1">AB7*2+AC7</f>
        <v>4</v>
      </c>
      <c r="AL7" s="236"/>
      <c r="AM7" s="238"/>
    </row>
    <row r="8" spans="1:48" ht="29.25" customHeight="1" thickBot="1">
      <c r="A8" s="5">
        <v>24300</v>
      </c>
      <c r="B8" s="6">
        <v>0.8125</v>
      </c>
      <c r="C8" s="13">
        <v>4</v>
      </c>
      <c r="D8" s="14" t="s">
        <v>25</v>
      </c>
      <c r="E8" s="15" t="s">
        <v>26</v>
      </c>
      <c r="F8" s="25" t="s">
        <v>42</v>
      </c>
      <c r="G8" s="29" t="s">
        <v>10</v>
      </c>
      <c r="H8" s="28" t="s">
        <v>27</v>
      </c>
      <c r="I8" s="19">
        <v>5</v>
      </c>
      <c r="J8" s="19" t="s">
        <v>10</v>
      </c>
      <c r="K8" s="19">
        <v>0</v>
      </c>
      <c r="L8" t="s">
        <v>20</v>
      </c>
      <c r="M8" s="132"/>
      <c r="N8" s="205"/>
      <c r="O8" s="70" t="s">
        <v>20</v>
      </c>
      <c r="P8" s="232" t="str">
        <f ca="1">IF(O7="","",IF(O7&gt;Q7,"В",IF(O7=Q7,"Н","П")))</f>
        <v>Н</v>
      </c>
      <c r="Q8" s="233"/>
      <c r="R8" s="209"/>
      <c r="S8" s="210"/>
      <c r="T8" s="211"/>
      <c r="U8" s="59" t="s">
        <v>20</v>
      </c>
      <c r="V8" s="230" t="str">
        <f ca="1">IF(U7="","",IF(U7&gt;W7,"В",IF(U7=W7,"Н","П")))</f>
        <v>Н</v>
      </c>
      <c r="W8" s="231"/>
      <c r="X8" s="60" t="s">
        <v>20</v>
      </c>
      <c r="Y8" s="216" t="str">
        <f ca="1">IF(X7="","",IF(X7&gt;Z7,"В",IF(X7=Z7,"Н","П")))</f>
        <v>В</v>
      </c>
      <c r="Z8" s="217"/>
      <c r="AA8" s="140"/>
      <c r="AB8" s="140"/>
      <c r="AC8" s="140"/>
      <c r="AD8" s="140"/>
      <c r="AE8" s="144"/>
      <c r="AF8" s="136"/>
      <c r="AG8" s="136"/>
      <c r="AH8" s="136"/>
      <c r="AI8" s="138"/>
      <c r="AJ8" s="140"/>
      <c r="AL8" s="236"/>
    </row>
    <row r="9" spans="1:48" ht="44.25" customHeight="1" thickTop="1">
      <c r="A9" s="7"/>
      <c r="B9" s="8"/>
      <c r="C9" s="31"/>
      <c r="D9" s="32"/>
      <c r="E9" s="33"/>
      <c r="F9" s="22">
        <f>A10</f>
        <v>24301</v>
      </c>
      <c r="G9" s="34"/>
      <c r="H9" s="34" t="str">
        <f>TEXT(F9,"ДДДД")</f>
        <v>среда</v>
      </c>
      <c r="I9" s="35"/>
      <c r="J9" s="35"/>
      <c r="K9" s="35"/>
      <c r="M9" s="131">
        <v>3</v>
      </c>
      <c r="N9" s="204" t="s">
        <v>28</v>
      </c>
      <c r="O9" s="71">
        <f ca="1">IF(COUNTIFS($F:$F,$N9,$H:$H,T(OFFSET(O$3,TRUNC(ROW(A6)/11)*11,-MOD(COLUMN(),3))),$I:$I,"")+COUNTIFS($H:$H,$N9,$F:$F,T(OFFSET(O$3,TRUNC(ROW(A6)/11)*11,-MOD(COLUMN(),3))),$I:$I,""),"",SUMIFS(OFFSET($I:$I,,MOD(COLUMN(),3)),$F:$F,$N9,$H:$H,T(OFFSET(O$3,TRUNC(ROW(A6)/11)*11,-MOD(COLUMN(),3))))+SUMIFS(OFFSET($K:$K,,-MOD(COLUMN(),3)),$F:$F,T(OFFSET(O$3,TRUNC(ROW(A6)/11)*11,-MOD(COLUMN(),3))),$H:$H,$N9))</f>
        <v>0</v>
      </c>
      <c r="P9" s="72" t="s">
        <v>10</v>
      </c>
      <c r="Q9" s="73">
        <f ca="1">IF(COUNTIFS($F:$F,$N9,$H:$H,T(OFFSET(Q$3,TRUNC(ROW(C6)/11)*11,-MOD(COLUMN(),3))),$I:$I,"")+COUNTIFS($H:$H,$N9,$F:$F,T(OFFSET(Q$3,TRUNC(ROW(C6)/11)*11,-MOD(COLUMN(),3))),$I:$I,""),"",SUMIFS(OFFSET($I:$I,,MOD(COLUMN(),3)),$F:$F,$N9,$H:$H,T(OFFSET(Q$3,TRUNC(ROW(C6)/11)*11,-MOD(COLUMN(),3))))+SUMIFS(OFFSET($K:$K,,-MOD(COLUMN(),3)),$F:$F,T(OFFSET(Q$3,TRUNC(ROW(C6)/11)*11,-MOD(COLUMN(),3))),$H:$H,$N9))</f>
        <v>2</v>
      </c>
      <c r="R9" s="62">
        <f ca="1">IF(COUNTIFS($F:$F,$N9,$H:$H,T(OFFSET(R$3,TRUNC(ROW(D6)/11)*11,-MOD(COLUMN(),3))),$I:$I,"")+COUNTIFS($H:$H,$N9,$F:$F,T(OFFSET(R$3,TRUNC(ROW(D6)/11)*11,-MOD(COLUMN(),3))),$I:$I,""),"",SUMIFS(OFFSET($I:$I,,MOD(COLUMN(),3)),$F:$F,$N9,$H:$H,T(OFFSET(R$3,TRUNC(ROW(D6)/11)*11,-MOD(COLUMN(),3))))+SUMIFS(OFFSET($K:$K,,-MOD(COLUMN(),3)),$F:$F,T(OFFSET(R$3,TRUNC(ROW(D6)/11)*11,-MOD(COLUMN(),3))),$H:$H,$N9))</f>
        <v>0</v>
      </c>
      <c r="S9" s="63" t="s">
        <v>10</v>
      </c>
      <c r="T9" s="64">
        <f ca="1">IF(COUNTIFS($F:$F,$N9,$H:$H,T(OFFSET(T$3,TRUNC(ROW(F6)/11)*11,-MOD(COLUMN(),3))),$I:$I,"")+COUNTIFS($H:$H,$N9,$F:$F,T(OFFSET(T$3,TRUNC(ROW(F6)/11)*11,-MOD(COLUMN(),3))),$I:$I,""),"",SUMIFS(OFFSET($I:$I,,MOD(COLUMN(),3)),$F:$F,$N9,$H:$H,T(OFFSET(T$3,TRUNC(ROW(F6)/11)*11,-MOD(COLUMN(),3))))+SUMIFS(OFFSET($K:$K,,-MOD(COLUMN(),3)),$F:$F,T(OFFSET(T$3,TRUNC(ROW(F6)/11)*11,-MOD(COLUMN(),3))),$H:$H,$N9))</f>
        <v>0</v>
      </c>
      <c r="U9" s="206"/>
      <c r="V9" s="207"/>
      <c r="W9" s="208"/>
      <c r="X9" s="74">
        <f ca="1">IF(COUNTIFS($F:$F,$N9,$H:$H,T(OFFSET(X$3,TRUNC(ROW(J6)/11)*11,-MOD(COLUMN(),3))),$I:$I,"")+COUNTIFS($H:$H,$N9,$F:$F,T(OFFSET(X$3,TRUNC(ROW(J6)/11)*11,-MOD(COLUMN(),3))),$I:$I,""),"",SUMIFS(OFFSET($I:$I,,MOD(COLUMN(),3)),$F:$F,$N9,$H:$H,T(OFFSET(X$3,TRUNC(ROW(J6)/11)*11,-MOD(COLUMN(),3))))+SUMIFS(OFFSET($K:$K,,-MOD(COLUMN(),3)),$F:$F,T(OFFSET(X$3,TRUNC(ROW(J6)/11)*11,-MOD(COLUMN(),3))),$H:$H,$N9))</f>
        <v>1</v>
      </c>
      <c r="Y9" s="63" t="s">
        <v>10</v>
      </c>
      <c r="Z9" s="75">
        <f ca="1">IF(COUNTIFS($F:$F,$N9,$H:$H,T(OFFSET(Z$3,TRUNC(ROW(L6)/11)*11,-MOD(COLUMN(),3))),$I:$I,"")+COUNTIFS($H:$H,$N9,$F:$F,T(OFFSET(Z$3,TRUNC(ROW(L6)/11)*11,-MOD(COLUMN(),3))),$I:$I,""),"",SUMIFS(OFFSET($I:$I,,MOD(COLUMN(),3)),$F:$F,$N9,$H:$H,T(OFFSET(Z$3,TRUNC(ROW(L6)/11)*11,-MOD(COLUMN(),3))))+SUMIFS(OFFSET($K:$K,,-MOD(COLUMN(),3)),$F:$F,T(OFFSET(Z$3,TRUNC(ROW(L6)/11)*11,-MOD(COLUMN(),3))),$H:$H,$N9))</f>
        <v>1</v>
      </c>
      <c r="AA9" s="139">
        <f ca="1">SUM(AB9:AD10)</f>
        <v>3</v>
      </c>
      <c r="AB9" s="139">
        <f ca="1">COUNTIF($O9:$Z10,AB$3)</f>
        <v>0</v>
      </c>
      <c r="AC9" s="139">
        <f ca="1">COUNTIF($O9:$Z10,AC$3)</f>
        <v>2</v>
      </c>
      <c r="AD9" s="139">
        <f ca="1">COUNTIF($O9:$Z10,AD$3)</f>
        <v>1</v>
      </c>
      <c r="AE9" s="143">
        <f ca="1">SUM(O9,R9,U9,X9)</f>
        <v>1</v>
      </c>
      <c r="AF9" s="135" t="s">
        <v>10</v>
      </c>
      <c r="AG9" s="145">
        <f ca="1">SUM(Q9,T9,W9,Z9)</f>
        <v>3</v>
      </c>
      <c r="AH9" s="135" t="s">
        <v>15</v>
      </c>
      <c r="AI9" s="137">
        <f ca="1">IFERROR(AE9-AG9,"")</f>
        <v>-2</v>
      </c>
      <c r="AJ9" s="139">
        <f ca="1">AB9*2+AC9</f>
        <v>2</v>
      </c>
      <c r="AL9" s="236"/>
    </row>
    <row r="10" spans="1:48" ht="29.25" customHeight="1" thickBot="1">
      <c r="A10" s="5">
        <v>24301</v>
      </c>
      <c r="B10" s="6">
        <v>0.8125</v>
      </c>
      <c r="C10" s="13">
        <v>5</v>
      </c>
      <c r="D10" s="14" t="s">
        <v>1</v>
      </c>
      <c r="E10" s="15" t="s">
        <v>8</v>
      </c>
      <c r="F10" s="25" t="s">
        <v>29</v>
      </c>
      <c r="G10" s="26" t="s">
        <v>10</v>
      </c>
      <c r="H10" s="27" t="s">
        <v>28</v>
      </c>
      <c r="I10" s="19">
        <v>1</v>
      </c>
      <c r="J10" s="19" t="s">
        <v>10</v>
      </c>
      <c r="K10" s="19">
        <v>1</v>
      </c>
      <c r="M10" s="132"/>
      <c r="N10" s="205"/>
      <c r="O10" s="76" t="s">
        <v>20</v>
      </c>
      <c r="P10" s="234" t="str">
        <f ca="1">IF(O9="","",IF(O9&gt;Q9,"В",IF(O9=Q9,"Н","П")))</f>
        <v>П</v>
      </c>
      <c r="Q10" s="235"/>
      <c r="R10" s="77" t="s">
        <v>20</v>
      </c>
      <c r="S10" s="232" t="str">
        <f ca="1">IF(R9="","",IF(R9&gt;T9,"В",IF(R9=T9,"Н","П")))</f>
        <v>Н</v>
      </c>
      <c r="T10" s="233"/>
      <c r="U10" s="209"/>
      <c r="V10" s="210"/>
      <c r="W10" s="211"/>
      <c r="X10" s="77" t="s">
        <v>20</v>
      </c>
      <c r="Y10" s="232" t="str">
        <f ca="1">IF(X9="","",IF(X9&gt;Z9,"В",IF(X9=Z9,"Н","П")))</f>
        <v>Н</v>
      </c>
      <c r="Z10" s="233"/>
      <c r="AA10" s="140"/>
      <c r="AB10" s="140"/>
      <c r="AC10" s="140"/>
      <c r="AD10" s="140"/>
      <c r="AE10" s="144"/>
      <c r="AF10" s="136"/>
      <c r="AG10" s="136"/>
      <c r="AH10" s="136"/>
      <c r="AI10" s="138"/>
      <c r="AJ10" s="140"/>
      <c r="AL10" s="236"/>
    </row>
    <row r="11" spans="1:48" ht="44.25" customHeight="1" thickTop="1">
      <c r="A11" s="5">
        <v>24301</v>
      </c>
      <c r="B11" s="6">
        <v>0.8125</v>
      </c>
      <c r="C11" s="13">
        <v>6</v>
      </c>
      <c r="D11" s="14" t="s">
        <v>16</v>
      </c>
      <c r="E11" s="15" t="s">
        <v>30</v>
      </c>
      <c r="F11" s="25" t="s">
        <v>31</v>
      </c>
      <c r="G11" s="26" t="s">
        <v>10</v>
      </c>
      <c r="H11" s="27" t="s">
        <v>39</v>
      </c>
      <c r="I11" s="19">
        <v>3</v>
      </c>
      <c r="J11" s="19" t="s">
        <v>10</v>
      </c>
      <c r="K11" s="19">
        <v>1</v>
      </c>
      <c r="M11" s="131">
        <v>4</v>
      </c>
      <c r="N11" s="204" t="s">
        <v>29</v>
      </c>
      <c r="O11" s="78">
        <f ca="1">IF(COUNTIFS($F:$F,$N11,$H:$H,T(OFFSET(O$3,TRUNC(ROW(A8)/11)*11,-MOD(COLUMN(),3))),$I:$I,"")+COUNTIFS($H:$H,$N11,$F:$F,T(OFFSET(O$3,TRUNC(ROW(A8)/11)*11,-MOD(COLUMN(),3))),$I:$I,""),"",SUMIFS(OFFSET($I:$I,,MOD(COLUMN(),3)),$F:$F,$N11,$H:$H,T(OFFSET(O$3,TRUNC(ROW(A8)/11)*11,-MOD(COLUMN(),3))))+SUMIFS(OFFSET($K:$K,,-MOD(COLUMN(),3)),$F:$F,T(OFFSET(O$3,TRUNC(ROW(A8)/11)*11,-MOD(COLUMN(),3))),$H:$H,$N11))</f>
        <v>0</v>
      </c>
      <c r="P11" s="79" t="s">
        <v>10</v>
      </c>
      <c r="Q11" s="73">
        <f ca="1">IF(COUNTIFS($F:$F,$N11,$H:$H,T(OFFSET(Q$3,TRUNC(ROW(C8)/11)*11,-MOD(COLUMN(),3))),$I:$I,"")+COUNTIFS($H:$H,$N11,$F:$F,T(OFFSET(Q$3,TRUNC(ROW(C8)/11)*11,-MOD(COLUMN(),3))),$I:$I,""),"",SUMIFS(OFFSET($I:$I,,MOD(COLUMN(),3)),$F:$F,$N11,$H:$H,T(OFFSET(Q$3,TRUNC(ROW(C8)/11)*11,-MOD(COLUMN(),3))))+SUMIFS(OFFSET($K:$K,,-MOD(COLUMN(),3)),$F:$F,T(OFFSET(Q$3,TRUNC(ROW(C8)/11)*11,-MOD(COLUMN(),3))),$H:$H,$N11))</f>
        <v>2</v>
      </c>
      <c r="R11" s="80">
        <f ca="1">IF(COUNTIFS($F:$F,$N11,$H:$H,T(OFFSET(R$3,TRUNC(ROW(D8)/11)*11,-MOD(COLUMN(),3))),$I:$I,"")+COUNTIFS($H:$H,$N11,$F:$F,T(OFFSET(R$3,TRUNC(ROW(D8)/11)*11,-MOD(COLUMN(),3))),$I:$I,""),"",SUMIFS(OFFSET($I:$I,,MOD(COLUMN(),3)),$F:$F,$N11,$H:$H,T(OFFSET(R$3,TRUNC(ROW(D8)/11)*11,-MOD(COLUMN(),3))))+SUMIFS(OFFSET($K:$K,,-MOD(COLUMN(),3)),$F:$F,T(OFFSET(R$3,TRUNC(ROW(D8)/11)*11,-MOD(COLUMN(),3))),$H:$H,$N11))</f>
        <v>1</v>
      </c>
      <c r="S11" s="79" t="s">
        <v>10</v>
      </c>
      <c r="T11" s="81">
        <f ca="1">IF(COUNTIFS($F:$F,$N11,$H:$H,T(OFFSET(T$3,TRUNC(ROW(F8)/11)*11,-MOD(COLUMN(),3))),$I:$I,"")+COUNTIFS($H:$H,$N11,$F:$F,T(OFFSET(T$3,TRUNC(ROW(F8)/11)*11,-MOD(COLUMN(),3))),$I:$I,""),"",SUMIFS(OFFSET($I:$I,,MOD(COLUMN(),3)),$F:$F,$N11,$H:$H,T(OFFSET(T$3,TRUNC(ROW(F8)/11)*11,-MOD(COLUMN(),3))))+SUMIFS(OFFSET($K:$K,,-MOD(COLUMN(),3)),$F:$F,T(OFFSET(T$3,TRUNC(ROW(F8)/11)*11,-MOD(COLUMN(),3))),$H:$H,$N11))</f>
        <v>2</v>
      </c>
      <c r="U11" s="52">
        <f ca="1">IF(COUNTIFS($F:$F,$N11,$H:$H,T(OFFSET(U$3,TRUNC(ROW(G8)/11)*11,-MOD(COLUMN(),3))),$I:$I,"")+COUNTIFS($H:$H,$N11,$F:$F,T(OFFSET(U$3,TRUNC(ROW(G8)/11)*11,-MOD(COLUMN(),3))),$I:$I,""),"",SUMIFS(OFFSET($I:$I,,MOD(COLUMN(),3)),$F:$F,$N11,$H:$H,T(OFFSET(U$3,TRUNC(ROW(G8)/11)*11,-MOD(COLUMN(),3))))+SUMIFS(OFFSET($K:$K,,-MOD(COLUMN(),3)),$F:$F,T(OFFSET(U$3,TRUNC(ROW(G8)/11)*11,-MOD(COLUMN(),3))),$H:$H,$N11))</f>
        <v>1</v>
      </c>
      <c r="V11" s="53" t="s">
        <v>10</v>
      </c>
      <c r="W11" s="54">
        <f ca="1">IF(COUNTIFS($F:$F,$N11,$H:$H,T(OFFSET(W$3,TRUNC(ROW(I8)/11)*11,-MOD(COLUMN(),3))),$I:$I,"")+COUNTIFS($H:$H,$N11,$F:$F,T(OFFSET(W$3,TRUNC(ROW(I8)/11)*11,-MOD(COLUMN(),3))),$I:$I,""),"",SUMIFS(OFFSET($I:$I,,MOD(COLUMN(),3)),$F:$F,$N11,$H:$H,T(OFFSET(W$3,TRUNC(ROW(I8)/11)*11,-MOD(COLUMN(),3))))+SUMIFS(OFFSET($K:$K,,-MOD(COLUMN(),3)),$F:$F,T(OFFSET(W$3,TRUNC(ROW(I8)/11)*11,-MOD(COLUMN(),3))),$H:$H,$N11))</f>
        <v>1</v>
      </c>
      <c r="X11" s="206"/>
      <c r="Y11" s="207"/>
      <c r="Z11" s="208"/>
      <c r="AA11" s="139">
        <f ca="1">SUM(AB11:AD12)</f>
        <v>3</v>
      </c>
      <c r="AB11" s="139">
        <f ca="1">COUNTIF($O11:$Z12,AB$3)</f>
        <v>0</v>
      </c>
      <c r="AC11" s="139">
        <f ca="1">COUNTIF($O11:$Z12,AC$3)</f>
        <v>1</v>
      </c>
      <c r="AD11" s="139">
        <f ca="1">COUNTIF($O11:$Z12,AD$3)</f>
        <v>2</v>
      </c>
      <c r="AE11" s="143">
        <f ca="1">SUM(O11,R11,U11,X11)</f>
        <v>2</v>
      </c>
      <c r="AF11" s="135" t="s">
        <v>10</v>
      </c>
      <c r="AG11" s="145">
        <f ca="1">SUM(Q11,T11,W11,Z11)</f>
        <v>5</v>
      </c>
      <c r="AH11" s="135" t="s">
        <v>15</v>
      </c>
      <c r="AI11" s="137">
        <f ca="1">IFERROR(AE11-AG11,"")</f>
        <v>-3</v>
      </c>
      <c r="AJ11" s="139">
        <f ca="1">AB11*2+AC11</f>
        <v>1</v>
      </c>
      <c r="AL11" s="236"/>
    </row>
    <row r="12" spans="1:48" ht="29.25" customHeight="1" thickBot="1">
      <c r="A12" s="5">
        <v>24301</v>
      </c>
      <c r="B12" s="6">
        <v>0.8125</v>
      </c>
      <c r="C12" s="13">
        <v>7</v>
      </c>
      <c r="D12" s="14" t="s">
        <v>21</v>
      </c>
      <c r="E12" s="15" t="s">
        <v>32</v>
      </c>
      <c r="F12" s="25" t="s">
        <v>33</v>
      </c>
      <c r="G12" s="26" t="s">
        <v>10</v>
      </c>
      <c r="H12" s="27" t="s">
        <v>41</v>
      </c>
      <c r="I12" s="19">
        <v>2</v>
      </c>
      <c r="J12" s="19" t="s">
        <v>10</v>
      </c>
      <c r="K12" s="19">
        <v>0</v>
      </c>
      <c r="M12" s="132"/>
      <c r="N12" s="205"/>
      <c r="O12" s="76" t="s">
        <v>20</v>
      </c>
      <c r="P12" s="148" t="str">
        <f ca="1">IF(O11="","",IF(O11&gt;Q11,"В",IF(O11=Q11,"Н","П")))</f>
        <v>П</v>
      </c>
      <c r="Q12" s="149"/>
      <c r="R12" s="82" t="s">
        <v>20</v>
      </c>
      <c r="S12" s="148" t="str">
        <f ca="1">IF(R11="","",IF(R11&gt;T11,"В",IF(R11=T11,"Н","П")))</f>
        <v>П</v>
      </c>
      <c r="T12" s="149"/>
      <c r="U12" s="83" t="s">
        <v>20</v>
      </c>
      <c r="V12" s="230" t="str">
        <f ca="1">IF(U11="","",IF(U11&gt;W11,"В",IF(U11=W11,"Н","П")))</f>
        <v>Н</v>
      </c>
      <c r="W12" s="231"/>
      <c r="X12" s="209"/>
      <c r="Y12" s="210"/>
      <c r="Z12" s="211"/>
      <c r="AA12" s="140"/>
      <c r="AB12" s="140"/>
      <c r="AC12" s="140"/>
      <c r="AD12" s="140"/>
      <c r="AE12" s="144"/>
      <c r="AF12" s="136"/>
      <c r="AG12" s="136"/>
      <c r="AH12" s="136"/>
      <c r="AI12" s="138"/>
      <c r="AJ12" s="140"/>
      <c r="AL12" s="236"/>
    </row>
    <row r="13" spans="1:48" ht="33" thickTop="1" thickBot="1">
      <c r="A13" s="11">
        <v>24301</v>
      </c>
      <c r="B13" s="12">
        <v>0.8125</v>
      </c>
      <c r="C13" s="13">
        <v>8</v>
      </c>
      <c r="D13" s="14" t="s">
        <v>25</v>
      </c>
      <c r="E13" s="15" t="s">
        <v>34</v>
      </c>
      <c r="F13" s="16" t="s">
        <v>35</v>
      </c>
      <c r="G13" s="17" t="s">
        <v>10</v>
      </c>
      <c r="H13" s="18" t="s">
        <v>37</v>
      </c>
      <c r="I13" s="19">
        <v>2</v>
      </c>
      <c r="J13" s="19" t="s">
        <v>10</v>
      </c>
      <c r="K13" s="19">
        <v>1</v>
      </c>
      <c r="M13" s="9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L13" s="236"/>
    </row>
    <row r="14" spans="1:48" ht="34.5" thickTop="1">
      <c r="A14" s="221" t="s">
        <v>36</v>
      </c>
      <c r="B14" s="221"/>
      <c r="C14" s="20"/>
      <c r="D14" s="20"/>
      <c r="E14" s="21"/>
      <c r="F14" s="22">
        <f>A15</f>
        <v>24303</v>
      </c>
      <c r="G14" s="23"/>
      <c r="H14" s="23" t="str">
        <f>TEXT(F14,"ДДДД")</f>
        <v>пятница</v>
      </c>
      <c r="I14" s="24"/>
      <c r="J14" s="24"/>
      <c r="K14" s="24"/>
      <c r="M14" s="212" t="s">
        <v>25</v>
      </c>
      <c r="N14" s="213"/>
      <c r="O14" s="173" t="str">
        <f>N16</f>
        <v>ФР Германия</v>
      </c>
      <c r="P14" s="174"/>
      <c r="Q14" s="175"/>
      <c r="R14" s="173" t="str">
        <f>N18</f>
        <v>Аргентина</v>
      </c>
      <c r="S14" s="174"/>
      <c r="T14" s="175"/>
      <c r="U14" s="173" t="str">
        <f>N20</f>
        <v>Испания</v>
      </c>
      <c r="V14" s="174"/>
      <c r="W14" s="175"/>
      <c r="X14" s="173" t="str">
        <f>N22</f>
        <v>Швейцария</v>
      </c>
      <c r="Y14" s="174"/>
      <c r="Z14" s="175"/>
      <c r="AA14" s="164" t="s">
        <v>2</v>
      </c>
      <c r="AB14" s="164" t="s">
        <v>3</v>
      </c>
      <c r="AC14" s="164" t="s">
        <v>4</v>
      </c>
      <c r="AD14" s="164" t="s">
        <v>5</v>
      </c>
      <c r="AE14" s="179" t="s">
        <v>6</v>
      </c>
      <c r="AF14" s="180"/>
      <c r="AG14" s="180"/>
      <c r="AH14" s="180"/>
      <c r="AI14" s="181"/>
      <c r="AJ14" s="164" t="s">
        <v>7</v>
      </c>
      <c r="AL14" s="236"/>
    </row>
    <row r="15" spans="1:48" ht="34.5" thickBot="1">
      <c r="A15" s="11">
        <v>24303</v>
      </c>
      <c r="B15" s="12">
        <v>0.8125</v>
      </c>
      <c r="C15" s="13">
        <v>9</v>
      </c>
      <c r="D15" s="14" t="s">
        <v>21</v>
      </c>
      <c r="E15" s="15" t="s">
        <v>22</v>
      </c>
      <c r="F15" s="25" t="s">
        <v>24</v>
      </c>
      <c r="G15" s="26" t="s">
        <v>10</v>
      </c>
      <c r="H15" s="27" t="s">
        <v>41</v>
      </c>
      <c r="I15" s="19">
        <v>1</v>
      </c>
      <c r="J15" s="19" t="s">
        <v>10</v>
      </c>
      <c r="K15" s="19">
        <v>1</v>
      </c>
      <c r="M15" s="214"/>
      <c r="N15" s="215"/>
      <c r="O15" s="176"/>
      <c r="P15" s="177"/>
      <c r="Q15" s="178"/>
      <c r="R15" s="176"/>
      <c r="S15" s="177"/>
      <c r="T15" s="178"/>
      <c r="U15" s="176"/>
      <c r="V15" s="177"/>
      <c r="W15" s="178"/>
      <c r="X15" s="176"/>
      <c r="Y15" s="177"/>
      <c r="Z15" s="178"/>
      <c r="AA15" s="165"/>
      <c r="AB15" s="165"/>
      <c r="AC15" s="165"/>
      <c r="AD15" s="165"/>
      <c r="AE15" s="166" t="s">
        <v>12</v>
      </c>
      <c r="AF15" s="167"/>
      <c r="AG15" s="168" t="s">
        <v>13</v>
      </c>
      <c r="AH15" s="167"/>
      <c r="AI15" s="49" t="s">
        <v>14</v>
      </c>
      <c r="AJ15" s="165"/>
      <c r="AL15" s="236"/>
    </row>
    <row r="16" spans="1:48" ht="44.25" customHeight="1" thickTop="1">
      <c r="A16" s="11">
        <v>24303</v>
      </c>
      <c r="B16" s="12">
        <v>0.8125</v>
      </c>
      <c r="C16" s="13">
        <v>10</v>
      </c>
      <c r="D16" s="14" t="s">
        <v>25</v>
      </c>
      <c r="E16" s="15" t="s">
        <v>26</v>
      </c>
      <c r="F16" s="25" t="s">
        <v>37</v>
      </c>
      <c r="G16" s="26" t="s">
        <v>10</v>
      </c>
      <c r="H16" s="27" t="s">
        <v>27</v>
      </c>
      <c r="I16" s="19">
        <v>2</v>
      </c>
      <c r="J16" s="19" t="s">
        <v>10</v>
      </c>
      <c r="K16" s="19">
        <v>1</v>
      </c>
      <c r="M16" s="133">
        <v>1</v>
      </c>
      <c r="N16" s="196" t="s">
        <v>42</v>
      </c>
      <c r="O16" s="198"/>
      <c r="P16" s="199"/>
      <c r="Q16" s="200"/>
      <c r="R16" s="84">
        <f ca="1">IF(COUNTIFS($F:$F,$N16,$H:$H,T(OFFSET(R$3,TRUNC(ROW(D13)/11)*11,-MOD(COLUMN(),3))),$I:$I,"")+COUNTIFS($H:$H,$N16,$F:$F,T(OFFSET(R$3,TRUNC(ROW(D13)/11)*11,-MOD(COLUMN(),3))),$I:$I,""),"",SUMIFS(OFFSET($I:$I,,MOD(COLUMN(),3)),$F:$F,$N16,$H:$H,T(OFFSET(R$3,TRUNC(ROW(D13)/11)*11,-MOD(COLUMN(),3))))+SUMIFS(OFFSET($K:$K,,-MOD(COLUMN(),3)),$F:$F,T(OFFSET(R$3,TRUNC(ROW(D13)/11)*11,-MOD(COLUMN(),3))),$H:$H,$N16))</f>
        <v>0</v>
      </c>
      <c r="S16" s="57" t="s">
        <v>10</v>
      </c>
      <c r="T16" s="85">
        <f ca="1">IF(COUNTIFS($F:$F,$N16,$H:$H,T(OFFSET(T$3,TRUNC(ROW(F13)/11)*11,-MOD(COLUMN(),3))),$I:$I,"")+COUNTIFS($H:$H,$N16,$F:$F,T(OFFSET(T$3,TRUNC(ROW(F13)/11)*11,-MOD(COLUMN(),3))),$I:$I,""),"",SUMIFS(OFFSET($I:$I,,MOD(COLUMN(),3)),$F:$F,$N16,$H:$H,T(OFFSET(T$3,TRUNC(ROW(F13)/11)*11,-MOD(COLUMN(),3))))+SUMIFS(OFFSET($K:$K,,-MOD(COLUMN(),3)),$F:$F,T(OFFSET(T$3,TRUNC(ROW(F13)/11)*11,-MOD(COLUMN(),3))),$H:$H,$N16))</f>
        <v>0</v>
      </c>
      <c r="U16" s="86">
        <f ca="1">IF(COUNTIFS($F:$F,$N16,$H:$H,T(OFFSET(U$3,TRUNC(ROW(G13)/11)*11,-MOD(COLUMN(),3))),$I:$I,"")+COUNTIFS($H:$H,$N16,$F:$F,T(OFFSET(U$3,TRUNC(ROW(G13)/11)*11,-MOD(COLUMN(),3))),$I:$I,""),"",SUMIFS(OFFSET($I:$I,,MOD(COLUMN(),3)),$F:$F,$N16,$H:$H,T(OFFSET(U$3,TRUNC(ROW(G13)/11)*11,-MOD(COLUMN(),3))))+SUMIFS(OFFSET($K:$K,,-MOD(COLUMN(),3)),$F:$F,T(OFFSET(U$3,TRUNC(ROW(G13)/11)*11,-MOD(COLUMN(),3))),$H:$H,$N16))</f>
        <v>2</v>
      </c>
      <c r="V16" s="86" t="s">
        <v>10</v>
      </c>
      <c r="W16" s="86">
        <f ca="1">IF(COUNTIFS($F:$F,$N16,$H:$H,T(OFFSET(W$3,TRUNC(ROW(I13)/11)*11,-MOD(COLUMN(),3))),$I:$I,"")+COUNTIFS($H:$H,$N16,$F:$F,T(OFFSET(W$3,TRUNC(ROW(I13)/11)*11,-MOD(COLUMN(),3))),$I:$I,""),"",SUMIFS(OFFSET($I:$I,,MOD(COLUMN(),3)),$F:$F,$N16,$H:$H,T(OFFSET(W$3,TRUNC(ROW(I13)/11)*11,-MOD(COLUMN(),3))))+SUMIFS(OFFSET($K:$K,,-MOD(COLUMN(),3)),$F:$F,T(OFFSET(W$3,TRUNC(ROW(I13)/11)*11,-MOD(COLUMN(),3))),$H:$H,$N16))</f>
        <v>1</v>
      </c>
      <c r="X16" s="56">
        <f ca="1">IF(COUNTIFS($F:$F,$N16,$H:$H,T(OFFSET(X$3,TRUNC(ROW(J13)/11)*11,-MOD(COLUMN(),3))),$I:$I,"")+COUNTIFS($H:$H,$N16,$F:$F,T(OFFSET(X$3,TRUNC(ROW(J13)/11)*11,-MOD(COLUMN(),3))),$I:$I,""),"",SUMIFS(OFFSET($I:$I,,MOD(COLUMN(),3)),$F:$F,$N16,$H:$H,T(OFFSET(X$3,TRUNC(ROW(J13)/11)*11,-MOD(COLUMN(),3))))+SUMIFS(OFFSET($K:$K,,-MOD(COLUMN(),3)),$F:$F,T(OFFSET(X$3,TRUNC(ROW(J13)/11)*11,-MOD(COLUMN(),3))),$H:$H,$N16))</f>
        <v>5</v>
      </c>
      <c r="Y16" s="57" t="s">
        <v>10</v>
      </c>
      <c r="Z16" s="58">
        <f ca="1">IF(COUNTIFS($F:$F,$N16,$H:$H,T(OFFSET(Z$3,TRUNC(ROW(L13)/11)*11,-MOD(COLUMN(),3))),$I:$I,"")+COUNTIFS($H:$H,$N16,$F:$F,T(OFFSET(Z$3,TRUNC(ROW(L13)/11)*11,-MOD(COLUMN(),3))),$I:$I,""),"",SUMIFS(OFFSET($I:$I,,MOD(COLUMN(),3)),$F:$F,$N16,$H:$H,T(OFFSET(Z$3,TRUNC(ROW(L13)/11)*11,-MOD(COLUMN(),3))))+SUMIFS(OFFSET($K:$K,,-MOD(COLUMN(),3)),$F:$F,T(OFFSET(Z$3,TRUNC(ROW(L13)/11)*11,-MOD(COLUMN(),3))),$H:$H,$N16))</f>
        <v>0</v>
      </c>
      <c r="AA16" s="139">
        <f ca="1">SUM(AB16:AD17)</f>
        <v>3</v>
      </c>
      <c r="AB16" s="139">
        <f ca="1">COUNTIF($O16:$Z17,AB$3)</f>
        <v>2</v>
      </c>
      <c r="AC16" s="139">
        <f ca="1">COUNTIF($O16:$Z17,AC$3)</f>
        <v>1</v>
      </c>
      <c r="AD16" s="139">
        <f ca="1">COUNTIF($O16:$Z17,AD$3)</f>
        <v>0</v>
      </c>
      <c r="AE16" s="143">
        <f ca="1">SUM(O16,R16,U16,X16)</f>
        <v>7</v>
      </c>
      <c r="AF16" s="135" t="s">
        <v>10</v>
      </c>
      <c r="AG16" s="145">
        <f ca="1">SUM(Q16,T16,W16,Z16)</f>
        <v>1</v>
      </c>
      <c r="AH16" s="135" t="s">
        <v>15</v>
      </c>
      <c r="AI16" s="137">
        <f ca="1">IFERROR(AE16-AG16,"")</f>
        <v>6</v>
      </c>
      <c r="AJ16" s="139">
        <f ca="1">AB16*2+AC16</f>
        <v>5</v>
      </c>
      <c r="AL16" s="236"/>
    </row>
    <row r="17" spans="1:38" ht="29.25" customHeight="1" thickBot="1">
      <c r="A17" s="11">
        <v>24303</v>
      </c>
      <c r="B17" s="12">
        <v>0.8125</v>
      </c>
      <c r="C17" s="13">
        <v>11</v>
      </c>
      <c r="D17" s="14" t="s">
        <v>1</v>
      </c>
      <c r="E17" s="15" t="s">
        <v>38</v>
      </c>
      <c r="F17" s="25" t="s">
        <v>11</v>
      </c>
      <c r="G17" s="26" t="s">
        <v>10</v>
      </c>
      <c r="H17" s="27" t="s">
        <v>29</v>
      </c>
      <c r="I17" s="19">
        <v>2</v>
      </c>
      <c r="J17" s="19" t="s">
        <v>10</v>
      </c>
      <c r="K17" s="19">
        <v>1</v>
      </c>
      <c r="M17" s="134"/>
      <c r="N17" s="197"/>
      <c r="O17" s="201"/>
      <c r="P17" s="202"/>
      <c r="Q17" s="203"/>
      <c r="R17" s="60" t="s">
        <v>20</v>
      </c>
      <c r="S17" s="141" t="str">
        <f ca="1">IF(R16="","",IF(R16&gt;T16,"В",IF(R16=T16,"Н","П")))</f>
        <v>Н</v>
      </c>
      <c r="T17" s="142"/>
      <c r="U17" s="59" t="s">
        <v>20</v>
      </c>
      <c r="V17" s="150" t="str">
        <f ca="1">IF(U16="","",IF(U16&gt;W16,"В",IF(U16=W16,"Н","П")))</f>
        <v>В</v>
      </c>
      <c r="W17" s="151"/>
      <c r="X17" s="61" t="s">
        <v>20</v>
      </c>
      <c r="Y17" s="141" t="str">
        <f ca="1">IF(X16="","",IF(X16&gt;Z16,"В",IF(X16=Z16,"Н","П")))</f>
        <v>В</v>
      </c>
      <c r="Z17" s="142"/>
      <c r="AA17" s="140"/>
      <c r="AB17" s="140"/>
      <c r="AC17" s="140"/>
      <c r="AD17" s="140"/>
      <c r="AE17" s="144"/>
      <c r="AF17" s="136"/>
      <c r="AG17" s="136"/>
      <c r="AH17" s="136"/>
      <c r="AI17" s="138"/>
      <c r="AJ17" s="140"/>
      <c r="AL17" s="236"/>
    </row>
    <row r="18" spans="1:38" ht="44.25" customHeight="1" thickTop="1">
      <c r="A18" s="11">
        <v>24303</v>
      </c>
      <c r="B18" s="12">
        <v>0.8125</v>
      </c>
      <c r="C18" s="13">
        <v>12</v>
      </c>
      <c r="D18" s="14" t="s">
        <v>16</v>
      </c>
      <c r="E18" s="15" t="s">
        <v>17</v>
      </c>
      <c r="F18" s="25" t="s">
        <v>39</v>
      </c>
      <c r="G18" s="29" t="s">
        <v>10</v>
      </c>
      <c r="H18" s="28" t="s">
        <v>18</v>
      </c>
      <c r="I18" s="19">
        <v>3</v>
      </c>
      <c r="J18" s="19" t="s">
        <v>10</v>
      </c>
      <c r="K18" s="19">
        <v>1</v>
      </c>
      <c r="M18" s="133">
        <v>2</v>
      </c>
      <c r="N18" s="196" t="s">
        <v>35</v>
      </c>
      <c r="O18" s="78">
        <f ca="1">IF(COUNTIFS($F:$F,$N18,$H:$H,T(OFFSET(O$3,TRUNC(ROW(A15)/11)*11,-MOD(COLUMN(),3))),$I:$I,"")+COUNTIFS($H:$H,$N18,$F:$F,T(OFFSET(O$3,TRUNC(ROW(A15)/11)*11,-MOD(COLUMN(),3))),$I:$I,""),"",SUMIFS(OFFSET($I:$I,,MOD(COLUMN(),3)),$F:$F,$N18,$H:$H,T(OFFSET(O$3,TRUNC(ROW(A15)/11)*11,-MOD(COLUMN(),3))))+SUMIFS(OFFSET($K:$K,,-MOD(COLUMN(),3)),$F:$F,T(OFFSET(O$3,TRUNC(ROW(A15)/11)*11,-MOD(COLUMN(),3))),$H:$H,$N18))</f>
        <v>0</v>
      </c>
      <c r="P18" s="79" t="s">
        <v>10</v>
      </c>
      <c r="Q18" s="73">
        <f ca="1">IF(COUNTIFS($F:$F,$N18,$H:$H,T(OFFSET(Q$3,TRUNC(ROW(C15)/11)*11,-MOD(COLUMN(),3))),$I:$I,"")+COUNTIFS($H:$H,$N18,$F:$F,T(OFFSET(Q$3,TRUNC(ROW(C15)/11)*11,-MOD(COLUMN(),3))),$I:$I,""),"",SUMIFS(OFFSET($I:$I,,MOD(COLUMN(),3)),$F:$F,$N18,$H:$H,T(OFFSET(Q$3,TRUNC(ROW(C15)/11)*11,-MOD(COLUMN(),3))))+SUMIFS(OFFSET($K:$K,,-MOD(COLUMN(),3)),$F:$F,T(OFFSET(Q$3,TRUNC(ROW(C15)/11)*11,-MOD(COLUMN(),3))),$H:$H,$N18))</f>
        <v>0</v>
      </c>
      <c r="R18" s="198"/>
      <c r="S18" s="199"/>
      <c r="T18" s="200"/>
      <c r="U18" s="87">
        <f ca="1">IF(COUNTIFS($F:$F,$N18,$H:$H,T(OFFSET(U$3,TRUNC(ROW(G15)/11)*11,-MOD(COLUMN(),3))),$I:$I,"")+COUNTIFS($H:$H,$N18,$F:$F,T(OFFSET(U$3,TRUNC(ROW(G15)/11)*11,-MOD(COLUMN(),3))),$I:$I,""),"",SUMIFS(OFFSET($I:$I,,MOD(COLUMN(),3)),$F:$F,$N18,$H:$H,T(OFFSET(U$3,TRUNC(ROW(G15)/11)*11,-MOD(COLUMN(),3))))+SUMIFS(OFFSET($K:$K,,-MOD(COLUMN(),3)),$F:$F,T(OFFSET(U$3,TRUNC(ROW(G15)/11)*11,-MOD(COLUMN(),3))),$H:$H,$N18))</f>
        <v>2</v>
      </c>
      <c r="V18" s="57" t="s">
        <v>10</v>
      </c>
      <c r="W18" s="88">
        <f ca="1">IF(COUNTIFS($F:$F,$N18,$H:$H,T(OFFSET(W$3,TRUNC(ROW(I15)/11)*11,-MOD(COLUMN(),3))),$I:$I,"")+COUNTIFS($H:$H,$N18,$F:$F,T(OFFSET(W$3,TRUNC(ROW(I15)/11)*11,-MOD(COLUMN(),3))),$I:$I,""),"",SUMIFS(OFFSET($I:$I,,MOD(COLUMN(),3)),$F:$F,$N18,$H:$H,T(OFFSET(W$3,TRUNC(ROW(I15)/11)*11,-MOD(COLUMN(),3))))+SUMIFS(OFFSET($K:$K,,-MOD(COLUMN(),3)),$F:$F,T(OFFSET(W$3,TRUNC(ROW(I15)/11)*11,-MOD(COLUMN(),3))),$H:$H,$N18))</f>
        <v>1</v>
      </c>
      <c r="X18" s="89">
        <f ca="1">IF(COUNTIFS($F:$F,$N18,$H:$H,T(OFFSET(X$3,TRUNC(ROW(J15)/11)*11,-MOD(COLUMN(),3))),$I:$I,"")+COUNTIFS($H:$H,$N18,$F:$F,T(OFFSET(X$3,TRUNC(ROW(J15)/11)*11,-MOD(COLUMN(),3))),$I:$I,""),"",SUMIFS(OFFSET($I:$I,,MOD(COLUMN(),3)),$F:$F,$N18,$H:$H,T(OFFSET(X$3,TRUNC(ROW(J15)/11)*11,-MOD(COLUMN(),3))))+SUMIFS(OFFSET($K:$K,,-MOD(COLUMN(),3)),$F:$F,T(OFFSET(X$3,TRUNC(ROW(J15)/11)*11,-MOD(COLUMN(),3))),$H:$H,$N18))</f>
        <v>2</v>
      </c>
      <c r="Y18" s="57" t="s">
        <v>10</v>
      </c>
      <c r="Z18" s="55">
        <f ca="1">IF(COUNTIFS($F:$F,$N18,$H:$H,T(OFFSET(Z$3,TRUNC(ROW(L15)/11)*11,-MOD(COLUMN(),3))),$I:$I,"")+COUNTIFS($H:$H,$N18,$F:$F,T(OFFSET(Z$3,TRUNC(ROW(L15)/11)*11,-MOD(COLUMN(),3))),$I:$I,""),"",SUMIFS(OFFSET($I:$I,,MOD(COLUMN(),3)),$F:$F,$N18,$H:$H,T(OFFSET(Z$3,TRUNC(ROW(L15)/11)*11,-MOD(COLUMN(),3))))+SUMIFS(OFFSET($K:$K,,-MOD(COLUMN(),3)),$F:$F,T(OFFSET(Z$3,TRUNC(ROW(L15)/11)*11,-MOD(COLUMN(),3))),$H:$H,$N18))</f>
        <v>0</v>
      </c>
      <c r="AA18" s="139">
        <f ca="1">SUM(AB18:AD19)</f>
        <v>3</v>
      </c>
      <c r="AB18" s="139">
        <f ca="1">COUNTIF($O18:$Z19,AB$3)</f>
        <v>2</v>
      </c>
      <c r="AC18" s="139">
        <f ca="1">COUNTIF($O18:$Z19,AC$3)</f>
        <v>1</v>
      </c>
      <c r="AD18" s="139">
        <f ca="1">COUNTIF($O18:$Z19,AD$3)</f>
        <v>0</v>
      </c>
      <c r="AE18" s="143">
        <f ca="1">SUM(O18,R18,U18,X18)</f>
        <v>4</v>
      </c>
      <c r="AF18" s="135" t="s">
        <v>10</v>
      </c>
      <c r="AG18" s="145">
        <f ca="1">SUM(Q18,T18,W18,Z18)</f>
        <v>1</v>
      </c>
      <c r="AH18" s="135" t="s">
        <v>15</v>
      </c>
      <c r="AI18" s="137">
        <f ca="1">IFERROR(AE18-AG18,"")</f>
        <v>3</v>
      </c>
      <c r="AJ18" s="139">
        <f ca="1">AB18*2+AC18</f>
        <v>5</v>
      </c>
      <c r="AL18" s="236"/>
    </row>
    <row r="19" spans="1:38" ht="29.25" customHeight="1" thickBot="1">
      <c r="A19" s="30"/>
      <c r="B19" s="30"/>
      <c r="C19" s="31"/>
      <c r="D19" s="32"/>
      <c r="E19" s="33"/>
      <c r="F19" s="22">
        <f>A20</f>
        <v>24304</v>
      </c>
      <c r="G19" s="34"/>
      <c r="H19" s="34" t="str">
        <f>TEXT(F19,"ДДДД")</f>
        <v>суббота</v>
      </c>
      <c r="I19" s="35"/>
      <c r="J19" s="35"/>
      <c r="K19" s="35"/>
      <c r="M19" s="134"/>
      <c r="N19" s="197"/>
      <c r="O19" s="90" t="s">
        <v>20</v>
      </c>
      <c r="P19" s="146" t="str">
        <f ca="1">IF(O18="","",IF(O18&gt;Q18,"В",IF(O18=Q18,"Н","П")))</f>
        <v>Н</v>
      </c>
      <c r="Q19" s="147"/>
      <c r="R19" s="201"/>
      <c r="S19" s="202"/>
      <c r="T19" s="203"/>
      <c r="U19" s="91" t="s">
        <v>20</v>
      </c>
      <c r="V19" s="141" t="str">
        <f ca="1">IF(U18="","",IF(U18&gt;W18,"В",IF(U18=W18,"Н","П")))</f>
        <v>В</v>
      </c>
      <c r="W19" s="142"/>
      <c r="X19" s="60" t="s">
        <v>20</v>
      </c>
      <c r="Y19" s="141" t="str">
        <f ca="1">IF(X18="","",IF(X18&gt;Z18,"В",IF(X18=Z18,"Н","П")))</f>
        <v>В</v>
      </c>
      <c r="Z19" s="142"/>
      <c r="AA19" s="140"/>
      <c r="AB19" s="140"/>
      <c r="AC19" s="140"/>
      <c r="AD19" s="140"/>
      <c r="AE19" s="144"/>
      <c r="AF19" s="136"/>
      <c r="AG19" s="136"/>
      <c r="AH19" s="136"/>
      <c r="AI19" s="138"/>
      <c r="AJ19" s="140"/>
      <c r="AL19" s="236"/>
    </row>
    <row r="20" spans="1:38" ht="44.25" customHeight="1" thickTop="1">
      <c r="A20" s="11">
        <v>24304</v>
      </c>
      <c r="B20" s="12">
        <v>0.8125</v>
      </c>
      <c r="C20" s="13">
        <v>13</v>
      </c>
      <c r="D20" s="14" t="s">
        <v>16</v>
      </c>
      <c r="E20" s="15" t="s">
        <v>30</v>
      </c>
      <c r="F20" s="25" t="s">
        <v>31</v>
      </c>
      <c r="G20" s="26" t="s">
        <v>10</v>
      </c>
      <c r="H20" s="27" t="s">
        <v>19</v>
      </c>
      <c r="I20" s="19">
        <v>3</v>
      </c>
      <c r="J20" s="19" t="s">
        <v>10</v>
      </c>
      <c r="K20" s="19">
        <v>2</v>
      </c>
      <c r="M20" s="133">
        <v>4</v>
      </c>
      <c r="N20" s="196" t="s">
        <v>37</v>
      </c>
      <c r="O20" s="92">
        <f ca="1">IF(COUNTIFS($F:$F,$N20,$H:$H,T(OFFSET(O$3,TRUNC(ROW(A17)/11)*11,-MOD(COLUMN(),3))),$I:$I,"")+COUNTIFS($H:$H,$N20,$F:$F,T(OFFSET(O$3,TRUNC(ROW(A17)/11)*11,-MOD(COLUMN(),3))),$I:$I,""),"",SUMIFS(OFFSET($I:$I,,MOD(COLUMN(),3)),$F:$F,$N20,$H:$H,T(OFFSET(O$3,TRUNC(ROW(A17)/11)*11,-MOD(COLUMN(),3))))+SUMIFS(OFFSET($K:$K,,-MOD(COLUMN(),3)),$F:$F,T(OFFSET(O$3,TRUNC(ROW(A17)/11)*11,-MOD(COLUMN(),3))),$H:$H,$N20))</f>
        <v>1</v>
      </c>
      <c r="P20" s="93" t="s">
        <v>10</v>
      </c>
      <c r="Q20" s="94">
        <f ca="1">IF(COUNTIFS($F:$F,$N20,$H:$H,T(OFFSET(Q$3,TRUNC(ROW(C17)/11)*11,-MOD(COLUMN(),3))),$I:$I,"")+COUNTIFS($H:$H,$N20,$F:$F,T(OFFSET(Q$3,TRUNC(ROW(C17)/11)*11,-MOD(COLUMN(),3))),$I:$I,""),"",SUMIFS(OFFSET($I:$I,,MOD(COLUMN(),3)),$F:$F,$N20,$H:$H,T(OFFSET(Q$3,TRUNC(ROW(C17)/11)*11,-MOD(COLUMN(),3))))+SUMIFS(OFFSET($K:$K,,-MOD(COLUMN(),3)),$F:$F,T(OFFSET(Q$3,TRUNC(ROW(C17)/11)*11,-MOD(COLUMN(),3))),$H:$H,$N20))</f>
        <v>2</v>
      </c>
      <c r="R20" s="78">
        <f ca="1">IF(COUNTIFS($F:$F,$N20,$H:$H,T(OFFSET(R$3,TRUNC(ROW(D17)/11)*11,-MOD(COLUMN(),3))),$I:$I,"")+COUNTIFS($H:$H,$N20,$F:$F,T(OFFSET(R$3,TRUNC(ROW(D17)/11)*11,-MOD(COLUMN(),3))),$I:$I,""),"",SUMIFS(OFFSET($I:$I,,MOD(COLUMN(),3)),$F:$F,$N20,$H:$H,T(OFFSET(R$3,TRUNC(ROW(D17)/11)*11,-MOD(COLUMN(),3))))+SUMIFS(OFFSET($K:$K,,-MOD(COLUMN(),3)),$F:$F,T(OFFSET(R$3,TRUNC(ROW(D17)/11)*11,-MOD(COLUMN(),3))),$H:$H,$N20))</f>
        <v>1</v>
      </c>
      <c r="S20" s="79" t="s">
        <v>10</v>
      </c>
      <c r="T20" s="73">
        <f ca="1">IF(COUNTIFS($F:$F,$N20,$H:$H,T(OFFSET(T$3,TRUNC(ROW(F17)/11)*11,-MOD(COLUMN(),3))),$I:$I,"")+COUNTIFS($H:$H,$N20,$F:$F,T(OFFSET(T$3,TRUNC(ROW(F17)/11)*11,-MOD(COLUMN(),3))),$I:$I,""),"",SUMIFS(OFFSET($I:$I,,MOD(COLUMN(),3)),$F:$F,$N20,$H:$H,T(OFFSET(T$3,TRUNC(ROW(F17)/11)*11,-MOD(COLUMN(),3))))+SUMIFS(OFFSET($K:$K,,-MOD(COLUMN(),3)),$F:$F,T(OFFSET(T$3,TRUNC(ROW(F17)/11)*11,-MOD(COLUMN(),3))),$H:$H,$N20))</f>
        <v>2</v>
      </c>
      <c r="U20" s="198"/>
      <c r="V20" s="199"/>
      <c r="W20" s="200"/>
      <c r="X20" s="87">
        <f ca="1">IF(COUNTIFS($F:$F,$N20,$H:$H,T(OFFSET(X$3,TRUNC(ROW(J17)/11)*11,-MOD(COLUMN(),3))),$I:$I,"")+COUNTIFS($H:$H,$N20,$F:$F,T(OFFSET(X$3,TRUNC(ROW(J17)/11)*11,-MOD(COLUMN(),3))),$I:$I,""),"",SUMIFS(OFFSET($I:$I,,MOD(COLUMN(),3)),$F:$F,$N20,$H:$H,T(OFFSET(X$3,TRUNC(ROW(J17)/11)*11,-MOD(COLUMN(),3))))+SUMIFS(OFFSET($K:$K,,-MOD(COLUMN(),3)),$F:$F,T(OFFSET(X$3,TRUNC(ROW(J17)/11)*11,-MOD(COLUMN(),3))),$H:$H,$N20))</f>
        <v>2</v>
      </c>
      <c r="Y20" s="57" t="s">
        <v>10</v>
      </c>
      <c r="Z20" s="55">
        <f ca="1">IF(COUNTIFS($F:$F,$N20,$H:$H,T(OFFSET(Z$3,TRUNC(ROW(L17)/11)*11,-MOD(COLUMN(),3))),$I:$I,"")+COUNTIFS($H:$H,$N20,$F:$F,T(OFFSET(Z$3,TRUNC(ROW(L17)/11)*11,-MOD(COLUMN(),3))),$I:$I,""),"",SUMIFS(OFFSET($I:$I,,MOD(COLUMN(),3)),$F:$F,$N20,$H:$H,T(OFFSET(Z$3,TRUNC(ROW(L17)/11)*11,-MOD(COLUMN(),3))))+SUMIFS(OFFSET($K:$K,,-MOD(COLUMN(),3)),$F:$F,T(OFFSET(Z$3,TRUNC(ROW(L17)/11)*11,-MOD(COLUMN(),3))),$H:$H,$N20))</f>
        <v>1</v>
      </c>
      <c r="AA20" s="139">
        <f ca="1">SUM(AB20:AD21)</f>
        <v>3</v>
      </c>
      <c r="AB20" s="139">
        <f ca="1">COUNTIF($O20:$Z21,AB$3)</f>
        <v>1</v>
      </c>
      <c r="AC20" s="139">
        <f ca="1">COUNTIF($O20:$Z21,AC$3)</f>
        <v>0</v>
      </c>
      <c r="AD20" s="139">
        <f ca="1">COUNTIF($O20:$Z21,AD$3)</f>
        <v>2</v>
      </c>
      <c r="AE20" s="143">
        <f ca="1">SUM(O20,R20,U20,X20)</f>
        <v>4</v>
      </c>
      <c r="AF20" s="135" t="s">
        <v>10</v>
      </c>
      <c r="AG20" s="145">
        <f ca="1">SUM(Q20,T20,W20,Z20)</f>
        <v>5</v>
      </c>
      <c r="AH20" s="135" t="s">
        <v>15</v>
      </c>
      <c r="AI20" s="137">
        <f ca="1">IFERROR(AE20-AG20,"")</f>
        <v>-1</v>
      </c>
      <c r="AJ20" s="139">
        <f ca="1">AB20*2+AC20</f>
        <v>2</v>
      </c>
      <c r="AL20" s="236"/>
    </row>
    <row r="21" spans="1:38" ht="29.25" customHeight="1" thickBot="1">
      <c r="A21" s="11">
        <v>24304</v>
      </c>
      <c r="B21" s="12">
        <v>0.8125</v>
      </c>
      <c r="C21" s="13">
        <v>14</v>
      </c>
      <c r="D21" s="14" t="s">
        <v>25</v>
      </c>
      <c r="E21" s="15" t="s">
        <v>34</v>
      </c>
      <c r="F21" s="25" t="s">
        <v>42</v>
      </c>
      <c r="G21" s="26" t="s">
        <v>10</v>
      </c>
      <c r="H21" s="27" t="s">
        <v>35</v>
      </c>
      <c r="I21" s="19">
        <v>0</v>
      </c>
      <c r="J21" s="19" t="s">
        <v>10</v>
      </c>
      <c r="K21" s="19">
        <v>0</v>
      </c>
      <c r="M21" s="134"/>
      <c r="N21" s="197"/>
      <c r="O21" s="77" t="s">
        <v>20</v>
      </c>
      <c r="P21" s="150" t="str">
        <f ca="1">IF(O20="","",IF(O20&gt;Q20,"В",IF(O20=Q20,"Н","П")))</f>
        <v>П</v>
      </c>
      <c r="Q21" s="151"/>
      <c r="R21" s="76" t="s">
        <v>20</v>
      </c>
      <c r="S21" s="146" t="str">
        <f ca="1">IF(R20="","",IF(R20&gt;T20,"В",IF(R20=T20,"Н","П")))</f>
        <v>П</v>
      </c>
      <c r="T21" s="147"/>
      <c r="U21" s="201"/>
      <c r="V21" s="202"/>
      <c r="W21" s="203"/>
      <c r="X21" s="95" t="s">
        <v>20</v>
      </c>
      <c r="Y21" s="141" t="str">
        <f ca="1">IF(X20="","",IF(X20&gt;Z20,"В",IF(X20=Z20,"Н","П")))</f>
        <v>В</v>
      </c>
      <c r="Z21" s="142"/>
      <c r="AA21" s="140"/>
      <c r="AB21" s="140"/>
      <c r="AC21" s="140"/>
      <c r="AD21" s="140"/>
      <c r="AE21" s="144"/>
      <c r="AF21" s="136"/>
      <c r="AG21" s="136"/>
      <c r="AH21" s="136"/>
      <c r="AI21" s="138"/>
      <c r="AJ21" s="140"/>
      <c r="AL21" s="236"/>
    </row>
    <row r="22" spans="1:38" ht="44.25" customHeight="1" thickTop="1">
      <c r="A22" s="11">
        <v>24304</v>
      </c>
      <c r="B22" s="12">
        <v>0.8125</v>
      </c>
      <c r="C22" s="13">
        <v>15</v>
      </c>
      <c r="D22" s="14" t="s">
        <v>21</v>
      </c>
      <c r="E22" s="15" t="s">
        <v>32</v>
      </c>
      <c r="F22" s="25" t="s">
        <v>23</v>
      </c>
      <c r="G22" s="26" t="s">
        <v>10</v>
      </c>
      <c r="H22" s="27" t="s">
        <v>33</v>
      </c>
      <c r="I22" s="19">
        <v>1</v>
      </c>
      <c r="J22" s="19" t="s">
        <v>10</v>
      </c>
      <c r="K22" s="19">
        <v>0</v>
      </c>
      <c r="M22" s="133">
        <v>3</v>
      </c>
      <c r="N22" s="196" t="s">
        <v>27</v>
      </c>
      <c r="O22" s="78">
        <f ca="1">IF(COUNTIFS($F:$F,$N22,$H:$H,T(OFFSET(O$3,TRUNC(ROW(A19)/11)*11,-MOD(COLUMN(),3))),$I:$I,"")+COUNTIFS($H:$H,$N22,$F:$F,T(OFFSET(O$3,TRUNC(ROW(A19)/11)*11,-MOD(COLUMN(),3))),$I:$I,""),"",SUMIFS(OFFSET($I:$I,,MOD(COLUMN(),3)),$F:$F,$N22,$H:$H,T(OFFSET(O$3,TRUNC(ROW(A19)/11)*11,-MOD(COLUMN(),3))))+SUMIFS(OFFSET($K:$K,,-MOD(COLUMN(),3)),$F:$F,T(OFFSET(O$3,TRUNC(ROW(A19)/11)*11,-MOD(COLUMN(),3))),$H:$H,$N22))</f>
        <v>0</v>
      </c>
      <c r="P22" s="79" t="s">
        <v>10</v>
      </c>
      <c r="Q22" s="73">
        <f ca="1">IF(COUNTIFS($F:$F,$N22,$H:$H,T(OFFSET(Q$3,TRUNC(ROW(C19)/11)*11,-MOD(COLUMN(),3))),$I:$I,"")+COUNTIFS($H:$H,$N22,$F:$F,T(OFFSET(Q$3,TRUNC(ROW(C19)/11)*11,-MOD(COLUMN(),3))),$I:$I,""),"",SUMIFS(OFFSET($I:$I,,MOD(COLUMN(),3)),$F:$F,$N22,$H:$H,T(OFFSET(Q$3,TRUNC(ROW(C19)/11)*11,-MOD(COLUMN(),3))))+SUMIFS(OFFSET($K:$K,,-MOD(COLUMN(),3)),$F:$F,T(OFFSET(Q$3,TRUNC(ROW(C19)/11)*11,-MOD(COLUMN(),3))),$H:$H,$N22))</f>
        <v>5</v>
      </c>
      <c r="R22" s="78">
        <f ca="1">IF(COUNTIFS($F:$F,$N22,$H:$H,T(OFFSET(R$3,TRUNC(ROW(D19)/11)*11,-MOD(COLUMN(),3))),$I:$I,"")+COUNTIFS($H:$H,$N22,$F:$F,T(OFFSET(R$3,TRUNC(ROW(D19)/11)*11,-MOD(COLUMN(),3))),$I:$I,""),"",SUMIFS(OFFSET($I:$I,,MOD(COLUMN(),3)),$F:$F,$N22,$H:$H,T(OFFSET(R$3,TRUNC(ROW(D19)/11)*11,-MOD(COLUMN(),3))))+SUMIFS(OFFSET($K:$K,,-MOD(COLUMN(),3)),$F:$F,T(OFFSET(R$3,TRUNC(ROW(D19)/11)*11,-MOD(COLUMN(),3))),$H:$H,$N22))</f>
        <v>0</v>
      </c>
      <c r="S22" s="79" t="s">
        <v>10</v>
      </c>
      <c r="T22" s="73">
        <f ca="1">IF(COUNTIFS($F:$F,$N22,$H:$H,T(OFFSET(T$3,TRUNC(ROW(F19)/11)*11,-MOD(COLUMN(),3))),$I:$I,"")+COUNTIFS($H:$H,$N22,$F:$F,T(OFFSET(T$3,TRUNC(ROW(F19)/11)*11,-MOD(COLUMN(),3))),$I:$I,""),"",SUMIFS(OFFSET($I:$I,,MOD(COLUMN(),3)),$F:$F,$N22,$H:$H,T(OFFSET(T$3,TRUNC(ROW(F19)/11)*11,-MOD(COLUMN(),3))))+SUMIFS(OFFSET($K:$K,,-MOD(COLUMN(),3)),$F:$F,T(OFFSET(T$3,TRUNC(ROW(F19)/11)*11,-MOD(COLUMN(),3))),$H:$H,$N22))</f>
        <v>2</v>
      </c>
      <c r="U22" s="80">
        <f ca="1">IF(COUNTIFS($F:$F,$N22,$H:$H,T(OFFSET(U$3,TRUNC(ROW(G19)/11)*11,-MOD(COLUMN(),3))),$I:$I,"")+COUNTIFS($H:$H,$N22,$F:$F,T(OFFSET(U$3,TRUNC(ROW(G19)/11)*11,-MOD(COLUMN(),3))),$I:$I,""),"",SUMIFS(OFFSET($I:$I,,MOD(COLUMN(),3)),$F:$F,$N22,$H:$H,T(OFFSET(U$3,TRUNC(ROW(G19)/11)*11,-MOD(COLUMN(),3))))+SUMIFS(OFFSET($K:$K,,-MOD(COLUMN(),3)),$F:$F,T(OFFSET(U$3,TRUNC(ROW(G19)/11)*11,-MOD(COLUMN(),3))),$H:$H,$N22))</f>
        <v>1</v>
      </c>
      <c r="V22" s="79" t="s">
        <v>10</v>
      </c>
      <c r="W22" s="73">
        <f ca="1">IF(COUNTIFS($F:$F,$N22,$H:$H,T(OFFSET(W$3,TRUNC(ROW(I19)/11)*11,-MOD(COLUMN(),3))),$I:$I,"")+COUNTIFS($H:$H,$N22,$F:$F,T(OFFSET(W$3,TRUNC(ROW(I19)/11)*11,-MOD(COLUMN(),3))),$I:$I,""),"",SUMIFS(OFFSET($I:$I,,MOD(COLUMN(),3)),$F:$F,$N22,$H:$H,T(OFFSET(W$3,TRUNC(ROW(I19)/11)*11,-MOD(COLUMN(),3))))+SUMIFS(OFFSET($K:$K,,-MOD(COLUMN(),3)),$F:$F,T(OFFSET(W$3,TRUNC(ROW(I19)/11)*11,-MOD(COLUMN(),3))),$H:$H,$N22))</f>
        <v>2</v>
      </c>
      <c r="X22" s="198"/>
      <c r="Y22" s="199"/>
      <c r="Z22" s="200"/>
      <c r="AA22" s="139">
        <f ca="1">SUM(AB22:AD23)</f>
        <v>3</v>
      </c>
      <c r="AB22" s="139">
        <f ca="1">COUNTIF($O22:$Z23,AB$3)</f>
        <v>0</v>
      </c>
      <c r="AC22" s="139">
        <f ca="1">COUNTIF($O22:$Z23,AC$3)</f>
        <v>0</v>
      </c>
      <c r="AD22" s="139">
        <f ca="1">COUNTIF($O22:$Z23,AD$3)</f>
        <v>3</v>
      </c>
      <c r="AE22" s="143">
        <f ca="1">SUM(O22,R22,U22,X22)</f>
        <v>1</v>
      </c>
      <c r="AF22" s="135" t="s">
        <v>10</v>
      </c>
      <c r="AG22" s="145">
        <f ca="1">SUM(Q22,T22,W22,Z22)</f>
        <v>9</v>
      </c>
      <c r="AH22" s="135" t="s">
        <v>15</v>
      </c>
      <c r="AI22" s="137">
        <f ca="1">IFERROR(AE22-AG22,"")</f>
        <v>-8</v>
      </c>
      <c r="AJ22" s="139">
        <f ca="1">AB22*2+AC22</f>
        <v>0</v>
      </c>
      <c r="AL22" s="236"/>
    </row>
    <row r="23" spans="1:38" ht="29.25" customHeight="1" thickBot="1">
      <c r="A23" s="11">
        <v>24304</v>
      </c>
      <c r="B23" s="12">
        <v>0.8125</v>
      </c>
      <c r="C23" s="13">
        <v>16</v>
      </c>
      <c r="D23" s="14" t="s">
        <v>1</v>
      </c>
      <c r="E23" s="15" t="s">
        <v>8</v>
      </c>
      <c r="F23" s="16" t="s">
        <v>9</v>
      </c>
      <c r="G23" s="36" t="s">
        <v>10</v>
      </c>
      <c r="H23" s="37" t="s">
        <v>28</v>
      </c>
      <c r="I23" s="19">
        <v>2</v>
      </c>
      <c r="J23" s="19" t="s">
        <v>10</v>
      </c>
      <c r="K23" s="19">
        <v>0</v>
      </c>
      <c r="M23" s="134"/>
      <c r="N23" s="197"/>
      <c r="O23" s="76" t="s">
        <v>20</v>
      </c>
      <c r="P23" s="146" t="str">
        <f ca="1">IF(O22="","",IF(O22&gt;Q22,"В",IF(O22=Q22,"Н","П")))</f>
        <v>П</v>
      </c>
      <c r="Q23" s="147"/>
      <c r="R23" s="76" t="s">
        <v>20</v>
      </c>
      <c r="S23" s="146" t="str">
        <f ca="1">IF(R22="","",IF(R22&gt;T22,"В",IF(R22=T22,"Н","П")))</f>
        <v>П</v>
      </c>
      <c r="T23" s="147"/>
      <c r="U23" s="76" t="s">
        <v>20</v>
      </c>
      <c r="V23" s="146" t="str">
        <f ca="1">IF(U22="","",IF(U22&gt;W22,"В",IF(U22=W22,"Н","П")))</f>
        <v>П</v>
      </c>
      <c r="W23" s="147"/>
      <c r="X23" s="201"/>
      <c r="Y23" s="202"/>
      <c r="Z23" s="203"/>
      <c r="AA23" s="140"/>
      <c r="AB23" s="140"/>
      <c r="AC23" s="140"/>
      <c r="AD23" s="140"/>
      <c r="AE23" s="144"/>
      <c r="AF23" s="136"/>
      <c r="AG23" s="136"/>
      <c r="AH23" s="136"/>
      <c r="AI23" s="138"/>
      <c r="AJ23" s="140"/>
      <c r="AL23" s="236"/>
    </row>
    <row r="24" spans="1:38" ht="27" thickBot="1">
      <c r="A24" s="221" t="s">
        <v>40</v>
      </c>
      <c r="B24" s="221"/>
      <c r="C24" s="20"/>
      <c r="D24" s="20"/>
      <c r="E24" s="38"/>
      <c r="F24" s="22">
        <f>A25</f>
        <v>24307</v>
      </c>
      <c r="G24" s="34"/>
      <c r="H24" s="34" t="str">
        <f>TEXT(F24,"ДДДД")</f>
        <v>вторник</v>
      </c>
      <c r="I24" s="24"/>
      <c r="J24" s="24"/>
      <c r="K24" s="24"/>
      <c r="M24" s="46"/>
      <c r="N24" s="47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  <c r="AA24" s="48"/>
      <c r="AB24" s="48"/>
      <c r="AC24" s="48"/>
      <c r="AD24" s="48"/>
      <c r="AE24" s="48"/>
      <c r="AF24" s="48"/>
      <c r="AG24" s="48"/>
      <c r="AH24" s="48"/>
      <c r="AI24" s="48"/>
      <c r="AJ24" s="48"/>
      <c r="AL24" s="236"/>
    </row>
    <row r="25" spans="1:38" ht="31.5" customHeight="1" thickTop="1">
      <c r="A25" s="11">
        <v>24307</v>
      </c>
      <c r="B25" s="12">
        <v>0.8125</v>
      </c>
      <c r="C25" s="13">
        <v>17</v>
      </c>
      <c r="D25" s="14" t="s">
        <v>16</v>
      </c>
      <c r="E25" s="15" t="s">
        <v>17</v>
      </c>
      <c r="F25" s="25" t="s">
        <v>31</v>
      </c>
      <c r="G25" s="26" t="s">
        <v>10</v>
      </c>
      <c r="H25" s="27" t="s">
        <v>18</v>
      </c>
      <c r="I25" s="19">
        <v>3</v>
      </c>
      <c r="J25" s="19" t="s">
        <v>10</v>
      </c>
      <c r="K25" s="19">
        <v>1</v>
      </c>
      <c r="M25" s="192" t="s">
        <v>16</v>
      </c>
      <c r="N25" s="193"/>
      <c r="O25" s="173" t="str">
        <f>N27</f>
        <v>Бразилия</v>
      </c>
      <c r="P25" s="174"/>
      <c r="Q25" s="175"/>
      <c r="R25" s="173" t="str">
        <f>N29</f>
        <v>Венгрия</v>
      </c>
      <c r="S25" s="174"/>
      <c r="T25" s="175"/>
      <c r="U25" s="173" t="str">
        <f>N31</f>
        <v>Болгария</v>
      </c>
      <c r="V25" s="174"/>
      <c r="W25" s="175"/>
      <c r="X25" s="173" t="str">
        <f>N33</f>
        <v>Португалия</v>
      </c>
      <c r="Y25" s="174"/>
      <c r="Z25" s="175"/>
      <c r="AA25" s="164" t="s">
        <v>2</v>
      </c>
      <c r="AB25" s="164" t="s">
        <v>3</v>
      </c>
      <c r="AC25" s="164" t="s">
        <v>4</v>
      </c>
      <c r="AD25" s="164" t="s">
        <v>5</v>
      </c>
      <c r="AE25" s="179" t="s">
        <v>6</v>
      </c>
      <c r="AF25" s="180"/>
      <c r="AG25" s="180"/>
      <c r="AH25" s="180"/>
      <c r="AI25" s="181"/>
      <c r="AJ25" s="164" t="s">
        <v>7</v>
      </c>
      <c r="AL25" s="236"/>
    </row>
    <row r="26" spans="1:38" ht="31.5" customHeight="1" thickBot="1">
      <c r="A26" s="11">
        <v>24307</v>
      </c>
      <c r="B26" s="12">
        <v>0.8125</v>
      </c>
      <c r="C26" s="13">
        <v>18</v>
      </c>
      <c r="D26" s="14" t="s">
        <v>21</v>
      </c>
      <c r="E26" s="15" t="s">
        <v>22</v>
      </c>
      <c r="F26" s="25" t="s">
        <v>24</v>
      </c>
      <c r="G26" s="26" t="s">
        <v>10</v>
      </c>
      <c r="H26" s="27" t="s">
        <v>33</v>
      </c>
      <c r="I26" s="19">
        <v>1</v>
      </c>
      <c r="J26" s="19" t="s">
        <v>10</v>
      </c>
      <c r="K26" s="19">
        <v>0</v>
      </c>
      <c r="M26" s="194"/>
      <c r="N26" s="195"/>
      <c r="O26" s="176"/>
      <c r="P26" s="177"/>
      <c r="Q26" s="178"/>
      <c r="R26" s="176"/>
      <c r="S26" s="177"/>
      <c r="T26" s="178"/>
      <c r="U26" s="176"/>
      <c r="V26" s="177"/>
      <c r="W26" s="178"/>
      <c r="X26" s="176"/>
      <c r="Y26" s="177"/>
      <c r="Z26" s="178"/>
      <c r="AA26" s="165"/>
      <c r="AB26" s="165"/>
      <c r="AC26" s="165"/>
      <c r="AD26" s="165"/>
      <c r="AE26" s="166" t="s">
        <v>12</v>
      </c>
      <c r="AF26" s="167"/>
      <c r="AG26" s="168" t="s">
        <v>13</v>
      </c>
      <c r="AH26" s="167"/>
      <c r="AI26" s="49" t="s">
        <v>14</v>
      </c>
      <c r="AJ26" s="165"/>
      <c r="AL26" s="236"/>
    </row>
    <row r="27" spans="1:38" ht="44.25" customHeight="1" thickTop="1">
      <c r="A27" s="11">
        <v>24307</v>
      </c>
      <c r="B27" s="12">
        <v>0.8125</v>
      </c>
      <c r="C27" s="13">
        <v>19</v>
      </c>
      <c r="D27" s="14" t="s">
        <v>25</v>
      </c>
      <c r="E27" s="15" t="s">
        <v>26</v>
      </c>
      <c r="F27" s="25" t="s">
        <v>35</v>
      </c>
      <c r="G27" s="26" t="s">
        <v>10</v>
      </c>
      <c r="H27" s="27" t="s">
        <v>27</v>
      </c>
      <c r="I27" s="19">
        <v>2</v>
      </c>
      <c r="J27" s="19" t="s">
        <v>10</v>
      </c>
      <c r="K27" s="19">
        <v>0</v>
      </c>
      <c r="M27" s="129">
        <v>1</v>
      </c>
      <c r="N27" s="182" t="s">
        <v>18</v>
      </c>
      <c r="O27" s="184"/>
      <c r="P27" s="185"/>
      <c r="Q27" s="186"/>
      <c r="R27" s="80">
        <f ca="1">IF(COUNTIFS($F:$F,$N27,$H:$H,T(OFFSET(R$3,TRUNC(ROW(D24)/11)*11,-MOD(COLUMN(),3))),$I:$I,"")+COUNTIFS($H:$H,$N27,$F:$F,T(OFFSET(R$3,TRUNC(ROW(D24)/11)*11,-MOD(COLUMN(),3))),$I:$I,""),"",SUMIFS(OFFSET($I:$I,,MOD(COLUMN(),3)),$F:$F,$N27,$H:$H,T(OFFSET(R$3,TRUNC(ROW(D24)/11)*11,-MOD(COLUMN(),3))))+SUMIFS(OFFSET($K:$K,,-MOD(COLUMN(),3)),$F:$F,T(OFFSET(R$3,TRUNC(ROW(D24)/11)*11,-MOD(COLUMN(),3))),$H:$H,$N27))</f>
        <v>1</v>
      </c>
      <c r="S27" s="79" t="s">
        <v>10</v>
      </c>
      <c r="T27" s="73">
        <f ca="1">IF(COUNTIFS($F:$F,$N27,$H:$H,T(OFFSET(T$3,TRUNC(ROW(F24)/11)*11,-MOD(COLUMN(),3))),$I:$I,"")+COUNTIFS($H:$H,$N27,$F:$F,T(OFFSET(T$3,TRUNC(ROW(F24)/11)*11,-MOD(COLUMN(),3))),$I:$I,""),"",SUMIFS(OFFSET($I:$I,,MOD(COLUMN(),3)),$F:$F,$N27,$H:$H,T(OFFSET(T$3,TRUNC(ROW(F24)/11)*11,-MOD(COLUMN(),3))))+SUMIFS(OFFSET($K:$K,,-MOD(COLUMN(),3)),$F:$F,T(OFFSET(T$3,TRUNC(ROW(F24)/11)*11,-MOD(COLUMN(),3))),$H:$H,$N27))</f>
        <v>3</v>
      </c>
      <c r="U27" s="55">
        <f ca="1">IF(COUNTIFS($F:$F,$N27,$H:$H,T(OFFSET(U$3,TRUNC(ROW(G24)/11)*11,-MOD(COLUMN(),3))),$I:$I,"")+COUNTIFS($H:$H,$N27,$F:$F,T(OFFSET(U$3,TRUNC(ROW(G24)/11)*11,-MOD(COLUMN(),3))),$I:$I,""),"",SUMIFS(OFFSET($I:$I,,MOD(COLUMN(),3)),$F:$F,$N27,$H:$H,T(OFFSET(U$3,TRUNC(ROW(G24)/11)*11,-MOD(COLUMN(),3))))+SUMIFS(OFFSET($K:$K,,-MOD(COLUMN(),3)),$F:$F,T(OFFSET(U$3,TRUNC(ROW(G24)/11)*11,-MOD(COLUMN(),3))),$H:$H,$N27))</f>
        <v>2</v>
      </c>
      <c r="V27" s="55" t="s">
        <v>10</v>
      </c>
      <c r="W27" s="55">
        <f ca="1">IF(COUNTIFS($F:$F,$N27,$H:$H,T(OFFSET(W$3,TRUNC(ROW(I24)/11)*11,-MOD(COLUMN(),3))),$I:$I,"")+COUNTIFS($H:$H,$N27,$F:$F,T(OFFSET(W$3,TRUNC(ROW(I24)/11)*11,-MOD(COLUMN(),3))),$I:$I,""),"",SUMIFS(OFFSET($I:$I,,MOD(COLUMN(),3)),$F:$F,$N27,$H:$H,T(OFFSET(W$3,TRUNC(ROW(I24)/11)*11,-MOD(COLUMN(),3))))+SUMIFS(OFFSET($K:$K,,-MOD(COLUMN(),3)),$F:$F,T(OFFSET(W$3,TRUNC(ROW(I24)/11)*11,-MOD(COLUMN(),3))),$H:$H,$N27))</f>
        <v>0</v>
      </c>
      <c r="X27" s="96">
        <f ca="1">IF(COUNTIFS($F:$F,$N27,$H:$H,T(OFFSET(X$3,TRUNC(ROW(J24)/11)*11,-MOD(COLUMN(),3))),$I:$I,"")+COUNTIFS($H:$H,$N27,$F:$F,T(OFFSET(X$3,TRUNC(ROW(J24)/11)*11,-MOD(COLUMN(),3))),$I:$I,""),"",SUMIFS(OFFSET($I:$I,,MOD(COLUMN(),3)),$F:$F,$N27,$H:$H,T(OFFSET(X$3,TRUNC(ROW(J24)/11)*11,-MOD(COLUMN(),3))))+SUMIFS(OFFSET($K:$K,,-MOD(COLUMN(),3)),$F:$F,T(OFFSET(X$3,TRUNC(ROW(J24)/11)*11,-MOD(COLUMN(),3))),$H:$H,$N27))</f>
        <v>1</v>
      </c>
      <c r="Y27" s="79" t="s">
        <v>10</v>
      </c>
      <c r="Z27" s="97">
        <f ca="1">IF(COUNTIFS($F:$F,$N27,$H:$H,T(OFFSET(Z$3,TRUNC(ROW(L24)/11)*11,-MOD(COLUMN(),3))),$I:$I,"")+COUNTIFS($H:$H,$N27,$F:$F,T(OFFSET(Z$3,TRUNC(ROW(L24)/11)*11,-MOD(COLUMN(),3))),$I:$I,""),"",SUMIFS(OFFSET($I:$I,,MOD(COLUMN(),3)),$F:$F,$N27,$H:$H,T(OFFSET(Z$3,TRUNC(ROW(L24)/11)*11,-MOD(COLUMN(),3))))+SUMIFS(OFFSET($K:$K,,-MOD(COLUMN(),3)),$F:$F,T(OFFSET(Z$3,TRUNC(ROW(L24)/11)*11,-MOD(COLUMN(),3))),$H:$H,$N27))</f>
        <v>3</v>
      </c>
      <c r="AA27" s="139">
        <f ca="1">SUM(AB27:AD28)</f>
        <v>3</v>
      </c>
      <c r="AB27" s="139">
        <f ca="1">COUNTIF($O27:$Z28,AB$3)</f>
        <v>1</v>
      </c>
      <c r="AC27" s="139">
        <f ca="1">COUNTIF($O27:$Z28,AC$3)</f>
        <v>0</v>
      </c>
      <c r="AD27" s="139">
        <f ca="1">COUNTIF($O27:$Z28,AD$3)</f>
        <v>2</v>
      </c>
      <c r="AE27" s="143">
        <f ca="1">SUM(O27,R27,U27,X27)</f>
        <v>4</v>
      </c>
      <c r="AF27" s="135" t="s">
        <v>10</v>
      </c>
      <c r="AG27" s="145">
        <f ca="1">SUM(Q27,T27,W27,Z27)</f>
        <v>6</v>
      </c>
      <c r="AH27" s="135" t="s">
        <v>15</v>
      </c>
      <c r="AI27" s="137">
        <f ca="1">IFERROR(AE27-AG27,"")</f>
        <v>-2</v>
      </c>
      <c r="AJ27" s="139">
        <f ca="1">AB27*2+AC27</f>
        <v>2</v>
      </c>
      <c r="AL27" s="236"/>
    </row>
    <row r="28" spans="1:38" ht="29.25" customHeight="1" thickBot="1">
      <c r="A28" s="11">
        <v>24307</v>
      </c>
      <c r="B28" s="12">
        <v>0.8125</v>
      </c>
      <c r="C28" s="13">
        <v>20</v>
      </c>
      <c r="D28" s="14" t="s">
        <v>1</v>
      </c>
      <c r="E28" s="15" t="s">
        <v>8</v>
      </c>
      <c r="F28" s="25" t="s">
        <v>11</v>
      </c>
      <c r="G28" s="29" t="s">
        <v>10</v>
      </c>
      <c r="H28" s="28" t="s">
        <v>28</v>
      </c>
      <c r="I28" s="19">
        <v>0</v>
      </c>
      <c r="J28" s="19" t="s">
        <v>10</v>
      </c>
      <c r="K28" s="19">
        <v>0</v>
      </c>
      <c r="M28" s="130"/>
      <c r="N28" s="183"/>
      <c r="O28" s="187"/>
      <c r="P28" s="188"/>
      <c r="Q28" s="189"/>
      <c r="R28" s="98" t="s">
        <v>20</v>
      </c>
      <c r="S28" s="146" t="str">
        <f ca="1">IF(R27="","",IF(R27&gt;T27,"В",IF(R27=T27,"Н","П")))</f>
        <v>П</v>
      </c>
      <c r="T28" s="147"/>
      <c r="U28" s="60" t="s">
        <v>20</v>
      </c>
      <c r="V28" s="141" t="str">
        <f ca="1">IF(U27="","",IF(U27&gt;W27,"В",IF(U27=W27,"Н","П")))</f>
        <v>В</v>
      </c>
      <c r="W28" s="142"/>
      <c r="X28" s="90" t="s">
        <v>20</v>
      </c>
      <c r="Y28" s="146" t="str">
        <f ca="1">IF(X27="","",IF(X27&gt;Z27,"В",IF(X27=Z27,"Н","П")))</f>
        <v>П</v>
      </c>
      <c r="Z28" s="147"/>
      <c r="AA28" s="140"/>
      <c r="AB28" s="140"/>
      <c r="AC28" s="140"/>
      <c r="AD28" s="140"/>
      <c r="AE28" s="144"/>
      <c r="AF28" s="136"/>
      <c r="AG28" s="136"/>
      <c r="AH28" s="136"/>
      <c r="AI28" s="138"/>
      <c r="AJ28" s="140"/>
      <c r="AL28" s="236"/>
    </row>
    <row r="29" spans="1:38" ht="44.25" customHeight="1" thickTop="1">
      <c r="A29" s="30"/>
      <c r="B29" s="30"/>
      <c r="C29" s="31"/>
      <c r="D29" s="32"/>
      <c r="E29" s="33"/>
      <c r="F29" s="22">
        <f>A30</f>
        <v>24308</v>
      </c>
      <c r="G29" s="34"/>
      <c r="H29" s="34" t="str">
        <f>TEXT(F29,"ДДДД")</f>
        <v>среда</v>
      </c>
      <c r="I29" s="35"/>
      <c r="J29" s="35"/>
      <c r="K29" s="35"/>
      <c r="M29" s="129">
        <v>2</v>
      </c>
      <c r="N29" s="182" t="s">
        <v>39</v>
      </c>
      <c r="O29" s="99">
        <f ca="1">IF(COUNTIFS($F:$F,$N29,$H:$H,T(OFFSET(O$3,TRUNC(ROW(A26)/11)*11,-MOD(COLUMN(),3))),$I:$I,"")+COUNTIFS($H:$H,$N29,$F:$F,T(OFFSET(O$3,TRUNC(ROW(A26)/11)*11,-MOD(COLUMN(),3))),$I:$I,""),"",SUMIFS(OFFSET($I:$I,,MOD(COLUMN(),3)),$F:$F,$N29,$H:$H,T(OFFSET(O$3,TRUNC(ROW(A26)/11)*11,-MOD(COLUMN(),3))))+SUMIFS(OFFSET($K:$K,,-MOD(COLUMN(),3)),$F:$F,T(OFFSET(O$3,TRUNC(ROW(A26)/11)*11,-MOD(COLUMN(),3))),$H:$H,$N29))</f>
        <v>3</v>
      </c>
      <c r="P29" s="57" t="s">
        <v>10</v>
      </c>
      <c r="Q29" s="85">
        <f ca="1">IF(COUNTIFS($F:$F,$N29,$H:$H,T(OFFSET(Q$3,TRUNC(ROW(C26)/11)*11,-MOD(COLUMN(),3))),$I:$I,"")+COUNTIFS($H:$H,$N29,$F:$F,T(OFFSET(Q$3,TRUNC(ROW(C26)/11)*11,-MOD(COLUMN(),3))),$I:$I,""),"",SUMIFS(OFFSET($I:$I,,MOD(COLUMN(),3)),$F:$F,$N29,$H:$H,T(OFFSET(Q$3,TRUNC(ROW(C26)/11)*11,-MOD(COLUMN(),3))))+SUMIFS(OFFSET($K:$K,,-MOD(COLUMN(),3)),$F:$F,T(OFFSET(Q$3,TRUNC(ROW(C26)/11)*11,-MOD(COLUMN(),3))),$H:$H,$N29))</f>
        <v>1</v>
      </c>
      <c r="R29" s="184"/>
      <c r="S29" s="185"/>
      <c r="T29" s="186"/>
      <c r="U29" s="87">
        <f ca="1">IF(COUNTIFS($F:$F,$N29,$H:$H,T(OFFSET(U$3,TRUNC(ROW(G26)/11)*11,-MOD(COLUMN(),3))),$I:$I,"")+COUNTIFS($H:$H,$N29,$F:$F,T(OFFSET(U$3,TRUNC(ROW(G26)/11)*11,-MOD(COLUMN(),3))),$I:$I,""),"",SUMIFS(OFFSET($I:$I,,MOD(COLUMN(),3)),$F:$F,$N29,$H:$H,T(OFFSET(U$3,TRUNC(ROW(G26)/11)*11,-MOD(COLUMN(),3))))+SUMIFS(OFFSET($K:$K,,-MOD(COLUMN(),3)),$F:$F,T(OFFSET(U$3,TRUNC(ROW(G26)/11)*11,-MOD(COLUMN(),3))),$H:$H,$N29))</f>
        <v>3</v>
      </c>
      <c r="V29" s="57" t="s">
        <v>10</v>
      </c>
      <c r="W29" s="88">
        <f ca="1">IF(COUNTIFS($F:$F,$N29,$H:$H,T(OFFSET(W$3,TRUNC(ROW(I26)/11)*11,-MOD(COLUMN(),3))),$I:$I,"")+COUNTIFS($H:$H,$N29,$F:$F,T(OFFSET(W$3,TRUNC(ROW(I26)/11)*11,-MOD(COLUMN(),3))),$I:$I,""),"",SUMIFS(OFFSET($I:$I,,MOD(COLUMN(),3)),$F:$F,$N29,$H:$H,T(OFFSET(W$3,TRUNC(ROW(I26)/11)*11,-MOD(COLUMN(),3))))+SUMIFS(OFFSET($K:$K,,-MOD(COLUMN(),3)),$F:$F,T(OFFSET(W$3,TRUNC(ROW(I26)/11)*11,-MOD(COLUMN(),3))),$H:$H,$N29))</f>
        <v>0</v>
      </c>
      <c r="X29" s="100">
        <f ca="1">IF(COUNTIFS($F:$F,$N29,$H:$H,T(OFFSET(X$3,TRUNC(ROW(J26)/11)*11,-MOD(COLUMN(),3))),$I:$I,"")+COUNTIFS($H:$H,$N29,$F:$F,T(OFFSET(X$3,TRUNC(ROW(J26)/11)*11,-MOD(COLUMN(),3))),$I:$I,""),"",SUMIFS(OFFSET($I:$I,,MOD(COLUMN(),3)),$F:$F,$N29,$H:$H,T(OFFSET(X$3,TRUNC(ROW(J26)/11)*11,-MOD(COLUMN(),3))))+SUMIFS(OFFSET($K:$K,,-MOD(COLUMN(),3)),$F:$F,T(OFFSET(X$3,TRUNC(ROW(J26)/11)*11,-MOD(COLUMN(),3))),$H:$H,$N29))</f>
        <v>1</v>
      </c>
      <c r="Y29" s="79" t="s">
        <v>10</v>
      </c>
      <c r="Z29" s="101">
        <f ca="1">IF(COUNTIFS($F:$F,$N29,$H:$H,T(OFFSET(Z$3,TRUNC(ROW(L26)/11)*11,-MOD(COLUMN(),3))),$I:$I,"")+COUNTIFS($H:$H,$N29,$F:$F,T(OFFSET(Z$3,TRUNC(ROW(L26)/11)*11,-MOD(COLUMN(),3))),$I:$I,""),"",SUMIFS(OFFSET($I:$I,,MOD(COLUMN(),3)),$F:$F,$N29,$H:$H,T(OFFSET(Z$3,TRUNC(ROW(L26)/11)*11,-MOD(COLUMN(),3))))+SUMIFS(OFFSET($K:$K,,-MOD(COLUMN(),3)),$F:$F,T(OFFSET(Z$3,TRUNC(ROW(L26)/11)*11,-MOD(COLUMN(),3))),$H:$H,$N29))</f>
        <v>3</v>
      </c>
      <c r="AA29" s="139">
        <f ca="1">SUM(AB29:AD30)</f>
        <v>3</v>
      </c>
      <c r="AB29" s="139">
        <f ca="1">COUNTIF($O29:$Z30,AB$3)</f>
        <v>2</v>
      </c>
      <c r="AC29" s="139">
        <f ca="1">COUNTIF($O29:$Z30,AC$3)</f>
        <v>0</v>
      </c>
      <c r="AD29" s="139">
        <f ca="1">COUNTIF($O29:$Z30,AD$3)</f>
        <v>1</v>
      </c>
      <c r="AE29" s="143">
        <f ca="1">SUM(O29,R29,U29,X29)</f>
        <v>7</v>
      </c>
      <c r="AF29" s="135" t="s">
        <v>10</v>
      </c>
      <c r="AG29" s="145">
        <f ca="1">SUM(Q29,T29,W29,Z29)</f>
        <v>4</v>
      </c>
      <c r="AH29" s="135" t="s">
        <v>15</v>
      </c>
      <c r="AI29" s="137">
        <f ca="1">IFERROR(AE29-AG29,"")</f>
        <v>3</v>
      </c>
      <c r="AJ29" s="139">
        <f ca="1">AB29*2+AC29</f>
        <v>4</v>
      </c>
      <c r="AL29" s="236"/>
    </row>
    <row r="30" spans="1:38" ht="29.25" customHeight="1" thickBot="1">
      <c r="A30" s="11">
        <v>24308</v>
      </c>
      <c r="B30" s="12">
        <v>0.8125</v>
      </c>
      <c r="C30" s="13">
        <v>21</v>
      </c>
      <c r="D30" s="14" t="s">
        <v>21</v>
      </c>
      <c r="E30" s="15" t="s">
        <v>32</v>
      </c>
      <c r="F30" s="25" t="s">
        <v>23</v>
      </c>
      <c r="G30" s="26" t="s">
        <v>10</v>
      </c>
      <c r="H30" s="27" t="s">
        <v>41</v>
      </c>
      <c r="I30" s="19">
        <v>2</v>
      </c>
      <c r="J30" s="19" t="s">
        <v>10</v>
      </c>
      <c r="K30" s="19">
        <v>1</v>
      </c>
      <c r="M30" s="130"/>
      <c r="N30" s="183"/>
      <c r="O30" s="61" t="s">
        <v>20</v>
      </c>
      <c r="P30" s="141" t="str">
        <f ca="1">IF(O29="","",IF(O29&gt;Q29,"В",IF(O29=Q29,"Н","П")))</f>
        <v>В</v>
      </c>
      <c r="Q30" s="142"/>
      <c r="R30" s="187"/>
      <c r="S30" s="188"/>
      <c r="T30" s="189"/>
      <c r="U30" s="60" t="s">
        <v>20</v>
      </c>
      <c r="V30" s="141" t="str">
        <f ca="1">IF(U29="","",IF(U29&gt;W29,"В",IF(U29=W29,"Н","П")))</f>
        <v>В</v>
      </c>
      <c r="W30" s="142"/>
      <c r="X30" s="90" t="s">
        <v>20</v>
      </c>
      <c r="Y30" s="146" t="str">
        <f ca="1">IF(X29="","",IF(X29&gt;Z29,"В",IF(X29=Z29,"Н","П")))</f>
        <v>П</v>
      </c>
      <c r="Z30" s="147"/>
      <c r="AA30" s="140"/>
      <c r="AB30" s="140"/>
      <c r="AC30" s="140"/>
      <c r="AD30" s="140"/>
      <c r="AE30" s="144"/>
      <c r="AF30" s="136"/>
      <c r="AG30" s="136"/>
      <c r="AH30" s="136"/>
      <c r="AI30" s="138"/>
      <c r="AJ30" s="140"/>
      <c r="AL30" s="236"/>
    </row>
    <row r="31" spans="1:38" ht="44.25" customHeight="1" thickTop="1">
      <c r="A31" s="11">
        <v>24308</v>
      </c>
      <c r="B31" s="12">
        <v>0.8125</v>
      </c>
      <c r="C31" s="13">
        <v>22</v>
      </c>
      <c r="D31" s="14" t="s">
        <v>16</v>
      </c>
      <c r="E31" s="15" t="s">
        <v>30</v>
      </c>
      <c r="F31" s="25" t="s">
        <v>39</v>
      </c>
      <c r="G31" s="26" t="s">
        <v>10</v>
      </c>
      <c r="H31" s="27" t="s">
        <v>19</v>
      </c>
      <c r="I31" s="19">
        <v>3</v>
      </c>
      <c r="J31" s="19" t="s">
        <v>10</v>
      </c>
      <c r="K31" s="19">
        <v>0</v>
      </c>
      <c r="M31" s="129">
        <v>3</v>
      </c>
      <c r="N31" s="182" t="s">
        <v>19</v>
      </c>
      <c r="O31" s="71">
        <f ca="1">IF(COUNTIFS($F:$F,$N31,$H:$H,T(OFFSET(O$3,TRUNC(ROW(A28)/11)*11,-MOD(COLUMN(),3))),$I:$I,"")+COUNTIFS($H:$H,$N31,$F:$F,T(OFFSET(O$3,TRUNC(ROW(A28)/11)*11,-MOD(COLUMN(),3))),$I:$I,""),"",SUMIFS(OFFSET($I:$I,,MOD(COLUMN(),3)),$F:$F,$N31,$H:$H,T(OFFSET(O$3,TRUNC(ROW(A28)/11)*11,-MOD(COLUMN(),3))))+SUMIFS(OFFSET($K:$K,,-MOD(COLUMN(),3)),$F:$F,T(OFFSET(O$3,TRUNC(ROW(A28)/11)*11,-MOD(COLUMN(),3))),$H:$H,$N31))</f>
        <v>0</v>
      </c>
      <c r="P31" s="72" t="s">
        <v>10</v>
      </c>
      <c r="Q31" s="73">
        <f ca="1">IF(COUNTIFS($F:$F,$N31,$H:$H,T(OFFSET(Q$3,TRUNC(ROW(C28)/11)*11,-MOD(COLUMN(),3))),$I:$I,"")+COUNTIFS($H:$H,$N31,$F:$F,T(OFFSET(Q$3,TRUNC(ROW(C28)/11)*11,-MOD(COLUMN(),3))),$I:$I,""),"",SUMIFS(OFFSET($I:$I,,MOD(COLUMN(),3)),$F:$F,$N31,$H:$H,T(OFFSET(Q$3,TRUNC(ROW(C28)/11)*11,-MOD(COLUMN(),3))))+SUMIFS(OFFSET($K:$K,,-MOD(COLUMN(),3)),$F:$F,T(OFFSET(Q$3,TRUNC(ROW(C28)/11)*11,-MOD(COLUMN(),3))),$H:$H,$N31))</f>
        <v>2</v>
      </c>
      <c r="R31" s="78">
        <f ca="1">IF(COUNTIFS($F:$F,$N31,$H:$H,T(OFFSET(R$3,TRUNC(ROW(D28)/11)*11,-MOD(COLUMN(),3))),$I:$I,"")+COUNTIFS($H:$H,$N31,$F:$F,T(OFFSET(R$3,TRUNC(ROW(D28)/11)*11,-MOD(COLUMN(),3))),$I:$I,""),"",SUMIFS(OFFSET($I:$I,,MOD(COLUMN(),3)),$F:$F,$N31,$H:$H,T(OFFSET(R$3,TRUNC(ROW(D28)/11)*11,-MOD(COLUMN(),3))))+SUMIFS(OFFSET($K:$K,,-MOD(COLUMN(),3)),$F:$F,T(OFFSET(R$3,TRUNC(ROW(D28)/11)*11,-MOD(COLUMN(),3))),$H:$H,$N31))</f>
        <v>0</v>
      </c>
      <c r="S31" s="79" t="s">
        <v>10</v>
      </c>
      <c r="T31" s="73">
        <f ca="1">IF(COUNTIFS($F:$F,$N31,$H:$H,T(OFFSET(T$3,TRUNC(ROW(F28)/11)*11,-MOD(COLUMN(),3))),$I:$I,"")+COUNTIFS($H:$H,$N31,$F:$F,T(OFFSET(T$3,TRUNC(ROW(F28)/11)*11,-MOD(COLUMN(),3))),$I:$I,""),"",SUMIFS(OFFSET($I:$I,,MOD(COLUMN(),3)),$F:$F,$N31,$H:$H,T(OFFSET(T$3,TRUNC(ROW(F28)/11)*11,-MOD(COLUMN(),3))))+SUMIFS(OFFSET($K:$K,,-MOD(COLUMN(),3)),$F:$F,T(OFFSET(T$3,TRUNC(ROW(F28)/11)*11,-MOD(COLUMN(),3))),$H:$H,$N31))</f>
        <v>3</v>
      </c>
      <c r="U31" s="184"/>
      <c r="V31" s="185"/>
      <c r="W31" s="186"/>
      <c r="X31" s="102">
        <f ca="1">IF(COUNTIFS($F:$F,$N31,$H:$H,T(OFFSET(X$3,TRUNC(ROW(J28)/11)*11,-MOD(COLUMN(),3))),$I:$I,"")+COUNTIFS($H:$H,$N31,$F:$F,T(OFFSET(X$3,TRUNC(ROW(J28)/11)*11,-MOD(COLUMN(),3))),$I:$I,""),"",SUMIFS(OFFSET($I:$I,,MOD(COLUMN(),3)),$F:$F,$N31,$H:$H,T(OFFSET(X$3,TRUNC(ROW(J28)/11)*11,-MOD(COLUMN(),3))))+SUMIFS(OFFSET($K:$K,,-MOD(COLUMN(),3)),$F:$F,T(OFFSET(X$3,TRUNC(ROW(J28)/11)*11,-MOD(COLUMN(),3))),$H:$H,$N31))</f>
        <v>2</v>
      </c>
      <c r="Y31" s="102" t="s">
        <v>10</v>
      </c>
      <c r="Z31" s="102">
        <f ca="1">IF(COUNTIFS($F:$F,$N31,$H:$H,T(OFFSET(Z$3,TRUNC(ROW(L28)/11)*11,-MOD(COLUMN(),3))),$I:$I,"")+COUNTIFS($H:$H,$N31,$F:$F,T(OFFSET(Z$3,TRUNC(ROW(L28)/11)*11,-MOD(COLUMN(),3))),$I:$I,""),"",SUMIFS(OFFSET($I:$I,,MOD(COLUMN(),3)),$F:$F,$N31,$H:$H,T(OFFSET(Z$3,TRUNC(ROW(L28)/11)*11,-MOD(COLUMN(),3))))+SUMIFS(OFFSET($K:$K,,-MOD(COLUMN(),3)),$F:$F,T(OFFSET(Z$3,TRUNC(ROW(L28)/11)*11,-MOD(COLUMN(),3))),$H:$H,$N31))</f>
        <v>3</v>
      </c>
      <c r="AA31" s="139">
        <f ca="1">SUM(AB31:AD32)</f>
        <v>3</v>
      </c>
      <c r="AB31" s="139">
        <f ca="1">COUNTIF($O31:$Z32,AB$3)</f>
        <v>0</v>
      </c>
      <c r="AC31" s="139">
        <f ca="1">COUNTIF($O31:$Z32,AC$3)</f>
        <v>0</v>
      </c>
      <c r="AD31" s="139">
        <f ca="1">COUNTIF($O31:$Z32,AD$3)</f>
        <v>3</v>
      </c>
      <c r="AE31" s="143">
        <f ca="1">SUM(O31,R31,U31,X31)</f>
        <v>2</v>
      </c>
      <c r="AF31" s="135" t="s">
        <v>10</v>
      </c>
      <c r="AG31" s="145">
        <f ca="1">SUM(Q31,T31,W31,Z31)</f>
        <v>8</v>
      </c>
      <c r="AH31" s="135" t="s">
        <v>15</v>
      </c>
      <c r="AI31" s="137">
        <f ca="1">IFERROR(AE31-AG31,"")</f>
        <v>-6</v>
      </c>
      <c r="AJ31" s="139">
        <f ca="1">AB31*2+AC31</f>
        <v>0</v>
      </c>
      <c r="AL31" s="236"/>
    </row>
    <row r="32" spans="1:38" ht="29.25" customHeight="1" thickBot="1">
      <c r="A32" s="11">
        <v>24308</v>
      </c>
      <c r="B32" s="12">
        <v>0.8125</v>
      </c>
      <c r="C32" s="13">
        <v>23</v>
      </c>
      <c r="D32" s="14" t="s">
        <v>25</v>
      </c>
      <c r="E32" s="15" t="s">
        <v>34</v>
      </c>
      <c r="F32" s="25" t="s">
        <v>42</v>
      </c>
      <c r="G32" s="26" t="s">
        <v>10</v>
      </c>
      <c r="H32" s="27" t="s">
        <v>37</v>
      </c>
      <c r="I32" s="19">
        <v>2</v>
      </c>
      <c r="J32" s="19" t="s">
        <v>10</v>
      </c>
      <c r="K32" s="19">
        <v>1</v>
      </c>
      <c r="M32" s="130"/>
      <c r="N32" s="183"/>
      <c r="O32" s="76" t="s">
        <v>20</v>
      </c>
      <c r="P32" s="146" t="str">
        <f ca="1">IF(O31="","",IF(O31&gt;Q31,"В",IF(O31=Q31,"Н","П")))</f>
        <v>П</v>
      </c>
      <c r="Q32" s="147"/>
      <c r="R32" s="76" t="s">
        <v>20</v>
      </c>
      <c r="S32" s="146" t="str">
        <f ca="1">IF(R31="","",IF(R31&gt;T31,"В",IF(R31=T31,"Н","П")))</f>
        <v>П</v>
      </c>
      <c r="T32" s="147"/>
      <c r="U32" s="187"/>
      <c r="V32" s="188"/>
      <c r="W32" s="189"/>
      <c r="X32" s="76" t="s">
        <v>20</v>
      </c>
      <c r="Y32" s="146" t="str">
        <f ca="1">IF(X31="","",IF(X31&gt;Z31,"В",IF(X31=Z31,"Н","П")))</f>
        <v>П</v>
      </c>
      <c r="Z32" s="147"/>
      <c r="AA32" s="140"/>
      <c r="AB32" s="140"/>
      <c r="AC32" s="140"/>
      <c r="AD32" s="140"/>
      <c r="AE32" s="144"/>
      <c r="AF32" s="136"/>
      <c r="AG32" s="136"/>
      <c r="AH32" s="136"/>
      <c r="AI32" s="138"/>
      <c r="AJ32" s="140"/>
      <c r="AL32" s="236"/>
    </row>
    <row r="33" spans="1:38" ht="45" customHeight="1" thickTop="1" thickBot="1">
      <c r="A33" s="39">
        <v>24308</v>
      </c>
      <c r="B33" s="40">
        <v>0.8125</v>
      </c>
      <c r="C33" s="41">
        <v>24</v>
      </c>
      <c r="D33" s="42" t="s">
        <v>1</v>
      </c>
      <c r="E33" s="43" t="s">
        <v>8</v>
      </c>
      <c r="F33" s="44" t="s">
        <v>9</v>
      </c>
      <c r="G33" s="36" t="s">
        <v>10</v>
      </c>
      <c r="H33" s="37" t="s">
        <v>29</v>
      </c>
      <c r="I33" s="45">
        <v>2</v>
      </c>
      <c r="J33" s="45" t="s">
        <v>10</v>
      </c>
      <c r="K33" s="45">
        <v>0</v>
      </c>
      <c r="L33" t="s">
        <v>20</v>
      </c>
      <c r="M33" s="129">
        <v>4</v>
      </c>
      <c r="N33" s="190" t="s">
        <v>31</v>
      </c>
      <c r="O33" s="99">
        <f ca="1">IF(COUNTIFS($F:$F,$N33,$H:$H,T(OFFSET(O$3,TRUNC(ROW(A30)/11)*11,-MOD(COLUMN(),3))),$I:$I,"")+COUNTIFS($H:$H,$N33,$F:$F,T(OFFSET(O$3,TRUNC(ROW(A30)/11)*11,-MOD(COLUMN(),3))),$I:$I,""),"",SUMIFS(OFFSET($I:$I,,MOD(COLUMN(),3)),$F:$F,$N33,$H:$H,T(OFFSET(O$3,TRUNC(ROW(A30)/11)*11,-MOD(COLUMN(),3))))+SUMIFS(OFFSET($K:$K,,-MOD(COLUMN(),3)),$F:$F,T(OFFSET(O$3,TRUNC(ROW(A30)/11)*11,-MOD(COLUMN(),3))),$H:$H,$N33))</f>
        <v>3</v>
      </c>
      <c r="P33" s="57" t="s">
        <v>10</v>
      </c>
      <c r="Q33" s="85">
        <f ca="1">IF(COUNTIFS($F:$F,$N33,$H:$H,T(OFFSET(Q$3,TRUNC(ROW(C30)/11)*11,-MOD(COLUMN(),3))),$I:$I,"")+COUNTIFS($H:$H,$N33,$F:$F,T(OFFSET(Q$3,TRUNC(ROW(C30)/11)*11,-MOD(COLUMN(),3))),$I:$I,""),"",SUMIFS(OFFSET($I:$I,,MOD(COLUMN(),3)),$F:$F,$N33,$H:$H,T(OFFSET(Q$3,TRUNC(ROW(C30)/11)*11,-MOD(COLUMN(),3))))+SUMIFS(OFFSET($K:$K,,-MOD(COLUMN(),3)),$F:$F,T(OFFSET(Q$3,TRUNC(ROW(C30)/11)*11,-MOD(COLUMN(),3))),$H:$H,$N33))</f>
        <v>1</v>
      </c>
      <c r="R33" s="99">
        <f ca="1">IF(COUNTIFS($F:$F,$N33,$H:$H,T(OFFSET(R$3,TRUNC(ROW(D30)/11)*11,-MOD(COLUMN(),3))),$I:$I,"")+COUNTIFS($H:$H,$N33,$F:$F,T(OFFSET(R$3,TRUNC(ROW(D30)/11)*11,-MOD(COLUMN(),3))),$I:$I,""),"",SUMIFS(OFFSET($I:$I,,MOD(COLUMN(),3)),$F:$F,$N33,$H:$H,T(OFFSET(R$3,TRUNC(ROW(D30)/11)*11,-MOD(COLUMN(),3))))+SUMIFS(OFFSET($K:$K,,-MOD(COLUMN(),3)),$F:$F,T(OFFSET(R$3,TRUNC(ROW(D30)/11)*11,-MOD(COLUMN(),3))),$H:$H,$N33))</f>
        <v>3</v>
      </c>
      <c r="S33" s="57" t="s">
        <v>10</v>
      </c>
      <c r="T33" s="85">
        <f ca="1">IF(COUNTIFS($F:$F,$N33,$H:$H,T(OFFSET(T$3,TRUNC(ROW(F30)/11)*11,-MOD(COLUMN(),3))),$I:$I,"")+COUNTIFS($H:$H,$N33,$F:$F,T(OFFSET(T$3,TRUNC(ROW(F30)/11)*11,-MOD(COLUMN(),3))),$I:$I,""),"",SUMIFS(OFFSET($I:$I,,MOD(COLUMN(),3)),$F:$F,$N33,$H:$H,T(OFFSET(T$3,TRUNC(ROW(F30)/11)*11,-MOD(COLUMN(),3))))+SUMIFS(OFFSET($K:$K,,-MOD(COLUMN(),3)),$F:$F,T(OFFSET(T$3,TRUNC(ROW(F30)/11)*11,-MOD(COLUMN(),3))),$H:$H,$N33))</f>
        <v>1</v>
      </c>
      <c r="U33" s="84">
        <f ca="1">IF(COUNTIFS($F:$F,$N33,$H:$H,T(OFFSET(U$3,TRUNC(ROW(G30)/11)*11,-MOD(COLUMN(),3))),$I:$I,"")+COUNTIFS($H:$H,$N33,$F:$F,T(OFFSET(U$3,TRUNC(ROW(G30)/11)*11,-MOD(COLUMN(),3))),$I:$I,""),"",SUMIFS(OFFSET($I:$I,,MOD(COLUMN(),3)),$F:$F,$N33,$H:$H,T(OFFSET(U$3,TRUNC(ROW(G30)/11)*11,-MOD(COLUMN(),3))))+SUMIFS(OFFSET($K:$K,,-MOD(COLUMN(),3)),$F:$F,T(OFFSET(U$3,TRUNC(ROW(G30)/11)*11,-MOD(COLUMN(),3))),$H:$H,$N33))</f>
        <v>3</v>
      </c>
      <c r="V33" s="103" t="s">
        <v>10</v>
      </c>
      <c r="W33" s="85">
        <f ca="1">IF(COUNTIFS($F:$F,$N33,$H:$H,T(OFFSET(W$3,TRUNC(ROW(I30)/11)*11,-MOD(COLUMN(),3))),$I:$I,"")+COUNTIFS($H:$H,$N33,$F:$F,T(OFFSET(W$3,TRUNC(ROW(I30)/11)*11,-MOD(COLUMN(),3))),$I:$I,""),"",SUMIFS(OFFSET($I:$I,,MOD(COLUMN(),3)),$F:$F,$N33,$H:$H,T(OFFSET(W$3,TRUNC(ROW(I30)/11)*11,-MOD(COLUMN(),3))))+SUMIFS(OFFSET($K:$K,,-MOD(COLUMN(),3)),$F:$F,T(OFFSET(W$3,TRUNC(ROW(I30)/11)*11,-MOD(COLUMN(),3))),$H:$H,$N33))</f>
        <v>2</v>
      </c>
      <c r="X33" s="184"/>
      <c r="Y33" s="185"/>
      <c r="Z33" s="186"/>
      <c r="AA33" s="139">
        <f ca="1">SUM(AB33:AD34)</f>
        <v>3</v>
      </c>
      <c r="AB33" s="139">
        <f ca="1">COUNTIF($O33:$Z34,AB$3)</f>
        <v>3</v>
      </c>
      <c r="AC33" s="139">
        <f ca="1">COUNTIF($O33:$Z34,AC$3)</f>
        <v>0</v>
      </c>
      <c r="AD33" s="139">
        <f ca="1">COUNTIF($O33:$Z34,AD$3)</f>
        <v>0</v>
      </c>
      <c r="AE33" s="143">
        <f ca="1">SUM(O33,R33,U33,X33)</f>
        <v>9</v>
      </c>
      <c r="AF33" s="135" t="s">
        <v>10</v>
      </c>
      <c r="AG33" s="145">
        <f ca="1">SUM(Q33,T33,W33,Z33)</f>
        <v>4</v>
      </c>
      <c r="AH33" s="135" t="s">
        <v>15</v>
      </c>
      <c r="AI33" s="137">
        <f ca="1">IFERROR(AE33-AG33,"")</f>
        <v>5</v>
      </c>
      <c r="AJ33" s="139">
        <f ca="1">AB33*2+AC33</f>
        <v>6</v>
      </c>
      <c r="AL33" s="236"/>
    </row>
    <row r="34" spans="1:38" ht="29.25" customHeight="1" thickBot="1">
      <c r="M34" s="130"/>
      <c r="N34" s="191"/>
      <c r="O34" s="95" t="s">
        <v>20</v>
      </c>
      <c r="P34" s="141" t="str">
        <f ca="1">IF(O33="","",IF(O33&gt;Q33,"В",IF(O33=Q33,"Н","П")))</f>
        <v>В</v>
      </c>
      <c r="Q34" s="142"/>
      <c r="R34" s="95" t="s">
        <v>20</v>
      </c>
      <c r="S34" s="141" t="str">
        <f ca="1">IF(R33="","",IF(R33&gt;T33,"В",IF(R33=T33,"Н","П")))</f>
        <v>В</v>
      </c>
      <c r="T34" s="142"/>
      <c r="U34" s="95" t="s">
        <v>20</v>
      </c>
      <c r="V34" s="141" t="str">
        <f ca="1">IF(U33="","",IF(U33&gt;W33,"В",IF(U33=W33,"Н","П")))</f>
        <v>В</v>
      </c>
      <c r="W34" s="142"/>
      <c r="X34" s="187"/>
      <c r="Y34" s="188"/>
      <c r="Z34" s="189"/>
      <c r="AA34" s="140"/>
      <c r="AB34" s="140"/>
      <c r="AC34" s="140"/>
      <c r="AD34" s="140"/>
      <c r="AE34" s="144"/>
      <c r="AF34" s="136"/>
      <c r="AG34" s="136"/>
      <c r="AH34" s="136"/>
      <c r="AI34" s="138"/>
      <c r="AJ34" s="140"/>
      <c r="AL34" s="236"/>
    </row>
    <row r="35" spans="1:38" ht="27.75" thickTop="1" thickBot="1">
      <c r="M35" s="46"/>
      <c r="N35" s="47"/>
      <c r="O35" s="50"/>
      <c r="P35" s="50"/>
      <c r="Q35" s="50"/>
      <c r="R35" s="50"/>
      <c r="S35" s="50"/>
      <c r="T35" s="50"/>
      <c r="U35" s="50"/>
      <c r="V35" s="50"/>
      <c r="W35" s="50"/>
      <c r="X35" s="50"/>
      <c r="Y35" s="50"/>
      <c r="Z35" s="50"/>
      <c r="AA35" s="48"/>
      <c r="AB35" s="48"/>
      <c r="AC35" s="48"/>
      <c r="AD35" s="48"/>
      <c r="AE35" s="48"/>
      <c r="AF35" s="48"/>
      <c r="AG35" s="48"/>
      <c r="AH35" s="48"/>
      <c r="AI35" s="48"/>
      <c r="AJ35" s="48"/>
      <c r="AL35" s="236"/>
    </row>
    <row r="36" spans="1:38" ht="31.5" customHeight="1" thickTop="1">
      <c r="M36" s="169" t="s">
        <v>21</v>
      </c>
      <c r="N36" s="170"/>
      <c r="O36" s="173" t="str">
        <f>N38</f>
        <v>Чили</v>
      </c>
      <c r="P36" s="174"/>
      <c r="Q36" s="175"/>
      <c r="R36" s="173" t="str">
        <f>N40</f>
        <v>СССР</v>
      </c>
      <c r="S36" s="174"/>
      <c r="T36" s="175"/>
      <c r="U36" s="173" t="str">
        <f>N42</f>
        <v>Италия</v>
      </c>
      <c r="V36" s="174"/>
      <c r="W36" s="175"/>
      <c r="X36" s="173" t="str">
        <f>N44</f>
        <v>КНДР</v>
      </c>
      <c r="Y36" s="174"/>
      <c r="Z36" s="175"/>
      <c r="AA36" s="164" t="s">
        <v>2</v>
      </c>
      <c r="AB36" s="164" t="s">
        <v>3</v>
      </c>
      <c r="AC36" s="164" t="s">
        <v>4</v>
      </c>
      <c r="AD36" s="164" t="s">
        <v>5</v>
      </c>
      <c r="AE36" s="179" t="s">
        <v>6</v>
      </c>
      <c r="AF36" s="180"/>
      <c r="AG36" s="180"/>
      <c r="AH36" s="180"/>
      <c r="AI36" s="181"/>
      <c r="AJ36" s="164" t="s">
        <v>7</v>
      </c>
      <c r="AL36" s="236"/>
    </row>
    <row r="37" spans="1:38" ht="31.5" customHeight="1" thickBot="1">
      <c r="M37" s="171"/>
      <c r="N37" s="172"/>
      <c r="O37" s="176"/>
      <c r="P37" s="177"/>
      <c r="Q37" s="178"/>
      <c r="R37" s="176"/>
      <c r="S37" s="177"/>
      <c r="T37" s="178"/>
      <c r="U37" s="176"/>
      <c r="V37" s="177"/>
      <c r="W37" s="178"/>
      <c r="X37" s="176"/>
      <c r="Y37" s="177"/>
      <c r="Z37" s="178"/>
      <c r="AA37" s="165"/>
      <c r="AB37" s="165"/>
      <c r="AC37" s="165"/>
      <c r="AD37" s="165"/>
      <c r="AE37" s="166" t="s">
        <v>12</v>
      </c>
      <c r="AF37" s="167"/>
      <c r="AG37" s="168" t="s">
        <v>13</v>
      </c>
      <c r="AH37" s="167"/>
      <c r="AI37" s="49" t="s">
        <v>14</v>
      </c>
      <c r="AJ37" s="165"/>
      <c r="AL37" s="236"/>
    </row>
    <row r="38" spans="1:38" ht="44.25" customHeight="1" thickTop="1">
      <c r="M38" s="127">
        <v>1</v>
      </c>
      <c r="N38" s="152" t="s">
        <v>41</v>
      </c>
      <c r="O38" s="154"/>
      <c r="P38" s="155"/>
      <c r="Q38" s="156"/>
      <c r="R38" s="104">
        <f ca="1">IF(COUNTIFS($F:$F,$N38,$H:$H,T(OFFSET(R$3,TRUNC(ROW(D35)/11)*11,-MOD(COLUMN(),3))),$I:$I,"")+COUNTIFS($H:$H,$N38,$F:$F,T(OFFSET(R$3,TRUNC(ROW(D35)/11)*11,-MOD(COLUMN(),3))),$I:$I,""),"",SUMIFS(OFFSET($I:$I,,MOD(COLUMN(),3)),$F:$F,$N38,$H:$H,T(OFFSET(R$3,TRUNC(ROW(D35)/11)*11,-MOD(COLUMN(),3))))+SUMIFS(OFFSET($K:$K,,-MOD(COLUMN(),3)),$F:$F,T(OFFSET(R$3,TRUNC(ROW(D35)/11)*11,-MOD(COLUMN(),3))),$H:$H,$N38))</f>
        <v>1</v>
      </c>
      <c r="S38" s="105" t="s">
        <v>10</v>
      </c>
      <c r="T38" s="106">
        <f ca="1">IF(COUNTIFS($F:$F,$N38,$H:$H,T(OFFSET(T$3,TRUNC(ROW(F35)/11)*11,-MOD(COLUMN(),3))),$I:$I,"")+COUNTIFS($H:$H,$N38,$F:$F,T(OFFSET(T$3,TRUNC(ROW(F35)/11)*11,-MOD(COLUMN(),3))),$I:$I,""),"",SUMIFS(OFFSET($I:$I,,MOD(COLUMN(),3)),$F:$F,$N38,$H:$H,T(OFFSET(T$3,TRUNC(ROW(F35)/11)*11,-MOD(COLUMN(),3))))+SUMIFS(OFFSET($K:$K,,-MOD(COLUMN(),3)),$F:$F,T(OFFSET(T$3,TRUNC(ROW(F35)/11)*11,-MOD(COLUMN(),3))),$H:$H,$N38))</f>
        <v>2</v>
      </c>
      <c r="U38" s="101">
        <f ca="1">IF(COUNTIFS($F:$F,$N38,$H:$H,T(OFFSET(U$3,TRUNC(ROW(G35)/11)*11,-MOD(COLUMN(),3))),$I:$I,"")+COUNTIFS($H:$H,$N38,$F:$F,T(OFFSET(U$3,TRUNC(ROW(G35)/11)*11,-MOD(COLUMN(),3))),$I:$I,""),"",SUMIFS(OFFSET($I:$I,,MOD(COLUMN(),3)),$F:$F,$N38,$H:$H,T(OFFSET(U$3,TRUNC(ROW(G35)/11)*11,-MOD(COLUMN(),3))))+SUMIFS(OFFSET($K:$K,,-MOD(COLUMN(),3)),$F:$F,T(OFFSET(U$3,TRUNC(ROW(G35)/11)*11,-MOD(COLUMN(),3))),$H:$H,$N38))</f>
        <v>0</v>
      </c>
      <c r="V38" s="101" t="s">
        <v>10</v>
      </c>
      <c r="W38" s="101">
        <f ca="1">IF(COUNTIFS($F:$F,$N38,$H:$H,T(OFFSET(W$3,TRUNC(ROW(I35)/11)*11,-MOD(COLUMN(),3))),$I:$I,"")+COUNTIFS($H:$H,$N38,$F:$F,T(OFFSET(W$3,TRUNC(ROW(I35)/11)*11,-MOD(COLUMN(),3))),$I:$I,""),"",SUMIFS(OFFSET($I:$I,,MOD(COLUMN(),3)),$F:$F,$N38,$H:$H,T(OFFSET(W$3,TRUNC(ROW(I35)/11)*11,-MOD(COLUMN(),3))))+SUMIFS(OFFSET($K:$K,,-MOD(COLUMN(),3)),$F:$F,T(OFFSET(W$3,TRUNC(ROW(I35)/11)*11,-MOD(COLUMN(),3))),$H:$H,$N38))</f>
        <v>2</v>
      </c>
      <c r="X38" s="107">
        <f ca="1">IF(COUNTIFS($F:$F,$N38,$H:$H,T(OFFSET(X$3,TRUNC(ROW(J35)/11)*11,-MOD(COLUMN(),3))),$I:$I,"")+COUNTIFS($H:$H,$N38,$F:$F,T(OFFSET(X$3,TRUNC(ROW(J35)/11)*11,-MOD(COLUMN(),3))),$I:$I,""),"",SUMIFS(OFFSET($I:$I,,MOD(COLUMN(),3)),$F:$F,$N38,$H:$H,T(OFFSET(X$3,TRUNC(ROW(J35)/11)*11,-MOD(COLUMN(),3))))+SUMIFS(OFFSET($K:$K,,-MOD(COLUMN(),3)),$F:$F,T(OFFSET(X$3,TRUNC(ROW(J35)/11)*11,-MOD(COLUMN(),3))),$H:$H,$N38))</f>
        <v>1</v>
      </c>
      <c r="Y38" s="108" t="s">
        <v>10</v>
      </c>
      <c r="Z38" s="109">
        <f ca="1">IF(COUNTIFS($F:$F,$N38,$H:$H,T(OFFSET(Z$3,TRUNC(ROW(L35)/11)*11,-MOD(COLUMN(),3))),$I:$I,"")+COUNTIFS($H:$H,$N38,$F:$F,T(OFFSET(Z$3,TRUNC(ROW(L35)/11)*11,-MOD(COLUMN(),3))),$I:$I,""),"",SUMIFS(OFFSET($I:$I,,MOD(COLUMN(),3)),$F:$F,$N38,$H:$H,T(OFFSET(Z$3,TRUNC(ROW(L35)/11)*11,-MOD(COLUMN(),3))))+SUMIFS(OFFSET($K:$K,,-MOD(COLUMN(),3)),$F:$F,T(OFFSET(Z$3,TRUNC(ROW(L35)/11)*11,-MOD(COLUMN(),3))),$H:$H,$N38))</f>
        <v>1</v>
      </c>
      <c r="AA38" s="139">
        <f ca="1">SUM(AB38:AD39)</f>
        <v>3</v>
      </c>
      <c r="AB38" s="139">
        <f ca="1">COUNTIF($O38:$Z39,AB$3)</f>
        <v>0</v>
      </c>
      <c r="AC38" s="139">
        <f ca="1">COUNTIF($O38:$Z39,AC$3)</f>
        <v>1</v>
      </c>
      <c r="AD38" s="139">
        <f ca="1">COUNTIF($O38:$Z39,AD$3)</f>
        <v>2</v>
      </c>
      <c r="AE38" s="143">
        <f ca="1">SUM(O38,R38,U38,X38)</f>
        <v>2</v>
      </c>
      <c r="AF38" s="135" t="s">
        <v>10</v>
      </c>
      <c r="AG38" s="145">
        <f ca="1">SUM(Q38,T38,W38,Z38)</f>
        <v>5</v>
      </c>
      <c r="AH38" s="135" t="s">
        <v>15</v>
      </c>
      <c r="AI38" s="137">
        <f ca="1">IFERROR(AE38-AG38,"")</f>
        <v>-3</v>
      </c>
      <c r="AJ38" s="139">
        <f ca="1">AB38*2+AC38</f>
        <v>1</v>
      </c>
      <c r="AL38" s="236"/>
    </row>
    <row r="39" spans="1:38" ht="29.25" customHeight="1" thickBot="1">
      <c r="M39" s="128"/>
      <c r="N39" s="153"/>
      <c r="O39" s="157"/>
      <c r="P39" s="158"/>
      <c r="Q39" s="159"/>
      <c r="R39" s="110" t="s">
        <v>20</v>
      </c>
      <c r="S39" s="160" t="str">
        <f ca="1">IF(R38="","",IF(R38&gt;T38,"В",IF(R38=T38,"Н","П")))</f>
        <v>П</v>
      </c>
      <c r="T39" s="161"/>
      <c r="U39" s="111" t="s">
        <v>20</v>
      </c>
      <c r="V39" s="146" t="str">
        <f ca="1">IF(U38="","",IF(U38&gt;W38,"В",IF(U38=W38,"Н","П")))</f>
        <v>П</v>
      </c>
      <c r="W39" s="147"/>
      <c r="X39" s="70" t="s">
        <v>20</v>
      </c>
      <c r="Y39" s="162" t="str">
        <f ca="1">IF(X38="","",IF(X38&gt;Z38,"В",IF(X38=Z38,"Н","П")))</f>
        <v>Н</v>
      </c>
      <c r="Z39" s="163"/>
      <c r="AA39" s="140"/>
      <c r="AB39" s="140"/>
      <c r="AC39" s="140"/>
      <c r="AD39" s="140"/>
      <c r="AE39" s="144"/>
      <c r="AF39" s="136"/>
      <c r="AG39" s="136"/>
      <c r="AH39" s="136"/>
      <c r="AI39" s="138"/>
      <c r="AJ39" s="140"/>
      <c r="AL39" s="236"/>
    </row>
    <row r="40" spans="1:38" ht="44.25" customHeight="1" thickTop="1">
      <c r="M40" s="127">
        <v>2</v>
      </c>
      <c r="N40" s="152" t="s">
        <v>23</v>
      </c>
      <c r="O40" s="112">
        <f ca="1">IF(COUNTIFS($F:$F,$N40,$H:$H,T(OFFSET(O$3,TRUNC(ROW(A37)/11)*11,-MOD(COLUMN(),3))),$I:$I,"")+COUNTIFS($H:$H,$N40,$F:$F,T(OFFSET(O$3,TRUNC(ROW(A37)/11)*11,-MOD(COLUMN(),3))),$I:$I,""),"",SUMIFS(OFFSET($I:$I,,MOD(COLUMN(),3)),$F:$F,$N40,$H:$H,T(OFFSET(O$3,TRUNC(ROW(A37)/11)*11,-MOD(COLUMN(),3))))+SUMIFS(OFFSET($K:$K,,-MOD(COLUMN(),3)),$F:$F,T(OFFSET(O$3,TRUNC(ROW(A37)/11)*11,-MOD(COLUMN(),3))),$H:$H,$N40))</f>
        <v>2</v>
      </c>
      <c r="P40" s="113" t="s">
        <v>10</v>
      </c>
      <c r="Q40" s="114">
        <f ca="1">IF(COUNTIFS($F:$F,$N40,$H:$H,T(OFFSET(Q$3,TRUNC(ROW(C37)/11)*11,-MOD(COLUMN(),3))),$I:$I,"")+COUNTIFS($H:$H,$N40,$F:$F,T(OFFSET(Q$3,TRUNC(ROW(C37)/11)*11,-MOD(COLUMN(),3))),$I:$I,""),"",SUMIFS(OFFSET($I:$I,,MOD(COLUMN(),3)),$F:$F,$N40,$H:$H,T(OFFSET(Q$3,TRUNC(ROW(C37)/11)*11,-MOD(COLUMN(),3))))+SUMIFS(OFFSET($K:$K,,-MOD(COLUMN(),3)),$F:$F,T(OFFSET(Q$3,TRUNC(ROW(C37)/11)*11,-MOD(COLUMN(),3))),$H:$H,$N40))</f>
        <v>1</v>
      </c>
      <c r="R40" s="154"/>
      <c r="S40" s="155"/>
      <c r="T40" s="156"/>
      <c r="U40" s="87">
        <f ca="1">IF(COUNTIFS($F:$F,$N40,$H:$H,T(OFFSET(U$3,TRUNC(ROW(G37)/11)*11,-MOD(COLUMN(),3))),$I:$I,"")+COUNTIFS($H:$H,$N40,$F:$F,T(OFFSET(U$3,TRUNC(ROW(G37)/11)*11,-MOD(COLUMN(),3))),$I:$I,""),"",SUMIFS(OFFSET($I:$I,,MOD(COLUMN(),3)),$F:$F,$N40,$H:$H,T(OFFSET(U$3,TRUNC(ROW(G37)/11)*11,-MOD(COLUMN(),3))))+SUMIFS(OFFSET($K:$K,,-MOD(COLUMN(),3)),$F:$F,T(OFFSET(U$3,TRUNC(ROW(G37)/11)*11,-MOD(COLUMN(),3))),$H:$H,$N40))</f>
        <v>1</v>
      </c>
      <c r="V40" s="115" t="s">
        <v>10</v>
      </c>
      <c r="W40" s="116">
        <f ca="1">IF(COUNTIFS($F:$F,$N40,$H:$H,T(OFFSET(W$3,TRUNC(ROW(I37)/11)*11,-MOD(COLUMN(),3))),$I:$I,"")+COUNTIFS($H:$H,$N40,$F:$F,T(OFFSET(W$3,TRUNC(ROW(I37)/11)*11,-MOD(COLUMN(),3))),$I:$I,""),"",SUMIFS(OFFSET($I:$I,,MOD(COLUMN(),3)),$F:$F,$N40,$H:$H,T(OFFSET(W$3,TRUNC(ROW(I37)/11)*11,-MOD(COLUMN(),3))))+SUMIFS(OFFSET($K:$K,,-MOD(COLUMN(),3)),$F:$F,T(OFFSET(W$3,TRUNC(ROW(I37)/11)*11,-MOD(COLUMN(),3))),$H:$H,$N40))</f>
        <v>0</v>
      </c>
      <c r="X40" s="117">
        <f ca="1">IF(COUNTIFS($F:$F,$N40,$H:$H,T(OFFSET(X$3,TRUNC(ROW(J37)/11)*11,-MOD(COLUMN(),3))),$I:$I,"")+COUNTIFS($H:$H,$N40,$F:$F,T(OFFSET(X$3,TRUNC(ROW(J37)/11)*11,-MOD(COLUMN(),3))),$I:$I,""),"",SUMIFS(OFFSET($I:$I,,MOD(COLUMN(),3)),$F:$F,$N40,$H:$H,T(OFFSET(X$3,TRUNC(ROW(J37)/11)*11,-MOD(COLUMN(),3))))+SUMIFS(OFFSET($K:$K,,-MOD(COLUMN(),3)),$F:$F,T(OFFSET(X$3,TRUNC(ROW(J37)/11)*11,-MOD(COLUMN(),3))),$H:$H,$N40))</f>
        <v>3</v>
      </c>
      <c r="Y40" s="55" t="s">
        <v>10</v>
      </c>
      <c r="Z40" s="55">
        <f ca="1">IF(COUNTIFS($F:$F,$N40,$H:$H,T(OFFSET(Z$3,TRUNC(ROW(L37)/11)*11,-MOD(COLUMN(),3))),$I:$I,"")+COUNTIFS($H:$H,$N40,$F:$F,T(OFFSET(Z$3,TRUNC(ROW(L37)/11)*11,-MOD(COLUMN(),3))),$I:$I,""),"",SUMIFS(OFFSET($I:$I,,MOD(COLUMN(),3)),$F:$F,$N40,$H:$H,T(OFFSET(Z$3,TRUNC(ROW(L37)/11)*11,-MOD(COLUMN(),3))))+SUMIFS(OFFSET($K:$K,,-MOD(COLUMN(),3)),$F:$F,T(OFFSET(Z$3,TRUNC(ROW(L37)/11)*11,-MOD(COLUMN(),3))),$H:$H,$N40))</f>
        <v>0</v>
      </c>
      <c r="AA40" s="139">
        <f ca="1">SUM(AB40:AD41)</f>
        <v>3</v>
      </c>
      <c r="AB40" s="139">
        <f ca="1">COUNTIF($O40:$Z41,AB$3)</f>
        <v>3</v>
      </c>
      <c r="AC40" s="139">
        <f ca="1">COUNTIF($O40:$Z41,AC$3)</f>
        <v>0</v>
      </c>
      <c r="AD40" s="139">
        <f ca="1">COUNTIF($O40:$Z41,AD$3)</f>
        <v>0</v>
      </c>
      <c r="AE40" s="143">
        <f ca="1">SUM(O40,R40,U40,X40)</f>
        <v>6</v>
      </c>
      <c r="AF40" s="135" t="s">
        <v>10</v>
      </c>
      <c r="AG40" s="145">
        <f ca="1">SUM(Q40,T40,W40,Z40)</f>
        <v>1</v>
      </c>
      <c r="AH40" s="135" t="s">
        <v>15</v>
      </c>
      <c r="AI40" s="137">
        <f ca="1">IFERROR(AE40-AG40,"")</f>
        <v>5</v>
      </c>
      <c r="AJ40" s="139">
        <f ca="1">AB40*2+AC40</f>
        <v>6</v>
      </c>
      <c r="AL40" s="236"/>
    </row>
    <row r="41" spans="1:38" ht="29.25" customHeight="1" thickBot="1">
      <c r="M41" s="128"/>
      <c r="N41" s="153"/>
      <c r="O41" s="61" t="s">
        <v>20</v>
      </c>
      <c r="P41" s="141" t="str">
        <f ca="1">IF(O40="","",IF(O40&gt;Q40,"В",IF(O40=Q40,"Н","П")))</f>
        <v>В</v>
      </c>
      <c r="Q41" s="142"/>
      <c r="R41" s="157"/>
      <c r="S41" s="158"/>
      <c r="T41" s="159"/>
      <c r="U41" s="60" t="s">
        <v>20</v>
      </c>
      <c r="V41" s="141" t="str">
        <f ca="1">IF(U40="","",IF(U40&gt;W40,"В",IF(U40=W40,"Н","П")))</f>
        <v>В</v>
      </c>
      <c r="W41" s="142"/>
      <c r="X41" s="61" t="s">
        <v>20</v>
      </c>
      <c r="Y41" s="141" t="str">
        <f ca="1">IF(X40="","",IF(X40&gt;Z40,"В",IF(X40=Z40,"Н","П")))</f>
        <v>В</v>
      </c>
      <c r="Z41" s="142"/>
      <c r="AA41" s="140"/>
      <c r="AB41" s="140"/>
      <c r="AC41" s="140"/>
      <c r="AD41" s="140"/>
      <c r="AE41" s="144"/>
      <c r="AF41" s="136"/>
      <c r="AG41" s="136"/>
      <c r="AH41" s="136"/>
      <c r="AI41" s="138"/>
      <c r="AJ41" s="140"/>
      <c r="AL41" s="236"/>
    </row>
    <row r="42" spans="1:38" ht="44.25" customHeight="1" thickTop="1">
      <c r="M42" s="127">
        <v>3</v>
      </c>
      <c r="N42" s="152" t="s">
        <v>33</v>
      </c>
      <c r="O42" s="118">
        <f ca="1">IF(COUNTIFS($F:$F,$N42,$H:$H,T(OFFSET(O$3,TRUNC(ROW(A39)/11)*11,-MOD(COLUMN(),3))),$I:$I,"")+COUNTIFS($H:$H,$N42,$F:$F,T(OFFSET(O$3,TRUNC(ROW(A39)/11)*11,-MOD(COLUMN(),3))),$I:$I,""),"",SUMIFS(OFFSET($I:$I,,MOD(COLUMN(),3)),$F:$F,$N42,$H:$H,T(OFFSET(O$3,TRUNC(ROW(A39)/11)*11,-MOD(COLUMN(),3))))+SUMIFS(OFFSET($K:$K,,-MOD(COLUMN(),3)),$F:$F,T(OFFSET(O$3,TRUNC(ROW(A39)/11)*11,-MOD(COLUMN(),3))),$H:$H,$N42))</f>
        <v>2</v>
      </c>
      <c r="P42" s="115" t="s">
        <v>10</v>
      </c>
      <c r="Q42" s="85">
        <f ca="1">IF(COUNTIFS($F:$F,$N42,$H:$H,T(OFFSET(Q$3,TRUNC(ROW(C39)/11)*11,-MOD(COLUMN(),3))),$I:$I,"")+COUNTIFS($H:$H,$N42,$F:$F,T(OFFSET(Q$3,TRUNC(ROW(C39)/11)*11,-MOD(COLUMN(),3))),$I:$I,""),"",SUMIFS(OFFSET($I:$I,,MOD(COLUMN(),3)),$F:$F,$N42,$H:$H,T(OFFSET(Q$3,TRUNC(ROW(C39)/11)*11,-MOD(COLUMN(),3))))+SUMIFS(OFFSET($K:$K,,-MOD(COLUMN(),3)),$F:$F,T(OFFSET(Q$3,TRUNC(ROW(C39)/11)*11,-MOD(COLUMN(),3))),$H:$H,$N42))</f>
        <v>0</v>
      </c>
      <c r="R42" s="78">
        <f ca="1">IF(COUNTIFS($F:$F,$N42,$H:$H,T(OFFSET(R$3,TRUNC(ROW(D39)/11)*11,-MOD(COLUMN(),3))),$I:$I,"")+COUNTIFS($H:$H,$N42,$F:$F,T(OFFSET(R$3,TRUNC(ROW(D39)/11)*11,-MOD(COLUMN(),3))),$I:$I,""),"",SUMIFS(OFFSET($I:$I,,MOD(COLUMN(),3)),$F:$F,$N42,$H:$H,T(OFFSET(R$3,TRUNC(ROW(D39)/11)*11,-MOD(COLUMN(),3))))+SUMIFS(OFFSET($K:$K,,-MOD(COLUMN(),3)),$F:$F,T(OFFSET(R$3,TRUNC(ROW(D39)/11)*11,-MOD(COLUMN(),3))),$H:$H,$N42))</f>
        <v>0</v>
      </c>
      <c r="S42" s="119" t="s">
        <v>10</v>
      </c>
      <c r="T42" s="73">
        <f ca="1">IF(COUNTIFS($F:$F,$N42,$H:$H,T(OFFSET(T$3,TRUNC(ROW(F39)/11)*11,-MOD(COLUMN(),3))),$I:$I,"")+COUNTIFS($H:$H,$N42,$F:$F,T(OFFSET(T$3,TRUNC(ROW(F39)/11)*11,-MOD(COLUMN(),3))),$I:$I,""),"",SUMIFS(OFFSET($I:$I,,MOD(COLUMN(),3)),$F:$F,$N42,$H:$H,T(OFFSET(T$3,TRUNC(ROW(F39)/11)*11,-MOD(COLUMN(),3))))+SUMIFS(OFFSET($K:$K,,-MOD(COLUMN(),3)),$F:$F,T(OFFSET(T$3,TRUNC(ROW(F39)/11)*11,-MOD(COLUMN(),3))),$H:$H,$N42))</f>
        <v>1</v>
      </c>
      <c r="U42" s="154"/>
      <c r="V42" s="155"/>
      <c r="W42" s="156"/>
      <c r="X42" s="120">
        <f ca="1">IF(COUNTIFS($F:$F,$N42,$H:$H,T(OFFSET(X$3,TRUNC(ROW(J39)/11)*11,-MOD(COLUMN(),3))),$I:$I,"")+COUNTIFS($H:$H,$N42,$F:$F,T(OFFSET(X$3,TRUNC(ROW(J39)/11)*11,-MOD(COLUMN(),3))),$I:$I,""),"",SUMIFS(OFFSET($I:$I,,MOD(COLUMN(),3)),$F:$F,$N42,$H:$H,T(OFFSET(X$3,TRUNC(ROW(J39)/11)*11,-MOD(COLUMN(),3))))+SUMIFS(OFFSET($K:$K,,-MOD(COLUMN(),3)),$F:$F,T(OFFSET(X$3,TRUNC(ROW(J39)/11)*11,-MOD(COLUMN(),3))),$H:$H,$N42))</f>
        <v>0</v>
      </c>
      <c r="Y42" s="120" t="s">
        <v>10</v>
      </c>
      <c r="Z42" s="120">
        <f ca="1">IF(COUNTIFS($F:$F,$N42,$H:$H,T(OFFSET(Z$3,TRUNC(ROW(L39)/11)*11,-MOD(COLUMN(),3))),$I:$I,"")+COUNTIFS($H:$H,$N42,$F:$F,T(OFFSET(Z$3,TRUNC(ROW(L39)/11)*11,-MOD(COLUMN(),3))),$I:$I,""),"",SUMIFS(OFFSET($I:$I,,MOD(COLUMN(),3)),$F:$F,$N42,$H:$H,T(OFFSET(Z$3,TRUNC(ROW(L39)/11)*11,-MOD(COLUMN(),3))))+SUMIFS(OFFSET($K:$K,,-MOD(COLUMN(),3)),$F:$F,T(OFFSET(Z$3,TRUNC(ROW(L39)/11)*11,-MOD(COLUMN(),3))),$H:$H,$N42))</f>
        <v>1</v>
      </c>
      <c r="AA42" s="139">
        <f ca="1">SUM(AB42:AD43)</f>
        <v>3</v>
      </c>
      <c r="AB42" s="139">
        <f ca="1">COUNTIF($O42:$Z43,AB$3)</f>
        <v>1</v>
      </c>
      <c r="AC42" s="139">
        <f ca="1">COUNTIF($O42:$Z43,AC$3)</f>
        <v>0</v>
      </c>
      <c r="AD42" s="139">
        <f ca="1">COUNTIF($O42:$Z43,AD$3)</f>
        <v>2</v>
      </c>
      <c r="AE42" s="143">
        <f ca="1">SUM(O42,R42,U42,X42)</f>
        <v>2</v>
      </c>
      <c r="AF42" s="135" t="s">
        <v>10</v>
      </c>
      <c r="AG42" s="145">
        <f ca="1">SUM(Q42,T42,W42,Z42)</f>
        <v>2</v>
      </c>
      <c r="AH42" s="135" t="s">
        <v>15</v>
      </c>
      <c r="AI42" s="137">
        <f ca="1">IFERROR(AE42-AG42,"")</f>
        <v>0</v>
      </c>
      <c r="AJ42" s="139">
        <f ca="1">AB42*2+AC42</f>
        <v>2</v>
      </c>
      <c r="AL42" s="236"/>
    </row>
    <row r="43" spans="1:38" ht="29.25" customHeight="1" thickBot="1">
      <c r="M43" s="128"/>
      <c r="N43" s="153"/>
      <c r="O43" s="95" t="s">
        <v>20</v>
      </c>
      <c r="P43" s="141" t="str">
        <f ca="1">IF(O42="","",IF(O42&gt;Q42,"В",IF(O42=Q42,"Н","П")))</f>
        <v>В</v>
      </c>
      <c r="Q43" s="142"/>
      <c r="R43" s="76" t="s">
        <v>20</v>
      </c>
      <c r="S43" s="146" t="str">
        <f ca="1">IF(R42="","",IF(R42&gt;T42,"В",IF(R42=T42,"Н","П")))</f>
        <v>П</v>
      </c>
      <c r="T43" s="147"/>
      <c r="U43" s="157"/>
      <c r="V43" s="158"/>
      <c r="W43" s="159"/>
      <c r="X43" s="82" t="s">
        <v>20</v>
      </c>
      <c r="Y43" s="148" t="str">
        <f ca="1">IF(X42="","",IF(X42&gt;Z42,"В",IF(X42=Z42,"Н","П")))</f>
        <v>П</v>
      </c>
      <c r="Z43" s="149"/>
      <c r="AA43" s="140"/>
      <c r="AB43" s="140"/>
      <c r="AC43" s="140"/>
      <c r="AD43" s="140"/>
      <c r="AE43" s="144"/>
      <c r="AF43" s="136"/>
      <c r="AG43" s="136"/>
      <c r="AH43" s="136"/>
      <c r="AI43" s="138"/>
      <c r="AJ43" s="140"/>
      <c r="AL43" s="236"/>
    </row>
    <row r="44" spans="1:38" ht="44.25" customHeight="1" thickTop="1">
      <c r="M44" s="127">
        <v>4</v>
      </c>
      <c r="N44" s="152" t="s">
        <v>24</v>
      </c>
      <c r="O44" s="121">
        <f ca="1">IF(COUNTIFS($F:$F,$N44,$H:$H,T(OFFSET(O$3,TRUNC(ROW(A41)/11)*11,-MOD(COLUMN(),3))),$I:$I,"")+COUNTIFS($H:$H,$N44,$F:$F,T(OFFSET(O$3,TRUNC(ROW(A41)/11)*11,-MOD(COLUMN(),3))),$I:$I,""),"",SUMIFS(OFFSET($I:$I,,MOD(COLUMN(),3)),$F:$F,$N44,$H:$H,T(OFFSET(O$3,TRUNC(ROW(A41)/11)*11,-MOD(COLUMN(),3))))+SUMIFS(OFFSET($K:$K,,-MOD(COLUMN(),3)),$F:$F,T(OFFSET(O$3,TRUNC(ROW(A41)/11)*11,-MOD(COLUMN(),3))),$H:$H,$N44))</f>
        <v>1</v>
      </c>
      <c r="P44" s="122" t="s">
        <v>10</v>
      </c>
      <c r="Q44" s="54">
        <f ca="1">IF(COUNTIFS($F:$F,$N44,$H:$H,T(OFFSET(Q$3,TRUNC(ROW(C41)/11)*11,-MOD(COLUMN(),3))),$I:$I,"")+COUNTIFS($H:$H,$N44,$F:$F,T(OFFSET(Q$3,TRUNC(ROW(C41)/11)*11,-MOD(COLUMN(),3))),$I:$I,""),"",SUMIFS(OFFSET($I:$I,,MOD(COLUMN(),3)),$F:$F,$N44,$H:$H,T(OFFSET(Q$3,TRUNC(ROW(C41)/11)*11,-MOD(COLUMN(),3))))+SUMIFS(OFFSET($K:$K,,-MOD(COLUMN(),3)),$F:$F,T(OFFSET(Q$3,TRUNC(ROW(C41)/11)*11,-MOD(COLUMN(),3))),$H:$H,$N44))</f>
        <v>1</v>
      </c>
      <c r="R44" s="78">
        <f ca="1">IF(COUNTIFS($F:$F,$N44,$H:$H,T(OFFSET(R$3,TRUNC(ROW(D41)/11)*11,-MOD(COLUMN(),3))),$I:$I,"")+COUNTIFS($H:$H,$N44,$F:$F,T(OFFSET(R$3,TRUNC(ROW(D41)/11)*11,-MOD(COLUMN(),3))),$I:$I,""),"",SUMIFS(OFFSET($I:$I,,MOD(COLUMN(),3)),$F:$F,$N44,$H:$H,T(OFFSET(R$3,TRUNC(ROW(D41)/11)*11,-MOD(COLUMN(),3))))+SUMIFS(OFFSET($K:$K,,-MOD(COLUMN(),3)),$F:$F,T(OFFSET(R$3,TRUNC(ROW(D41)/11)*11,-MOD(COLUMN(),3))),$H:$H,$N44))</f>
        <v>0</v>
      </c>
      <c r="S44" s="119" t="s">
        <v>10</v>
      </c>
      <c r="T44" s="73">
        <f ca="1">IF(COUNTIFS($F:$F,$N44,$H:$H,T(OFFSET(T$3,TRUNC(ROW(F41)/11)*11,-MOD(COLUMN(),3))),$I:$I,"")+COUNTIFS($H:$H,$N44,$F:$F,T(OFFSET(T$3,TRUNC(ROW(F41)/11)*11,-MOD(COLUMN(),3))),$I:$I,""),"",SUMIFS(OFFSET($I:$I,,MOD(COLUMN(),3)),$F:$F,$N44,$H:$H,T(OFFSET(T$3,TRUNC(ROW(F41)/11)*11,-MOD(COLUMN(),3))))+SUMIFS(OFFSET($K:$K,,-MOD(COLUMN(),3)),$F:$F,T(OFFSET(T$3,TRUNC(ROW(F41)/11)*11,-MOD(COLUMN(),3))),$H:$H,$N44))</f>
        <v>3</v>
      </c>
      <c r="U44" s="123">
        <f ca="1">IF(COUNTIFS($F:$F,$N44,$H:$H,T(OFFSET(U$3,TRUNC(ROW(G41)/11)*11,-MOD(COLUMN(),3))),$I:$I,"")+COUNTIFS($H:$H,$N44,$F:$F,T(OFFSET(U$3,TRUNC(ROW(G41)/11)*11,-MOD(COLUMN(),3))),$I:$I,""),"",SUMIFS(OFFSET($I:$I,,MOD(COLUMN(),3)),$F:$F,$N44,$H:$H,T(OFFSET(U$3,TRUNC(ROW(G41)/11)*11,-MOD(COLUMN(),3))))+SUMIFS(OFFSET($K:$K,,-MOD(COLUMN(),3)),$F:$F,T(OFFSET(U$3,TRUNC(ROW(G41)/11)*11,-MOD(COLUMN(),3))),$H:$H,$N44))</f>
        <v>1</v>
      </c>
      <c r="V44" s="124" t="s">
        <v>10</v>
      </c>
      <c r="W44" s="114">
        <f ca="1">IF(COUNTIFS($F:$F,$N44,$H:$H,T(OFFSET(W$3,TRUNC(ROW(I41)/11)*11,-MOD(COLUMN(),3))),$I:$I,"")+COUNTIFS($H:$H,$N44,$F:$F,T(OFFSET(W$3,TRUNC(ROW(I41)/11)*11,-MOD(COLUMN(),3))),$I:$I,""),"",SUMIFS(OFFSET($I:$I,,MOD(COLUMN(),3)),$F:$F,$N44,$H:$H,T(OFFSET(W$3,TRUNC(ROW(I41)/11)*11,-MOD(COLUMN(),3))))+SUMIFS(OFFSET($K:$K,,-MOD(COLUMN(),3)),$F:$F,T(OFFSET(W$3,TRUNC(ROW(I41)/11)*11,-MOD(COLUMN(),3))),$H:$H,$N44))</f>
        <v>0</v>
      </c>
      <c r="X44" s="154"/>
      <c r="Y44" s="155"/>
      <c r="Z44" s="156"/>
      <c r="AA44" s="139">
        <f ca="1">SUM(AB44:AD45)</f>
        <v>3</v>
      </c>
      <c r="AB44" s="139">
        <f ca="1">COUNTIF($O44:$Z45,AB$3)</f>
        <v>1</v>
      </c>
      <c r="AC44" s="139">
        <f ca="1">COUNTIF($O44:$Z45,AC$3)</f>
        <v>1</v>
      </c>
      <c r="AD44" s="139">
        <f ca="1">COUNTIF($O44:$Z45,AD$3)</f>
        <v>1</v>
      </c>
      <c r="AE44" s="143">
        <f ca="1">SUM(O44,R44,U44,X44)</f>
        <v>2</v>
      </c>
      <c r="AF44" s="135" t="s">
        <v>10</v>
      </c>
      <c r="AG44" s="145">
        <f ca="1">SUM(Q44,T44,W44,Z44)</f>
        <v>4</v>
      </c>
      <c r="AH44" s="135" t="s">
        <v>15</v>
      </c>
      <c r="AI44" s="137">
        <f ca="1">IFERROR(AE44-AG44,"")</f>
        <v>-2</v>
      </c>
      <c r="AJ44" s="139">
        <f ca="1">AB44*2+AC44</f>
        <v>3</v>
      </c>
      <c r="AL44" s="236"/>
    </row>
    <row r="45" spans="1:38" ht="29.25" customHeight="1" thickBot="1">
      <c r="M45" s="128"/>
      <c r="N45" s="153"/>
      <c r="O45" s="83" t="s">
        <v>20</v>
      </c>
      <c r="P45" s="150" t="str">
        <f ca="1">IF(O44="","",IF(O44&gt;Q44,"В",IF(O44=Q44,"Н","П")))</f>
        <v>Н</v>
      </c>
      <c r="Q45" s="151"/>
      <c r="R45" s="76" t="s">
        <v>20</v>
      </c>
      <c r="S45" s="146" t="str">
        <f ca="1">IF(R44="","",IF(R44&gt;T44,"В",IF(R44=T44,"Н","П")))</f>
        <v>П</v>
      </c>
      <c r="T45" s="147"/>
      <c r="U45" s="95" t="s">
        <v>20</v>
      </c>
      <c r="V45" s="141" t="str">
        <f ca="1">IF(U44="","",IF(U44&gt;W44,"В",IF(U44=W44,"Н","П")))</f>
        <v>В</v>
      </c>
      <c r="W45" s="142"/>
      <c r="X45" s="157"/>
      <c r="Y45" s="158"/>
      <c r="Z45" s="159"/>
      <c r="AA45" s="140"/>
      <c r="AB45" s="140"/>
      <c r="AC45" s="140"/>
      <c r="AD45" s="140"/>
      <c r="AE45" s="144"/>
      <c r="AF45" s="136"/>
      <c r="AG45" s="136"/>
      <c r="AH45" s="136"/>
      <c r="AI45" s="138"/>
      <c r="AJ45" s="140"/>
      <c r="AL45" s="236"/>
    </row>
    <row r="46" spans="1:38" ht="15.75" thickTop="1"/>
  </sheetData>
  <sheetCalcPr fullCalcOnLoad="1"/>
  <mergeCells count="311">
    <mergeCell ref="AJ3:AJ4"/>
    <mergeCell ref="AE4:AF4"/>
    <mergeCell ref="AG4:AH4"/>
    <mergeCell ref="M5:M6"/>
    <mergeCell ref="N5:N6"/>
    <mergeCell ref="O5:Q6"/>
    <mergeCell ref="M3:N4"/>
    <mergeCell ref="X3:Z4"/>
    <mergeCell ref="AA3:AA4"/>
    <mergeCell ref="AB3:AB4"/>
    <mergeCell ref="A14:B14"/>
    <mergeCell ref="A24:B24"/>
    <mergeCell ref="O3:Q4"/>
    <mergeCell ref="R3:T4"/>
    <mergeCell ref="U3:W4"/>
    <mergeCell ref="A3:B3"/>
    <mergeCell ref="M7:M8"/>
    <mergeCell ref="N7:N8"/>
    <mergeCell ref="R7:T8"/>
    <mergeCell ref="AJ5:AJ6"/>
    <mergeCell ref="S6:T6"/>
    <mergeCell ref="V6:W6"/>
    <mergeCell ref="Y6:Z6"/>
    <mergeCell ref="AD5:AD6"/>
    <mergeCell ref="AE5:AE6"/>
    <mergeCell ref="AF5:AF6"/>
    <mergeCell ref="AC5:AC6"/>
    <mergeCell ref="AA5:AA6"/>
    <mergeCell ref="AB5:AB6"/>
    <mergeCell ref="AG5:AG6"/>
    <mergeCell ref="AH5:AH6"/>
    <mergeCell ref="AD3:AD4"/>
    <mergeCell ref="AE3:AI3"/>
    <mergeCell ref="AI5:AI6"/>
    <mergeCell ref="AC3:AC4"/>
    <mergeCell ref="M9:M10"/>
    <mergeCell ref="N9:N10"/>
    <mergeCell ref="U9:W10"/>
    <mergeCell ref="AA9:AA10"/>
    <mergeCell ref="AH7:AH8"/>
    <mergeCell ref="AG7:AG8"/>
    <mergeCell ref="AH9:AH10"/>
    <mergeCell ref="AA7:AA8"/>
    <mergeCell ref="AD7:AD8"/>
    <mergeCell ref="AI7:AI8"/>
    <mergeCell ref="AJ7:AJ8"/>
    <mergeCell ref="P8:Q8"/>
    <mergeCell ref="V8:W8"/>
    <mergeCell ref="Y8:Z8"/>
    <mergeCell ref="AB7:AB8"/>
    <mergeCell ref="AC7:AC8"/>
    <mergeCell ref="AE7:AE8"/>
    <mergeCell ref="AF7:AF8"/>
    <mergeCell ref="P10:Q10"/>
    <mergeCell ref="S10:T10"/>
    <mergeCell ref="Y10:Z10"/>
    <mergeCell ref="AB9:AB10"/>
    <mergeCell ref="AC9:AC10"/>
    <mergeCell ref="AD9:AD10"/>
    <mergeCell ref="P12:Q12"/>
    <mergeCell ref="S12:T12"/>
    <mergeCell ref="V12:W12"/>
    <mergeCell ref="AE11:AE12"/>
    <mergeCell ref="AF11:AF12"/>
    <mergeCell ref="AG11:AG12"/>
    <mergeCell ref="AD11:AD12"/>
    <mergeCell ref="AF9:AF10"/>
    <mergeCell ref="AH11:AH12"/>
    <mergeCell ref="AC11:AC12"/>
    <mergeCell ref="AE14:AI14"/>
    <mergeCell ref="AI11:AI12"/>
    <mergeCell ref="AJ11:AJ12"/>
    <mergeCell ref="AI9:AI10"/>
    <mergeCell ref="AJ9:AJ10"/>
    <mergeCell ref="AE9:AE10"/>
    <mergeCell ref="AG9:AG10"/>
    <mergeCell ref="N11:N12"/>
    <mergeCell ref="X11:Z12"/>
    <mergeCell ref="AA11:AA12"/>
    <mergeCell ref="AB11:AB12"/>
    <mergeCell ref="M14:N15"/>
    <mergeCell ref="O14:Q15"/>
    <mergeCell ref="R14:T15"/>
    <mergeCell ref="U14:W15"/>
    <mergeCell ref="X14:Z15"/>
    <mergeCell ref="AA14:AA15"/>
    <mergeCell ref="O16:Q17"/>
    <mergeCell ref="AA16:AA17"/>
    <mergeCell ref="AB16:AB17"/>
    <mergeCell ref="AD14:AD15"/>
    <mergeCell ref="AI16:AI17"/>
    <mergeCell ref="AJ16:AJ17"/>
    <mergeCell ref="AB14:AB15"/>
    <mergeCell ref="AD16:AD17"/>
    <mergeCell ref="AE16:AE17"/>
    <mergeCell ref="AF16:AF17"/>
    <mergeCell ref="AJ14:AJ15"/>
    <mergeCell ref="AE15:AF15"/>
    <mergeCell ref="AG15:AH15"/>
    <mergeCell ref="N18:N19"/>
    <mergeCell ref="R18:T19"/>
    <mergeCell ref="AA18:AA19"/>
    <mergeCell ref="AC16:AC17"/>
    <mergeCell ref="AC18:AC19"/>
    <mergeCell ref="AC14:AC15"/>
    <mergeCell ref="S17:T17"/>
    <mergeCell ref="V17:W17"/>
    <mergeCell ref="Y17:Z17"/>
    <mergeCell ref="N16:N17"/>
    <mergeCell ref="AG16:AG17"/>
    <mergeCell ref="AH16:AH17"/>
    <mergeCell ref="AH18:AH19"/>
    <mergeCell ref="AI18:AI19"/>
    <mergeCell ref="AJ18:AJ19"/>
    <mergeCell ref="P19:Q19"/>
    <mergeCell ref="V19:W19"/>
    <mergeCell ref="Y19:Z19"/>
    <mergeCell ref="AB18:AB19"/>
    <mergeCell ref="AD18:AD19"/>
    <mergeCell ref="AE18:AE19"/>
    <mergeCell ref="AF18:AF19"/>
    <mergeCell ref="AG18:AG19"/>
    <mergeCell ref="AI20:AI21"/>
    <mergeCell ref="AJ20:AJ21"/>
    <mergeCell ref="AH20:AH21"/>
    <mergeCell ref="P21:Q21"/>
    <mergeCell ref="S21:T21"/>
    <mergeCell ref="Y21:Z21"/>
    <mergeCell ref="N22:N23"/>
    <mergeCell ref="X22:Z23"/>
    <mergeCell ref="N20:N21"/>
    <mergeCell ref="U20:W21"/>
    <mergeCell ref="AA22:AA23"/>
    <mergeCell ref="AC20:AC21"/>
    <mergeCell ref="AD20:AD21"/>
    <mergeCell ref="AE20:AE21"/>
    <mergeCell ref="AF20:AF21"/>
    <mergeCell ref="AG20:AG21"/>
    <mergeCell ref="AF22:AF23"/>
    <mergeCell ref="AG22:AG23"/>
    <mergeCell ref="AA20:AA21"/>
    <mergeCell ref="AB20:AB21"/>
    <mergeCell ref="M25:N26"/>
    <mergeCell ref="O25:Q26"/>
    <mergeCell ref="R25:T26"/>
    <mergeCell ref="U25:W26"/>
    <mergeCell ref="X25:Z26"/>
    <mergeCell ref="AA25:AA26"/>
    <mergeCell ref="AH22:AH23"/>
    <mergeCell ref="AI22:AI23"/>
    <mergeCell ref="AJ22:AJ23"/>
    <mergeCell ref="P23:Q23"/>
    <mergeCell ref="S23:T23"/>
    <mergeCell ref="V23:W23"/>
    <mergeCell ref="AB22:AB23"/>
    <mergeCell ref="AC22:AC23"/>
    <mergeCell ref="AD22:AD23"/>
    <mergeCell ref="AE22:AE23"/>
    <mergeCell ref="AJ25:AJ26"/>
    <mergeCell ref="AE26:AF26"/>
    <mergeCell ref="AG26:AH26"/>
    <mergeCell ref="N27:N28"/>
    <mergeCell ref="O27:Q28"/>
    <mergeCell ref="AA27:AA28"/>
    <mergeCell ref="AB27:AB28"/>
    <mergeCell ref="AC27:AC28"/>
    <mergeCell ref="AB25:AB26"/>
    <mergeCell ref="AC25:AC26"/>
    <mergeCell ref="AD25:AD26"/>
    <mergeCell ref="AE25:AI25"/>
    <mergeCell ref="AJ27:AJ28"/>
    <mergeCell ref="S28:T28"/>
    <mergeCell ref="V28:W28"/>
    <mergeCell ref="Y28:Z28"/>
    <mergeCell ref="AD27:AD28"/>
    <mergeCell ref="AE27:AE28"/>
    <mergeCell ref="AI27:AI28"/>
    <mergeCell ref="AF27:AF28"/>
    <mergeCell ref="M29:M30"/>
    <mergeCell ref="N29:N30"/>
    <mergeCell ref="R29:T30"/>
    <mergeCell ref="AA29:AA30"/>
    <mergeCell ref="AE29:AE30"/>
    <mergeCell ref="AF29:AF30"/>
    <mergeCell ref="AC29:AC30"/>
    <mergeCell ref="AG27:AG28"/>
    <mergeCell ref="AH27:AH28"/>
    <mergeCell ref="N33:N34"/>
    <mergeCell ref="X33:Z34"/>
    <mergeCell ref="AA33:AA34"/>
    <mergeCell ref="AJ29:AJ30"/>
    <mergeCell ref="P30:Q30"/>
    <mergeCell ref="V30:W30"/>
    <mergeCell ref="Y30:Z30"/>
    <mergeCell ref="AB29:AB30"/>
    <mergeCell ref="AD29:AD30"/>
    <mergeCell ref="AE31:AE32"/>
    <mergeCell ref="AF31:AF32"/>
    <mergeCell ref="AG31:AG32"/>
    <mergeCell ref="AH31:AH32"/>
    <mergeCell ref="AI31:AI32"/>
    <mergeCell ref="AH29:AH30"/>
    <mergeCell ref="AI29:AI30"/>
    <mergeCell ref="AG29:AG30"/>
    <mergeCell ref="AJ31:AJ32"/>
    <mergeCell ref="N31:N32"/>
    <mergeCell ref="U31:W32"/>
    <mergeCell ref="AA31:AA32"/>
    <mergeCell ref="AB31:AB32"/>
    <mergeCell ref="AC31:AC32"/>
    <mergeCell ref="AD31:AD32"/>
    <mergeCell ref="P32:Q32"/>
    <mergeCell ref="S32:T32"/>
    <mergeCell ref="Y32:Z32"/>
    <mergeCell ref="AJ33:AJ34"/>
    <mergeCell ref="P34:Q34"/>
    <mergeCell ref="S34:T34"/>
    <mergeCell ref="V34:W34"/>
    <mergeCell ref="AB33:AB34"/>
    <mergeCell ref="AC33:AC34"/>
    <mergeCell ref="AD33:AD34"/>
    <mergeCell ref="AE33:AE34"/>
    <mergeCell ref="AF33:AF34"/>
    <mergeCell ref="AG33:AG34"/>
    <mergeCell ref="AA36:AA37"/>
    <mergeCell ref="AB36:AB37"/>
    <mergeCell ref="AC36:AC37"/>
    <mergeCell ref="AD36:AD37"/>
    <mergeCell ref="AE36:AI36"/>
    <mergeCell ref="AH33:AH34"/>
    <mergeCell ref="AI33:AI34"/>
    <mergeCell ref="AF38:AF39"/>
    <mergeCell ref="AG38:AG39"/>
    <mergeCell ref="AJ36:AJ37"/>
    <mergeCell ref="AE37:AF37"/>
    <mergeCell ref="AG37:AH37"/>
    <mergeCell ref="M36:N37"/>
    <mergeCell ref="O36:Q37"/>
    <mergeCell ref="R36:T37"/>
    <mergeCell ref="U36:W37"/>
    <mergeCell ref="X36:Z37"/>
    <mergeCell ref="V39:W39"/>
    <mergeCell ref="Y39:Z39"/>
    <mergeCell ref="N40:N41"/>
    <mergeCell ref="R40:T41"/>
    <mergeCell ref="AA40:AA41"/>
    <mergeCell ref="AC38:AC39"/>
    <mergeCell ref="N44:N45"/>
    <mergeCell ref="X44:Z45"/>
    <mergeCell ref="AA44:AA45"/>
    <mergeCell ref="AC42:AC43"/>
    <mergeCell ref="AB38:AB39"/>
    <mergeCell ref="V41:W41"/>
    <mergeCell ref="N38:N39"/>
    <mergeCell ref="O38:Q39"/>
    <mergeCell ref="AA38:AA39"/>
    <mergeCell ref="Y41:Z41"/>
    <mergeCell ref="N42:N43"/>
    <mergeCell ref="U42:W43"/>
    <mergeCell ref="AA42:AA43"/>
    <mergeCell ref="AB42:AB43"/>
    <mergeCell ref="AE40:AE41"/>
    <mergeCell ref="AF40:AF41"/>
    <mergeCell ref="AB40:AB41"/>
    <mergeCell ref="AC40:AC41"/>
    <mergeCell ref="AD40:AD41"/>
    <mergeCell ref="AH44:AH45"/>
    <mergeCell ref="AI44:AI45"/>
    <mergeCell ref="AJ44:AJ45"/>
    <mergeCell ref="P45:Q45"/>
    <mergeCell ref="S45:T45"/>
    <mergeCell ref="V45:W45"/>
    <mergeCell ref="AB44:AB45"/>
    <mergeCell ref="AC44:AC45"/>
    <mergeCell ref="AD44:AD45"/>
    <mergeCell ref="AJ42:AJ43"/>
    <mergeCell ref="P43:Q43"/>
    <mergeCell ref="S43:T43"/>
    <mergeCell ref="Y43:Z43"/>
    <mergeCell ref="AG42:AG43"/>
    <mergeCell ref="AH42:AH43"/>
    <mergeCell ref="AD42:AD43"/>
    <mergeCell ref="AE42:AE43"/>
    <mergeCell ref="AF42:AF43"/>
    <mergeCell ref="AI40:AI41"/>
    <mergeCell ref="AJ40:AJ41"/>
    <mergeCell ref="P41:Q41"/>
    <mergeCell ref="M44:M45"/>
    <mergeCell ref="M42:M43"/>
    <mergeCell ref="M40:M41"/>
    <mergeCell ref="AE44:AE45"/>
    <mergeCell ref="AF44:AF45"/>
    <mergeCell ref="AG44:AG45"/>
    <mergeCell ref="AI42:AI43"/>
    <mergeCell ref="M11:M12"/>
    <mergeCell ref="M22:M23"/>
    <mergeCell ref="M20:M21"/>
    <mergeCell ref="M16:M17"/>
    <mergeCell ref="M18:M19"/>
    <mergeCell ref="AH40:AH41"/>
    <mergeCell ref="AG40:AG41"/>
    <mergeCell ref="AH38:AH39"/>
    <mergeCell ref="AD38:AD39"/>
    <mergeCell ref="AE38:AE39"/>
    <mergeCell ref="M38:M39"/>
    <mergeCell ref="M33:M34"/>
    <mergeCell ref="M27:M28"/>
    <mergeCell ref="M31:M32"/>
    <mergeCell ref="AI38:AI39"/>
    <mergeCell ref="AJ38:AJ39"/>
    <mergeCell ref="S39:T39"/>
  </mergeCells>
  <conditionalFormatting sqref="R27:T28">
    <cfRule type="colorScale" priority="1">
      <colorScale>
        <cfvo type="num" val="$H$32&gt;$I$32"/>
        <cfvo type="num" val="$H$32&lt;$I$32"/>
        <cfvo type="num" val="$H$32=$I$32"/>
        <color theme="5" tint="0.59999389629810485"/>
        <color theme="3" tint="0.59999389629810485"/>
        <color theme="6" tint="0.59999389629810485"/>
      </colorScale>
    </cfRule>
  </conditionalFormatting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список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Игорь</dc:creator>
  <cp:lastModifiedBy>Белых Сергей Алексеевич</cp:lastModifiedBy>
  <dcterms:created xsi:type="dcterms:W3CDTF">2018-12-11T07:29:35Z</dcterms:created>
  <dcterms:modified xsi:type="dcterms:W3CDTF">2018-12-26T09:16:32Z</dcterms:modified>
</cp:coreProperties>
</file>