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ейнер Максим\Downloads\"/>
    </mc:Choice>
  </mc:AlternateContent>
  <xr:revisionPtr revIDLastSave="0" documentId="8_{6705F333-4B25-4FEC-97B7-3E06FD55CD11}" xr6:coauthVersionLast="40" xr6:coauthVersionMax="40" xr10:uidLastSave="{00000000-0000-0000-0000-000000000000}"/>
  <bookViews>
    <workbookView xWindow="0" yWindow="0" windowWidth="28800" windowHeight="11925" tabRatio="116" xr2:uid="{00000000-000D-0000-FFFF-FFFF00000000}"/>
  </bookViews>
  <sheets>
    <sheet name="TDSheet" sheetId="1" r:id="rId1"/>
    <sheet name="Лист1" sheetId="2" r:id="rId2"/>
  </sheets>
  <definedNames>
    <definedName name="_xlnm._FilterDatabase" localSheetId="0" hidden="1">TDSheet!$A$1:$J$28</definedName>
    <definedName name="Манагер">TDSheet!$T$3:$T$5</definedName>
    <definedName name="Ответственный">TDSheet!$M$2</definedName>
    <definedName name="Проект">TDSheet!$T$7:$T$8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4" i="1" l="1"/>
  <c r="P4" i="1"/>
  <c r="O4" i="1"/>
  <c r="R4" i="1" s="1"/>
  <c r="Q6" i="1"/>
  <c r="P6" i="1"/>
  <c r="R6" i="1" s="1"/>
  <c r="O6" i="1"/>
  <c r="Q5" i="1"/>
  <c r="P5" i="1"/>
  <c r="O5" i="1"/>
  <c r="R5" i="1" l="1"/>
  <c r="P3" i="1"/>
  <c r="Q3" i="1"/>
  <c r="O3" i="1"/>
  <c r="R3" i="1" s="1"/>
</calcChain>
</file>

<file path=xl/sharedStrings.xml><?xml version="1.0" encoding="utf-8"?>
<sst xmlns="http://schemas.openxmlformats.org/spreadsheetml/2006/main" count="489" uniqueCount="76">
  <si>
    <t>Месяц</t>
  </si>
  <si>
    <t>Наименование</t>
  </si>
  <si>
    <t>Компонент</t>
  </si>
  <si>
    <t>Сумма реал</t>
  </si>
  <si>
    <t>Клиент</t>
  </si>
  <si>
    <t>Заказ покупателя</t>
  </si>
  <si>
    <t>Дата заказа</t>
  </si>
  <si>
    <t>Проект</t>
  </si>
  <si>
    <t>Товар</t>
  </si>
  <si>
    <t>Крепление-хомут с шурупом  1"(32-36)</t>
  </si>
  <si>
    <t>Обвод 25  Tebo  раструбн.</t>
  </si>
  <si>
    <t>22.06.2018</t>
  </si>
  <si>
    <t>Grundfos Фекальная установка Sololift2+D-2</t>
  </si>
  <si>
    <t>VT000001074</t>
  </si>
  <si>
    <t>Радиатор K-Profil 22/500/1400</t>
  </si>
  <si>
    <t>VT000000955</t>
  </si>
  <si>
    <t>12.04.2018</t>
  </si>
  <si>
    <t>Настенный кронштейн тип K15.4 (500), с пласт. встав. (аналог BMS plus-FMS BH500 (тип 20/21/22/33)</t>
  </si>
  <si>
    <t>itermic Конвектор напольный ITF.130.130.1400 (1495 Вт)</t>
  </si>
  <si>
    <t>VT000001078</t>
  </si>
  <si>
    <t>Набор Multilux-4 для радиаторов с 2-точечным угловым или прямым исполнением, белый</t>
  </si>
  <si>
    <t>VT000001089</t>
  </si>
  <si>
    <t>03.05.2018</t>
  </si>
  <si>
    <t>VT000001084</t>
  </si>
  <si>
    <t>VT000001676</t>
  </si>
  <si>
    <t>VT000001087</t>
  </si>
  <si>
    <t>VT000001075</t>
  </si>
  <si>
    <t>Заглушка св.20</t>
  </si>
  <si>
    <t>VT000001674</t>
  </si>
  <si>
    <t>Заглушка св.25</t>
  </si>
  <si>
    <t>Муфта  сварная  25</t>
  </si>
  <si>
    <t>Муфта  сварная  32</t>
  </si>
  <si>
    <t>Отвод Ostendorf  110 х 45 сер.</t>
  </si>
  <si>
    <t>VT000001076</t>
  </si>
  <si>
    <t>ДЖИЛЕКС Корпус для картриджного фильтра 1 М С</t>
  </si>
  <si>
    <t>VT000001080</t>
  </si>
  <si>
    <t>Труба (Хемкор) НПВХ -TR обсадная 125х5,0х3070 (Син)</t>
  </si>
  <si>
    <t>VT000001675</t>
  </si>
  <si>
    <t>ДЖИЛЕКС Муфта комб. 32 х 11/4" НР</t>
  </si>
  <si>
    <t>ДЖИЛЕКС  Оголовок скважинный ОСП  110-130/25</t>
  </si>
  <si>
    <t>VT000001081</t>
  </si>
  <si>
    <t>VT000001659</t>
  </si>
  <si>
    <t>21.06.2018</t>
  </si>
  <si>
    <t>Grundfos Фекальная установка Sololift2+WC-1</t>
  </si>
  <si>
    <t>Grundfos Фекальная установка Sololift2+СWC-3</t>
  </si>
  <si>
    <t>VT000001083</t>
  </si>
  <si>
    <t>Заглушка канализ.Ostendorf 110 (П/П)</t>
  </si>
  <si>
    <t>VT000001465</t>
  </si>
  <si>
    <t>04.06.2018</t>
  </si>
  <si>
    <t>Заглушка канализ.Ostendorf 50 (П/П)</t>
  </si>
  <si>
    <t>Отвод Ostendorf  110 х 90 сер.</t>
  </si>
  <si>
    <t>Услуга</t>
  </si>
  <si>
    <t xml:space="preserve">Алексей </t>
  </si>
  <si>
    <t xml:space="preserve">Роман </t>
  </si>
  <si>
    <t>ВИТАс</t>
  </si>
  <si>
    <t>Кучма ИП</t>
  </si>
  <si>
    <t>МУП Железка</t>
  </si>
  <si>
    <t>Растенич ИП</t>
  </si>
  <si>
    <t>мавро</t>
  </si>
  <si>
    <t>СТРОЙслом</t>
  </si>
  <si>
    <t>Плаха</t>
  </si>
  <si>
    <t>Висняк</t>
  </si>
  <si>
    <t>Бегунок за чаем</t>
  </si>
  <si>
    <t>Поднести</t>
  </si>
  <si>
    <t>Бритье</t>
  </si>
  <si>
    <t>Поспать</t>
  </si>
  <si>
    <t>Сливняк</t>
  </si>
  <si>
    <t>Уникальных Клиентов</t>
  </si>
  <si>
    <t>Уникальных Наименований</t>
  </si>
  <si>
    <t>Метрики</t>
  </si>
  <si>
    <t>Все</t>
  </si>
  <si>
    <t>Манагер</t>
  </si>
  <si>
    <t>Выбрать манагера из списка</t>
  </si>
  <si>
    <t>Документ реал</t>
  </si>
  <si>
    <t>Кол-во  уникальных документов реал</t>
  </si>
  <si>
    <t>Выбрать 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</si>
</sst>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8"/>
      <name val="Arial"/>
    </font>
    <font>
      <b/>
      <sz val="8"/>
      <name val="Arial"/>
      <family val="2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right" wrapText="1"/>
    </xf>
    <xf numFmtId="0" fontId="0" fillId="0" borderId="2" xfId="0" applyBorder="1" applyAlignment="1">
      <alignment horizontal="left"/>
    </xf>
    <xf numFmtId="164" fontId="1" fillId="2" borderId="1" xfId="1" applyNumberFormat="1" applyFont="1" applyFill="1" applyBorder="1" applyAlignment="1">
      <alignment horizontal="left" vertical="top"/>
    </xf>
    <xf numFmtId="164" fontId="0" fillId="0" borderId="0" xfId="1" applyNumberFormat="1" applyFont="1" applyAlignment="1">
      <alignment horizontal="right" wrapText="1"/>
    </xf>
    <xf numFmtId="164" fontId="0" fillId="0" borderId="2" xfId="1" applyNumberFormat="1" applyFont="1" applyBorder="1" applyAlignment="1">
      <alignment horizontal="left"/>
    </xf>
    <xf numFmtId="164" fontId="0" fillId="0" borderId="0" xfId="1" applyNumberFormat="1" applyFont="1" applyAlignment="1">
      <alignment horizontal="left"/>
    </xf>
    <xf numFmtId="0" fontId="3" fillId="3" borderId="0" xfId="0" applyFont="1" applyFill="1"/>
    <xf numFmtId="0" fontId="4" fillId="0" borderId="0" xfId="0" applyFont="1"/>
    <xf numFmtId="0" fontId="0" fillId="4" borderId="0" xfId="0" applyFill="1" applyAlignment="1">
      <alignment horizontal="left" wrapText="1"/>
    </xf>
    <xf numFmtId="0" fontId="0" fillId="4" borderId="0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5" borderId="0" xfId="0" applyFont="1" applyFill="1" applyAlignment="1">
      <alignment horizontal="left" wrapText="1"/>
    </xf>
    <xf numFmtId="0" fontId="5" fillId="5" borderId="0" xfId="0" applyFont="1" applyFill="1"/>
    <xf numFmtId="0" fontId="0" fillId="6" borderId="3" xfId="0" applyFill="1" applyBorder="1"/>
    <xf numFmtId="164" fontId="0" fillId="0" borderId="0" xfId="1" applyNumberFormat="1" applyFont="1" applyFill="1"/>
    <xf numFmtId="0" fontId="0" fillId="0" borderId="0" xfId="0" applyFill="1"/>
    <xf numFmtId="164" fontId="0" fillId="0" borderId="0" xfId="0" applyNumberFormat="1"/>
    <xf numFmtId="0" fontId="0" fillId="0" borderId="0" xfId="0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0" fontId="2" fillId="0" borderId="0" xfId="0" applyFont="1"/>
    <xf numFmtId="0" fontId="7" fillId="4" borderId="0" xfId="0" applyFont="1" applyFill="1" applyBorder="1" applyAlignment="1">
      <alignment horizontal="left" vertical="top"/>
    </xf>
    <xf numFmtId="0" fontId="0" fillId="7" borderId="3" xfId="0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T30"/>
  <sheetViews>
    <sheetView tabSelected="1" topLeftCell="C1" workbookViewId="0">
      <selection activeCell="M10" sqref="M10"/>
    </sheetView>
  </sheetViews>
  <sheetFormatPr defaultColWidth="10.5" defaultRowHeight="11.45" customHeight="1" x14ac:dyDescent="0.2"/>
  <cols>
    <col min="1" max="1" width="17.1640625" style="1" customWidth="1"/>
    <col min="2" max="2" width="11.1640625" style="1" customWidth="1"/>
    <col min="3" max="3" width="10.83203125" style="1" customWidth="1"/>
    <col min="4" max="4" width="17.33203125" style="1" customWidth="1"/>
    <col min="5" max="5" width="19.33203125" style="9" customWidth="1"/>
    <col min="6" max="6" width="24.6640625" style="1" customWidth="1"/>
    <col min="7" max="7" width="24.33203125" style="1" customWidth="1"/>
    <col min="8" max="8" width="20.1640625" style="1" customWidth="1"/>
    <col min="9" max="9" width="14.83203125" style="1" customWidth="1"/>
    <col min="10" max="11" width="20" style="1" customWidth="1"/>
    <col min="12" max="12" width="21.5" style="14" customWidth="1"/>
    <col min="13" max="13" width="30.1640625" customWidth="1"/>
    <col min="14" max="14" width="26.83203125" customWidth="1"/>
    <col min="15" max="15" width="12" bestFit="1" customWidth="1"/>
  </cols>
  <sheetData>
    <row r="1" spans="1:20" ht="11.1" customHeight="1" thickBot="1" x14ac:dyDescent="0.25">
      <c r="A1" s="2" t="s">
        <v>73</v>
      </c>
      <c r="B1" s="2" t="s">
        <v>0</v>
      </c>
      <c r="C1" s="2" t="s">
        <v>1</v>
      </c>
      <c r="D1" s="2" t="s">
        <v>2</v>
      </c>
      <c r="E1" s="6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71</v>
      </c>
      <c r="K1" s="25"/>
      <c r="L1" s="27" t="s">
        <v>75</v>
      </c>
      <c r="M1" s="17" t="s">
        <v>72</v>
      </c>
    </row>
    <row r="2" spans="1:20" ht="11.1" customHeight="1" thickBot="1" x14ac:dyDescent="0.25">
      <c r="A2" s="3" t="s">
        <v>13</v>
      </c>
      <c r="B2" s="4">
        <v>1</v>
      </c>
      <c r="C2" s="3" t="s">
        <v>14</v>
      </c>
      <c r="D2" s="3" t="s">
        <v>8</v>
      </c>
      <c r="E2" s="7">
        <v>4976.3999999999996</v>
      </c>
      <c r="F2" s="3" t="s">
        <v>54</v>
      </c>
      <c r="G2" s="3" t="s">
        <v>15</v>
      </c>
      <c r="H2" s="3" t="s">
        <v>16</v>
      </c>
      <c r="I2" s="3" t="s">
        <v>60</v>
      </c>
      <c r="J2" s="3" t="s">
        <v>52</v>
      </c>
      <c r="K2" s="3"/>
      <c r="L2" s="28" t="s">
        <v>61</v>
      </c>
      <c r="M2" s="20" t="s">
        <v>70</v>
      </c>
      <c r="N2" s="15" t="s">
        <v>69</v>
      </c>
      <c r="O2" s="10">
        <v>1</v>
      </c>
      <c r="P2" s="10">
        <v>6</v>
      </c>
      <c r="Q2" s="10">
        <v>11</v>
      </c>
    </row>
    <row r="3" spans="1:20" ht="21.95" customHeight="1" x14ac:dyDescent="0.2">
      <c r="A3" s="3" t="s">
        <v>13</v>
      </c>
      <c r="B3" s="4">
        <v>1</v>
      </c>
      <c r="C3" s="3" t="s">
        <v>17</v>
      </c>
      <c r="D3" s="3" t="s">
        <v>8</v>
      </c>
      <c r="E3" s="7">
        <v>1015.2</v>
      </c>
      <c r="F3" s="3" t="s">
        <v>54</v>
      </c>
      <c r="G3" s="3" t="s">
        <v>15</v>
      </c>
      <c r="H3" s="3" t="s">
        <v>16</v>
      </c>
      <c r="I3" s="3" t="s">
        <v>60</v>
      </c>
      <c r="J3" s="3" t="s">
        <v>52</v>
      </c>
      <c r="K3" s="3"/>
      <c r="L3" s="12"/>
      <c r="N3" s="16" t="s">
        <v>3</v>
      </c>
      <c r="O3" s="21">
        <f>SUMIFS($E:$E,$B:$B,O2,$J:$J,IF(Ответственный="Все","*",Ответственный))</f>
        <v>55712.04</v>
      </c>
      <c r="P3" s="21">
        <f>SUMIFS($E:$E,$B:$B,P2,$J:$J,IF(Ответственный="Все","*",Ответственный))</f>
        <v>110183.75</v>
      </c>
      <c r="Q3" s="21">
        <f>SUMIFS($E:$E,$B:$B,Q2,$J:$J,IF(Ответственный="Все","*",Ответственный))</f>
        <v>5937.36</v>
      </c>
      <c r="R3" s="23">
        <f>SUM(O3:Q3)</f>
        <v>171833.15</v>
      </c>
      <c r="T3" s="3" t="s">
        <v>52</v>
      </c>
    </row>
    <row r="4" spans="1:20" ht="23.25" customHeight="1" x14ac:dyDescent="0.2">
      <c r="A4" s="3" t="s">
        <v>13</v>
      </c>
      <c r="B4" s="4">
        <v>1</v>
      </c>
      <c r="C4" s="3" t="s">
        <v>18</v>
      </c>
      <c r="D4" s="3" t="s">
        <v>8</v>
      </c>
      <c r="E4" s="7">
        <v>48015</v>
      </c>
      <c r="F4" s="3" t="s">
        <v>54</v>
      </c>
      <c r="G4" s="3" t="s">
        <v>15</v>
      </c>
      <c r="H4" s="3" t="s">
        <v>16</v>
      </c>
      <c r="I4" s="3" t="s">
        <v>60</v>
      </c>
      <c r="J4" s="3" t="s">
        <v>52</v>
      </c>
      <c r="K4" s="3"/>
      <c r="L4" s="12"/>
      <c r="N4" s="18" t="s">
        <v>74</v>
      </c>
      <c r="O4" s="22">
        <f>SUM(IF(($B2:$B99=O2)*IF(Ответственный="Все",1,Ответственный=$J2:$J99),1/COUNTIFS($B:$B,O2,$J:$J,IF(Ответственный="Все","*",Ответственный),$A:$A,$A2:$A99)))</f>
        <v>0.33333333333333331</v>
      </c>
      <c r="P4" s="22">
        <f>SUM(IF(($B2:$B99=P2)*IF(Ответственный="Все",1,Ответственный=$J2:$J99),1/COUNTIFS($B:$B,P2,$J:$J,IF(Ответственный="Все","*",Ответственный),$A:$A,$A2:$A99)))</f>
        <v>0</v>
      </c>
      <c r="Q4" s="22">
        <f>SUM(IF(($B2:$B99=Q2)*IF(Ответственный="Все",1,Ответственный=$J2:$J99),1/COUNTIFS($B:$B,Q2,$J:$J,IF(Ответственный="Все","*",Ответственный),$A:$A,$A2:$A99)))</f>
        <v>0</v>
      </c>
      <c r="R4" s="23">
        <f>SUM(O4:Q4)</f>
        <v>0.33333333333333331</v>
      </c>
      <c r="T4" s="3" t="s">
        <v>53</v>
      </c>
    </row>
    <row r="5" spans="1:20" ht="21.95" customHeight="1" x14ac:dyDescent="0.2">
      <c r="A5" s="3" t="s">
        <v>19</v>
      </c>
      <c r="B5" s="4">
        <v>6</v>
      </c>
      <c r="C5" s="3" t="s">
        <v>20</v>
      </c>
      <c r="D5" s="3" t="s">
        <v>8</v>
      </c>
      <c r="E5" s="7">
        <v>23858.1</v>
      </c>
      <c r="F5" s="3" t="s">
        <v>54</v>
      </c>
      <c r="G5" s="3" t="s">
        <v>21</v>
      </c>
      <c r="H5" s="3" t="s">
        <v>22</v>
      </c>
      <c r="I5" s="3" t="s">
        <v>60</v>
      </c>
      <c r="J5" s="3" t="s">
        <v>52</v>
      </c>
      <c r="K5" s="3"/>
      <c r="L5" s="12"/>
      <c r="N5" s="19" t="s">
        <v>68</v>
      </c>
      <c r="O5" s="22">
        <f>COUNT(1/(MATCH($C2:$C99&amp;O2&amp;IF(Ответственный="Все","*",Ответственный),$C2:$C99&amp;$B2:$B99&amp;$J2:$J99,)=ROW(A1:A98)))</f>
        <v>0</v>
      </c>
      <c r="P5" s="22">
        <f>COUNT(1/(MATCH($C2:$C99&amp;P2&amp;IF(Ответственный="Все","*",Ответственный),$C2:$C99&amp;$B2:$B99&amp;$J2:$J99,)=ROW(B1:B98)))</f>
        <v>0</v>
      </c>
      <c r="Q5" s="22">
        <f>COUNT(1/(MATCH($C2:$C99&amp;Q2&amp;IF(Ответственный="Все","*",Ответственный),$C2:$C99&amp;$B2:$B99&amp;$J2:$J99,)=ROW(C1:C98)))</f>
        <v>0</v>
      </c>
      <c r="R5" s="23">
        <f t="shared" ref="R5:R6" si="0">SUM(O5:Q5)</f>
        <v>0</v>
      </c>
      <c r="T5" s="11" t="s">
        <v>70</v>
      </c>
    </row>
    <row r="6" spans="1:20" ht="21.95" customHeight="1" x14ac:dyDescent="0.2">
      <c r="A6" s="3" t="s">
        <v>23</v>
      </c>
      <c r="B6" s="4">
        <v>11</v>
      </c>
      <c r="C6" s="3" t="s">
        <v>62</v>
      </c>
      <c r="D6" s="3" t="s">
        <v>51</v>
      </c>
      <c r="E6" s="7">
        <v>191.54</v>
      </c>
      <c r="F6" s="3" t="s">
        <v>56</v>
      </c>
      <c r="G6" s="3" t="s">
        <v>24</v>
      </c>
      <c r="H6" s="3" t="s">
        <v>11</v>
      </c>
      <c r="I6" s="3" t="s">
        <v>61</v>
      </c>
      <c r="J6" s="3" t="s">
        <v>52</v>
      </c>
      <c r="K6" s="3"/>
      <c r="L6" s="12"/>
      <c r="N6" s="19" t="s">
        <v>67</v>
      </c>
      <c r="O6" s="22">
        <f>COUNT(1/(MATCH($F2:$F99&amp;O2&amp;IF(Ответственный="Все","*",Ответственный),$F2:$F99&amp;$B2:$B99&amp;$J2:$J99,)=ROW(A1:A98)))</f>
        <v>0</v>
      </c>
      <c r="P6" s="22">
        <f>COUNT(1/(MATCH($F2:$F99&amp;P2&amp;IF(Ответственный="Все","*",Ответственный),$F2:$F99&amp;$B2:$B99&amp;$J2:$J99,)=ROW(B1:B98)))</f>
        <v>0</v>
      </c>
      <c r="Q6" s="22">
        <f>COUNT(1/(MATCH($F2:$F99&amp;Q2&amp;IF(Ответственный="Все","*",Ответственный),$F2:$F99&amp;$B2:$B99&amp;$J2:$J99,)=ROW(C1:C98)))</f>
        <v>0</v>
      </c>
      <c r="R6" s="23">
        <f t="shared" si="0"/>
        <v>0</v>
      </c>
    </row>
    <row r="7" spans="1:20" ht="21.95" customHeight="1" x14ac:dyDescent="0.2">
      <c r="A7" s="3" t="s">
        <v>23</v>
      </c>
      <c r="B7" s="4">
        <v>11</v>
      </c>
      <c r="C7" s="3" t="s">
        <v>62</v>
      </c>
      <c r="D7" s="3" t="s">
        <v>51</v>
      </c>
      <c r="E7" s="7">
        <v>7.87</v>
      </c>
      <c r="F7" s="3" t="s">
        <v>56</v>
      </c>
      <c r="G7" s="3" t="s">
        <v>24</v>
      </c>
      <c r="H7" s="3" t="s">
        <v>11</v>
      </c>
      <c r="I7" s="3" t="s">
        <v>61</v>
      </c>
      <c r="J7" s="3" t="s">
        <v>52</v>
      </c>
      <c r="K7" s="3"/>
      <c r="L7" s="12"/>
      <c r="O7" s="22"/>
      <c r="P7" s="22"/>
      <c r="Q7" s="22"/>
      <c r="T7" s="26" t="s">
        <v>60</v>
      </c>
    </row>
    <row r="8" spans="1:20" ht="21.95" customHeight="1" x14ac:dyDescent="0.2">
      <c r="A8" s="3" t="s">
        <v>23</v>
      </c>
      <c r="B8" s="4">
        <v>11</v>
      </c>
      <c r="C8" s="3" t="s">
        <v>63</v>
      </c>
      <c r="D8" s="3" t="s">
        <v>51</v>
      </c>
      <c r="E8" s="7">
        <v>86.8</v>
      </c>
      <c r="F8" s="3" t="s">
        <v>56</v>
      </c>
      <c r="G8" s="3" t="s">
        <v>24</v>
      </c>
      <c r="H8" s="3" t="s">
        <v>11</v>
      </c>
      <c r="I8" s="3" t="s">
        <v>61</v>
      </c>
      <c r="J8" s="3" t="s">
        <v>52</v>
      </c>
      <c r="K8" s="3"/>
      <c r="L8" s="12"/>
      <c r="T8" s="26" t="s">
        <v>61</v>
      </c>
    </row>
    <row r="9" spans="1:20" ht="21.95" customHeight="1" x14ac:dyDescent="0.2">
      <c r="A9" s="3" t="s">
        <v>23</v>
      </c>
      <c r="B9" s="4">
        <v>11</v>
      </c>
      <c r="C9" s="3" t="s">
        <v>64</v>
      </c>
      <c r="D9" s="3" t="s">
        <v>51</v>
      </c>
      <c r="E9" s="7">
        <v>23.18</v>
      </c>
      <c r="F9" s="3" t="s">
        <v>56</v>
      </c>
      <c r="G9" s="3" t="s">
        <v>24</v>
      </c>
      <c r="H9" s="3" t="s">
        <v>11</v>
      </c>
      <c r="I9" s="3" t="s">
        <v>61</v>
      </c>
      <c r="J9" s="3" t="s">
        <v>52</v>
      </c>
      <c r="K9" s="3"/>
      <c r="L9" s="12"/>
    </row>
    <row r="10" spans="1:20" ht="33" customHeight="1" x14ac:dyDescent="0.2">
      <c r="A10" s="3" t="s">
        <v>23</v>
      </c>
      <c r="B10" s="4">
        <v>11</v>
      </c>
      <c r="C10" s="3" t="s">
        <v>65</v>
      </c>
      <c r="D10" s="3" t="s">
        <v>51</v>
      </c>
      <c r="E10" s="7">
        <v>651.57000000000005</v>
      </c>
      <c r="F10" s="3" t="s">
        <v>56</v>
      </c>
      <c r="G10" s="3" t="s">
        <v>24</v>
      </c>
      <c r="H10" s="3" t="s">
        <v>11</v>
      </c>
      <c r="I10" s="3" t="s">
        <v>61</v>
      </c>
      <c r="J10" s="3" t="s">
        <v>52</v>
      </c>
      <c r="K10" s="3"/>
      <c r="L10" s="12"/>
    </row>
    <row r="11" spans="1:20" ht="33" customHeight="1" x14ac:dyDescent="0.2">
      <c r="A11" s="3" t="s">
        <v>25</v>
      </c>
      <c r="B11" s="4">
        <v>11</v>
      </c>
      <c r="C11" s="3" t="s">
        <v>66</v>
      </c>
      <c r="D11" s="3" t="s">
        <v>51</v>
      </c>
      <c r="E11" s="7">
        <v>4976.3999999999996</v>
      </c>
      <c r="F11" s="3" t="s">
        <v>56</v>
      </c>
      <c r="G11" s="3" t="s">
        <v>15</v>
      </c>
      <c r="H11" s="3" t="s">
        <v>16</v>
      </c>
      <c r="I11" s="3" t="s">
        <v>61</v>
      </c>
      <c r="J11" s="3" t="s">
        <v>52</v>
      </c>
      <c r="K11" s="3"/>
      <c r="L11" s="12"/>
    </row>
    <row r="12" spans="1:20" ht="11.1" customHeight="1" x14ac:dyDescent="0.2">
      <c r="A12" s="3" t="s">
        <v>26</v>
      </c>
      <c r="B12" s="4">
        <v>1</v>
      </c>
      <c r="C12" s="3" t="s">
        <v>27</v>
      </c>
      <c r="D12" s="3" t="s">
        <v>8</v>
      </c>
      <c r="E12" s="7">
        <v>52.8</v>
      </c>
      <c r="F12" s="3" t="s">
        <v>57</v>
      </c>
      <c r="G12" s="3" t="s">
        <v>28</v>
      </c>
      <c r="H12" s="3" t="s">
        <v>11</v>
      </c>
      <c r="I12" s="3" t="s">
        <v>60</v>
      </c>
      <c r="J12" s="3" t="s">
        <v>53</v>
      </c>
      <c r="K12" s="3"/>
      <c r="L12" s="12"/>
    </row>
    <row r="13" spans="1:20" ht="11.1" customHeight="1" x14ac:dyDescent="0.2">
      <c r="A13" s="3" t="s">
        <v>26</v>
      </c>
      <c r="B13" s="4">
        <v>1</v>
      </c>
      <c r="C13" s="3" t="s">
        <v>29</v>
      </c>
      <c r="D13" s="3" t="s">
        <v>8</v>
      </c>
      <c r="E13" s="7">
        <v>79.2</v>
      </c>
      <c r="F13" s="3" t="s">
        <v>57</v>
      </c>
      <c r="G13" s="3" t="s">
        <v>28</v>
      </c>
      <c r="H13" s="3" t="s">
        <v>11</v>
      </c>
      <c r="I13" s="3" t="s">
        <v>60</v>
      </c>
      <c r="J13" s="3" t="s">
        <v>53</v>
      </c>
      <c r="K13" s="3"/>
      <c r="L13" s="12"/>
    </row>
    <row r="14" spans="1:20" ht="11.1" customHeight="1" x14ac:dyDescent="0.2">
      <c r="A14" s="3" t="s">
        <v>26</v>
      </c>
      <c r="B14" s="4">
        <v>1</v>
      </c>
      <c r="C14" s="3" t="s">
        <v>30</v>
      </c>
      <c r="D14" s="3" t="s">
        <v>8</v>
      </c>
      <c r="E14" s="7">
        <v>88</v>
      </c>
      <c r="F14" s="3" t="s">
        <v>57</v>
      </c>
      <c r="G14" s="3" t="s">
        <v>28</v>
      </c>
      <c r="H14" s="3" t="s">
        <v>11</v>
      </c>
      <c r="I14" s="3" t="s">
        <v>60</v>
      </c>
      <c r="J14" s="3" t="s">
        <v>53</v>
      </c>
      <c r="K14" s="3"/>
      <c r="L14" s="12"/>
    </row>
    <row r="15" spans="1:20" ht="11.1" customHeight="1" x14ac:dyDescent="0.2">
      <c r="A15" s="3" t="s">
        <v>26</v>
      </c>
      <c r="B15" s="4">
        <v>1</v>
      </c>
      <c r="C15" s="3" t="s">
        <v>31</v>
      </c>
      <c r="D15" s="3" t="s">
        <v>8</v>
      </c>
      <c r="E15" s="7">
        <v>140.80000000000001</v>
      </c>
      <c r="F15" s="3" t="s">
        <v>57</v>
      </c>
      <c r="G15" s="3" t="s">
        <v>28</v>
      </c>
      <c r="H15" s="3" t="s">
        <v>11</v>
      </c>
      <c r="I15" s="3" t="s">
        <v>60</v>
      </c>
      <c r="J15" s="3" t="s">
        <v>53</v>
      </c>
      <c r="K15" s="3"/>
      <c r="L15" s="12"/>
    </row>
    <row r="16" spans="1:20" ht="21.95" customHeight="1" x14ac:dyDescent="0.2">
      <c r="A16" s="3" t="s">
        <v>26</v>
      </c>
      <c r="B16" s="4">
        <v>1</v>
      </c>
      <c r="C16" s="3" t="s">
        <v>10</v>
      </c>
      <c r="D16" s="3" t="s">
        <v>8</v>
      </c>
      <c r="E16" s="7">
        <v>200.64</v>
      </c>
      <c r="F16" s="3" t="s">
        <v>57</v>
      </c>
      <c r="G16" s="3" t="s">
        <v>28</v>
      </c>
      <c r="H16" s="3" t="s">
        <v>11</v>
      </c>
      <c r="I16" s="3" t="s">
        <v>60</v>
      </c>
      <c r="J16" s="3" t="s">
        <v>53</v>
      </c>
      <c r="K16" s="3"/>
      <c r="L16" s="12"/>
    </row>
    <row r="17" spans="1:12" ht="21.95" customHeight="1" x14ac:dyDescent="0.2">
      <c r="A17" s="3" t="s">
        <v>26</v>
      </c>
      <c r="B17" s="4">
        <v>1</v>
      </c>
      <c r="C17" s="3" t="s">
        <v>9</v>
      </c>
      <c r="D17" s="3" t="s">
        <v>8</v>
      </c>
      <c r="E17" s="7">
        <v>1144</v>
      </c>
      <c r="F17" s="3" t="s">
        <v>57</v>
      </c>
      <c r="G17" s="3" t="s">
        <v>28</v>
      </c>
      <c r="H17" s="3" t="s">
        <v>11</v>
      </c>
      <c r="I17" s="3" t="s">
        <v>60</v>
      </c>
      <c r="J17" s="3" t="s">
        <v>53</v>
      </c>
      <c r="K17" s="3"/>
      <c r="L17" s="12"/>
    </row>
    <row r="18" spans="1:12" ht="33" customHeight="1" x14ac:dyDescent="0.2">
      <c r="A18" s="3" t="s">
        <v>33</v>
      </c>
      <c r="B18" s="4">
        <v>6</v>
      </c>
      <c r="C18" s="3" t="s">
        <v>34</v>
      </c>
      <c r="D18" s="3" t="s">
        <v>8</v>
      </c>
      <c r="E18" s="7">
        <v>730.4</v>
      </c>
      <c r="F18" s="3" t="s">
        <v>57</v>
      </c>
      <c r="G18" s="3" t="s">
        <v>28</v>
      </c>
      <c r="H18" s="3" t="s">
        <v>11</v>
      </c>
      <c r="I18" s="3" t="s">
        <v>60</v>
      </c>
      <c r="J18" s="3" t="s">
        <v>53</v>
      </c>
      <c r="K18" s="3"/>
      <c r="L18" s="12"/>
    </row>
    <row r="19" spans="1:12" ht="11.1" customHeight="1" x14ac:dyDescent="0.2">
      <c r="A19" s="3" t="s">
        <v>35</v>
      </c>
      <c r="B19" s="4">
        <v>6</v>
      </c>
      <c r="C19" s="3" t="s">
        <v>36</v>
      </c>
      <c r="D19" s="3" t="s">
        <v>8</v>
      </c>
      <c r="E19" s="7">
        <v>13200</v>
      </c>
      <c r="F19" s="3" t="s">
        <v>58</v>
      </c>
      <c r="G19" s="3" t="s">
        <v>37</v>
      </c>
      <c r="H19" s="3" t="s">
        <v>11</v>
      </c>
      <c r="I19" s="3" t="s">
        <v>60</v>
      </c>
      <c r="J19" s="3" t="s">
        <v>53</v>
      </c>
      <c r="K19" s="3"/>
      <c r="L19" s="12"/>
    </row>
    <row r="20" spans="1:12" ht="21.95" customHeight="1" x14ac:dyDescent="0.2">
      <c r="A20" s="3" t="s">
        <v>35</v>
      </c>
      <c r="B20" s="4">
        <v>6</v>
      </c>
      <c r="C20" s="3" t="s">
        <v>38</v>
      </c>
      <c r="D20" s="3" t="s">
        <v>8</v>
      </c>
      <c r="E20" s="7">
        <v>46.64</v>
      </c>
      <c r="F20" s="3" t="s">
        <v>58</v>
      </c>
      <c r="G20" s="3" t="s">
        <v>37</v>
      </c>
      <c r="H20" s="3" t="s">
        <v>11</v>
      </c>
      <c r="I20" s="3" t="s">
        <v>60</v>
      </c>
      <c r="J20" s="3" t="s">
        <v>53</v>
      </c>
      <c r="K20" s="3"/>
      <c r="L20" s="12"/>
    </row>
    <row r="21" spans="1:12" ht="21.95" customHeight="1" x14ac:dyDescent="0.2">
      <c r="A21" s="3" t="s">
        <v>35</v>
      </c>
      <c r="B21" s="4">
        <v>6</v>
      </c>
      <c r="C21" s="3" t="s">
        <v>39</v>
      </c>
      <c r="D21" s="3" t="s">
        <v>8</v>
      </c>
      <c r="E21" s="7">
        <v>1950</v>
      </c>
      <c r="F21" s="3" t="s">
        <v>58</v>
      </c>
      <c r="G21" s="3" t="s">
        <v>37</v>
      </c>
      <c r="H21" s="3" t="s">
        <v>11</v>
      </c>
      <c r="I21" s="3" t="s">
        <v>60</v>
      </c>
      <c r="J21" s="3" t="s">
        <v>53</v>
      </c>
      <c r="K21" s="3"/>
      <c r="L21" s="12"/>
    </row>
    <row r="22" spans="1:12" ht="21.95" customHeight="1" x14ac:dyDescent="0.2">
      <c r="A22" s="3" t="s">
        <v>40</v>
      </c>
      <c r="B22" s="4">
        <v>6</v>
      </c>
      <c r="C22" s="3" t="s">
        <v>12</v>
      </c>
      <c r="D22" s="3" t="s">
        <v>8</v>
      </c>
      <c r="E22" s="7">
        <v>19301.150000000001</v>
      </c>
      <c r="F22" s="3" t="s">
        <v>55</v>
      </c>
      <c r="G22" s="3" t="s">
        <v>41</v>
      </c>
      <c r="H22" s="3" t="s">
        <v>42</v>
      </c>
      <c r="I22" s="3" t="s">
        <v>61</v>
      </c>
      <c r="J22" s="3" t="s">
        <v>53</v>
      </c>
      <c r="K22" s="3"/>
      <c r="L22" s="12"/>
    </row>
    <row r="23" spans="1:12" ht="21.95" customHeight="1" x14ac:dyDescent="0.2">
      <c r="A23" s="3" t="s">
        <v>40</v>
      </c>
      <c r="B23" s="4">
        <v>6</v>
      </c>
      <c r="C23" s="3" t="s">
        <v>43</v>
      </c>
      <c r="D23" s="3" t="s">
        <v>8</v>
      </c>
      <c r="E23" s="7">
        <v>20900</v>
      </c>
      <c r="F23" s="3" t="s">
        <v>55</v>
      </c>
      <c r="G23" s="3" t="s">
        <v>41</v>
      </c>
      <c r="H23" s="3" t="s">
        <v>42</v>
      </c>
      <c r="I23" s="3" t="s">
        <v>61</v>
      </c>
      <c r="J23" s="3" t="s">
        <v>53</v>
      </c>
      <c r="K23" s="3"/>
      <c r="L23" s="12"/>
    </row>
    <row r="24" spans="1:12" ht="21.95" customHeight="1" x14ac:dyDescent="0.2">
      <c r="A24" s="3" t="s">
        <v>40</v>
      </c>
      <c r="B24" s="4">
        <v>6</v>
      </c>
      <c r="C24" s="3" t="s">
        <v>44</v>
      </c>
      <c r="D24" s="3" t="s">
        <v>8</v>
      </c>
      <c r="E24" s="7">
        <v>29402.5</v>
      </c>
      <c r="F24" s="3" t="s">
        <v>55</v>
      </c>
      <c r="G24" s="3" t="s">
        <v>41</v>
      </c>
      <c r="H24" s="3" t="s">
        <v>42</v>
      </c>
      <c r="I24" s="3" t="s">
        <v>61</v>
      </c>
      <c r="J24" s="3" t="s">
        <v>53</v>
      </c>
      <c r="K24" s="3"/>
      <c r="L24" s="12"/>
    </row>
    <row r="25" spans="1:12" ht="33" customHeight="1" x14ac:dyDescent="0.2">
      <c r="A25" s="3" t="s">
        <v>45</v>
      </c>
      <c r="B25" s="4">
        <v>6</v>
      </c>
      <c r="C25" s="3" t="s">
        <v>46</v>
      </c>
      <c r="D25" s="3" t="s">
        <v>8</v>
      </c>
      <c r="E25" s="7">
        <v>150.91</v>
      </c>
      <c r="F25" s="3" t="s">
        <v>59</v>
      </c>
      <c r="G25" s="3" t="s">
        <v>47</v>
      </c>
      <c r="H25" s="3" t="s">
        <v>48</v>
      </c>
      <c r="I25" s="3" t="s">
        <v>61</v>
      </c>
      <c r="J25" s="3" t="s">
        <v>53</v>
      </c>
      <c r="K25" s="3"/>
      <c r="L25" s="12"/>
    </row>
    <row r="26" spans="1:12" ht="33" customHeight="1" x14ac:dyDescent="0.2">
      <c r="A26" s="3" t="s">
        <v>45</v>
      </c>
      <c r="B26" s="4">
        <v>6</v>
      </c>
      <c r="C26" s="3" t="s">
        <v>49</v>
      </c>
      <c r="D26" s="3" t="s">
        <v>8</v>
      </c>
      <c r="E26" s="7">
        <v>161.65</v>
      </c>
      <c r="F26" s="3" t="s">
        <v>59</v>
      </c>
      <c r="G26" s="3" t="s">
        <v>47</v>
      </c>
      <c r="H26" s="3" t="s">
        <v>48</v>
      </c>
      <c r="I26" s="3" t="s">
        <v>61</v>
      </c>
      <c r="J26" s="3" t="s">
        <v>53</v>
      </c>
      <c r="K26" s="3"/>
      <c r="L26" s="12"/>
    </row>
    <row r="27" spans="1:12" ht="33" customHeight="1" x14ac:dyDescent="0.2">
      <c r="A27" s="3" t="s">
        <v>45</v>
      </c>
      <c r="B27" s="4">
        <v>6</v>
      </c>
      <c r="C27" s="3" t="s">
        <v>32</v>
      </c>
      <c r="D27" s="3" t="s">
        <v>8</v>
      </c>
      <c r="E27" s="7">
        <v>303.83999999999997</v>
      </c>
      <c r="F27" s="3" t="s">
        <v>59</v>
      </c>
      <c r="G27" s="3" t="s">
        <v>47</v>
      </c>
      <c r="H27" s="3" t="s">
        <v>48</v>
      </c>
      <c r="I27" s="3" t="s">
        <v>61</v>
      </c>
      <c r="J27" s="3" t="s">
        <v>53</v>
      </c>
      <c r="K27" s="3"/>
      <c r="L27" s="12"/>
    </row>
    <row r="28" spans="1:12" ht="33" customHeight="1" x14ac:dyDescent="0.2">
      <c r="A28" s="3" t="s">
        <v>45</v>
      </c>
      <c r="B28" s="4">
        <v>6</v>
      </c>
      <c r="C28" s="3" t="s">
        <v>50</v>
      </c>
      <c r="D28" s="3" t="s">
        <v>8</v>
      </c>
      <c r="E28" s="7">
        <v>178.56</v>
      </c>
      <c r="F28" s="3" t="s">
        <v>59</v>
      </c>
      <c r="G28" s="3" t="s">
        <v>47</v>
      </c>
      <c r="H28" s="3" t="s">
        <v>48</v>
      </c>
      <c r="I28" s="3" t="s">
        <v>61</v>
      </c>
      <c r="J28" s="3" t="s">
        <v>53</v>
      </c>
      <c r="K28" s="3"/>
      <c r="L28" s="12"/>
    </row>
    <row r="29" spans="1:12" ht="11.1" customHeight="1" x14ac:dyDescent="0.2">
      <c r="A29" s="5"/>
      <c r="B29" s="5"/>
      <c r="C29" s="5"/>
      <c r="D29" s="5"/>
      <c r="E29" s="8"/>
      <c r="F29" s="5"/>
      <c r="G29" s="5"/>
      <c r="H29" s="5"/>
      <c r="I29" s="5"/>
      <c r="J29" s="5"/>
      <c r="K29" s="24"/>
      <c r="L29" s="13"/>
    </row>
    <row r="30" spans="1:12" ht="11.1" customHeight="1" x14ac:dyDescent="0.2"/>
  </sheetData>
  <autoFilter ref="A1:J28" xr:uid="{00000000-0009-0000-0000-000000000000}"/>
  <dataValidations count="2">
    <dataValidation type="list" allowBlank="1" showInputMessage="1" showErrorMessage="1" sqref="M2" xr:uid="{00000000-0002-0000-0000-000000000000}">
      <formula1>Манагер</formula1>
    </dataValidation>
    <dataValidation type="list" allowBlank="1" showInputMessage="1" showErrorMessage="1" sqref="L2" xr:uid="{3F31AB6E-0467-42AB-A5D5-DA956D6CD223}">
      <formula1>Проект</formula1>
    </dataValidation>
  </dataValidations>
  <pageMargins left="0.75" right="1" top="0.75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27E0-CC38-4CD9-8223-14F4557596DA}">
  <dimension ref="K1:K30"/>
  <sheetViews>
    <sheetView workbookViewId="0">
      <selection activeCell="O22" sqref="O22"/>
    </sheetView>
  </sheetViews>
  <sheetFormatPr defaultRowHeight="11.25" x14ac:dyDescent="0.2"/>
  <cols>
    <col min="11" max="11" width="17.1640625" style="1" customWidth="1"/>
  </cols>
  <sheetData>
    <row r="1" spans="11:11" x14ac:dyDescent="0.2">
      <c r="K1" s="2" t="s">
        <v>73</v>
      </c>
    </row>
    <row r="2" spans="11:11" x14ac:dyDescent="0.2">
      <c r="K2" s="3" t="s">
        <v>13</v>
      </c>
    </row>
    <row r="3" spans="11:11" x14ac:dyDescent="0.2">
      <c r="K3" s="3" t="s">
        <v>19</v>
      </c>
    </row>
    <row r="4" spans="11:11" x14ac:dyDescent="0.2">
      <c r="K4" s="3" t="s">
        <v>23</v>
      </c>
    </row>
    <row r="5" spans="11:11" x14ac:dyDescent="0.2">
      <c r="K5" s="3" t="s">
        <v>25</v>
      </c>
    </row>
    <row r="6" spans="11:11" x14ac:dyDescent="0.2">
      <c r="K6" s="3" t="s">
        <v>26</v>
      </c>
    </row>
    <row r="7" spans="11:11" x14ac:dyDescent="0.2">
      <c r="K7" s="3" t="s">
        <v>33</v>
      </c>
    </row>
    <row r="8" spans="11:11" x14ac:dyDescent="0.2">
      <c r="K8" s="3" t="s">
        <v>35</v>
      </c>
    </row>
    <row r="9" spans="11:11" x14ac:dyDescent="0.2">
      <c r="K9" s="3" t="s">
        <v>40</v>
      </c>
    </row>
    <row r="10" spans="11:11" x14ac:dyDescent="0.2">
      <c r="K10" s="3" t="s">
        <v>45</v>
      </c>
    </row>
    <row r="11" spans="11:11" x14ac:dyDescent="0.2">
      <c r="K11" s="24"/>
    </row>
    <row r="12" spans="11:11" x14ac:dyDescent="0.2">
      <c r="K12"/>
    </row>
    <row r="13" spans="11:11" x14ac:dyDescent="0.2">
      <c r="K13"/>
    </row>
    <row r="14" spans="11:11" x14ac:dyDescent="0.2">
      <c r="K14"/>
    </row>
    <row r="15" spans="11:11" x14ac:dyDescent="0.2">
      <c r="K15"/>
    </row>
    <row r="16" spans="11:11" x14ac:dyDescent="0.2">
      <c r="K16"/>
    </row>
    <row r="17" spans="11:11" x14ac:dyDescent="0.2">
      <c r="K17"/>
    </row>
    <row r="18" spans="11:11" x14ac:dyDescent="0.2">
      <c r="K18"/>
    </row>
    <row r="19" spans="11:11" x14ac:dyDescent="0.2">
      <c r="K19"/>
    </row>
    <row r="20" spans="11:11" x14ac:dyDescent="0.2">
      <c r="K20"/>
    </row>
    <row r="21" spans="11:11" x14ac:dyDescent="0.2">
      <c r="K21"/>
    </row>
    <row r="22" spans="11:11" x14ac:dyDescent="0.2">
      <c r="K22"/>
    </row>
    <row r="23" spans="11:11" x14ac:dyDescent="0.2">
      <c r="K23"/>
    </row>
    <row r="24" spans="11:11" x14ac:dyDescent="0.2">
      <c r="K24"/>
    </row>
    <row r="25" spans="11:11" x14ac:dyDescent="0.2">
      <c r="K25"/>
    </row>
    <row r="26" spans="11:11" x14ac:dyDescent="0.2">
      <c r="K26"/>
    </row>
    <row r="27" spans="11:11" x14ac:dyDescent="0.2">
      <c r="K27"/>
    </row>
    <row r="28" spans="11:11" x14ac:dyDescent="0.2">
      <c r="K28"/>
    </row>
    <row r="29" spans="11:11" x14ac:dyDescent="0.2">
      <c r="K29"/>
    </row>
    <row r="30" spans="11:11" x14ac:dyDescent="0.2">
      <c r="K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TDSheet</vt:lpstr>
      <vt:lpstr>Лист1</vt:lpstr>
      <vt:lpstr>Манагер</vt:lpstr>
      <vt:lpstr>Ответственный</vt:lpstr>
      <vt:lpstr>Проект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Эллочка</dc:creator>
  <cp:lastModifiedBy>Рейнер Максим</cp:lastModifiedBy>
  <dcterms:created xsi:type="dcterms:W3CDTF">2018-12-19T06:45:59Z</dcterms:created>
  <dcterms:modified xsi:type="dcterms:W3CDTF">2018-12-19T08:01:58Z</dcterms:modified>
</cp:coreProperties>
</file>