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\Desktop\"/>
    </mc:Choice>
  </mc:AlternateContent>
  <bookViews>
    <workbookView xWindow="0" yWindow="0" windowWidth="23040" windowHeight="8808" activeTab="1"/>
  </bookViews>
  <sheets>
    <sheet name="Лист1" sheetId="1" r:id="rId1"/>
    <sheet name="Лист2" sheetId="2" r:id="rId2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2" l="1" a="1"/>
  <c r="D77" i="2" s="1"/>
  <c r="D78" i="2" a="1"/>
  <c r="D78" i="2" s="1"/>
  <c r="I78" i="2" s="1" a="1"/>
  <c r="I78" i="2" s="1"/>
  <c r="D79" i="2" a="1"/>
  <c r="D79" i="2" s="1"/>
  <c r="I79" i="2" s="1" a="1"/>
  <c r="I79" i="2" s="1"/>
  <c r="D80" i="2" a="1"/>
  <c r="D80" i="2" s="1"/>
  <c r="I80" i="2" s="1" a="1"/>
  <c r="I80" i="2" s="1"/>
  <c r="D81" i="2" a="1"/>
  <c r="D81" i="2" s="1"/>
  <c r="I81" i="2" s="1" a="1"/>
  <c r="I81" i="2" s="1"/>
  <c r="D82" i="2" a="1"/>
  <c r="D82" i="2" s="1"/>
  <c r="I82" i="2" s="1" a="1"/>
  <c r="I82" i="2" s="1"/>
  <c r="D83" i="2" a="1"/>
  <c r="D83" i="2" s="1"/>
  <c r="I83" i="2" s="1" a="1"/>
  <c r="I83" i="2" s="1"/>
  <c r="D84" i="2" a="1"/>
  <c r="D84" i="2" s="1"/>
  <c r="I84" i="2" s="1" a="1"/>
  <c r="I84" i="2" s="1"/>
  <c r="D85" i="2" a="1"/>
  <c r="D85" i="2" s="1"/>
  <c r="I85" i="2" s="1" a="1"/>
  <c r="I85" i="2" s="1"/>
  <c r="D86" i="2" a="1"/>
  <c r="D86" i="2" s="1"/>
  <c r="I86" i="2" s="1" a="1"/>
  <c r="I86" i="2" s="1"/>
  <c r="D87" i="2" a="1"/>
  <c r="D87" i="2" s="1"/>
  <c r="I87" i="2" s="1" a="1"/>
  <c r="I87" i="2" s="1"/>
  <c r="D88" i="2" a="1"/>
  <c r="D88" i="2" s="1"/>
  <c r="I88" i="2" s="1" a="1"/>
  <c r="I88" i="2" s="1"/>
  <c r="D89" i="2" a="1"/>
  <c r="D89" i="2" s="1"/>
  <c r="I89" i="2" s="1" a="1"/>
  <c r="I89" i="2" s="1"/>
  <c r="D90" i="2" a="1"/>
  <c r="D90" i="2" s="1"/>
  <c r="I90" i="2" s="1" a="1"/>
  <c r="I90" i="2" s="1"/>
  <c r="D76" i="2" a="1"/>
  <c r="D76" i="2" s="1"/>
  <c r="I77" i="2" l="1" a="1"/>
  <c r="I77" i="2" s="1"/>
  <c r="I76" i="2" a="1"/>
  <c r="I76" i="2" s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C45" i="2"/>
  <c r="W39" i="2"/>
  <c r="V39" i="2"/>
  <c r="U39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B63" i="2" l="1" a="1"/>
  <c r="B63" i="2" s="1"/>
  <c r="B67" i="2" a="1"/>
  <c r="B67" i="2" s="1"/>
  <c r="B60" i="2" a="1"/>
  <c r="B60" i="2" s="1"/>
  <c r="B71" i="2" a="1"/>
  <c r="B71" i="2" s="1"/>
  <c r="B72" i="2" a="1"/>
  <c r="B72" i="2" s="1"/>
  <c r="C53" i="2"/>
  <c r="B58" i="2" a="1"/>
  <c r="B58" i="2" s="1"/>
  <c r="B59" i="2" a="1"/>
  <c r="B59" i="2" s="1"/>
  <c r="B76" i="2" a="1"/>
  <c r="B66" i="2" a="1"/>
  <c r="B66" i="2" s="1"/>
  <c r="B68" i="2" a="1"/>
  <c r="B68" i="2" s="1"/>
  <c r="N69" i="2" a="1"/>
  <c r="N69" i="2" s="1"/>
  <c r="T69" i="2" s="1" a="1"/>
  <c r="T69" i="2" s="1"/>
  <c r="D71" i="2" a="1"/>
  <c r="D71" i="2" s="1"/>
  <c r="I71" i="2" s="1" a="1"/>
  <c r="I71" i="2" s="1"/>
  <c r="D69" i="2" a="1"/>
  <c r="D69" i="2" s="1"/>
  <c r="I69" i="2" s="1" a="1"/>
  <c r="I69" i="2" s="1"/>
  <c r="C50" i="2"/>
  <c r="B64" i="2" a="1"/>
  <c r="B64" i="2" s="1"/>
  <c r="B70" i="2" a="1"/>
  <c r="B70" i="2" s="1"/>
  <c r="N71" i="2" a="1"/>
  <c r="N71" i="2" s="1"/>
  <c r="T71" i="2" s="1" a="1"/>
  <c r="T71" i="2" s="1"/>
  <c r="D73" i="2" a="1"/>
  <c r="D73" i="2" s="1"/>
  <c r="I73" i="2" s="1" a="1"/>
  <c r="I73" i="2" s="1"/>
  <c r="N67" i="2" a="1"/>
  <c r="N67" i="2" s="1"/>
  <c r="T67" i="2" s="1" a="1"/>
  <c r="T67" i="2" s="1"/>
  <c r="B61" i="2" a="1"/>
  <c r="B61" i="2" s="1"/>
  <c r="B65" i="2" a="1"/>
  <c r="B65" i="2" s="1"/>
  <c r="B69" i="2" a="1"/>
  <c r="B69" i="2" s="1"/>
  <c r="B73" i="2" a="1"/>
  <c r="B73" i="2" s="1"/>
  <c r="B62" i="2" a="1"/>
  <c r="B62" i="2" s="1"/>
  <c r="D67" i="2" a="1"/>
  <c r="D67" i="2" s="1"/>
  <c r="I67" i="2" s="1" a="1"/>
  <c r="I67" i="2" s="1"/>
  <c r="N73" i="2" a="1"/>
  <c r="N73" i="2" s="1"/>
  <c r="T73" i="2" s="1" a="1"/>
  <c r="T73" i="2" s="1"/>
  <c r="C51" i="2"/>
  <c r="C48" i="2"/>
  <c r="C47" i="2" s="1"/>
  <c r="C55" i="2" s="1"/>
  <c r="D55" i="2" s="1"/>
  <c r="C52" i="2"/>
  <c r="D58" i="2" a="1"/>
  <c r="N58" i="2" a="1"/>
  <c r="D68" i="2" a="1"/>
  <c r="D68" i="2" s="1"/>
  <c r="I68" i="2" s="1" a="1"/>
  <c r="I68" i="2" s="1"/>
  <c r="N68" i="2" a="1"/>
  <c r="N68" i="2" s="1"/>
  <c r="T68" i="2" s="1" a="1"/>
  <c r="T68" i="2" s="1"/>
  <c r="D70" i="2" a="1"/>
  <c r="D70" i="2" s="1"/>
  <c r="I70" i="2" s="1" a="1"/>
  <c r="I70" i="2" s="1"/>
  <c r="N70" i="2" a="1"/>
  <c r="N70" i="2" s="1"/>
  <c r="T70" i="2" s="1" a="1"/>
  <c r="T70" i="2" s="1"/>
  <c r="D72" i="2" a="1"/>
  <c r="D72" i="2" s="1"/>
  <c r="I72" i="2" s="1" a="1"/>
  <c r="I72" i="2" s="1"/>
  <c r="N72" i="2" a="1"/>
  <c r="N72" i="2" s="1"/>
  <c r="T72" i="2" s="1" a="1"/>
  <c r="T72" i="2" s="1"/>
  <c r="N76" i="2" a="1"/>
  <c r="C49" i="2"/>
  <c r="C45" i="1"/>
  <c r="W39" i="1"/>
  <c r="V39" i="1"/>
  <c r="U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2" i="1"/>
  <c r="X31" i="1"/>
  <c r="X30" i="1"/>
  <c r="X29" i="1"/>
  <c r="X28" i="1"/>
  <c r="X27" i="1"/>
  <c r="X26" i="1"/>
  <c r="X25" i="1"/>
  <c r="X24" i="1"/>
  <c r="X23" i="1"/>
  <c r="X22" i="1"/>
  <c r="B72" i="1" s="1" a="1"/>
  <c r="B72" i="1" s="1"/>
  <c r="X21" i="1"/>
  <c r="X20" i="1"/>
  <c r="X19" i="1"/>
  <c r="X18" i="1"/>
  <c r="B71" i="1" s="1" a="1"/>
  <c r="B71" i="1" s="1"/>
  <c r="X17" i="1"/>
  <c r="X16" i="1"/>
  <c r="B68" i="1" s="1" a="1"/>
  <c r="B68" i="1" s="1"/>
  <c r="X15" i="1"/>
  <c r="X14" i="1"/>
  <c r="B67" i="1" s="1" a="1"/>
  <c r="B67" i="1" s="1"/>
  <c r="X13" i="1"/>
  <c r="X12" i="1"/>
  <c r="B64" i="1" s="1" a="1"/>
  <c r="B64" i="1" s="1"/>
  <c r="X11" i="1"/>
  <c r="X10" i="1"/>
  <c r="B63" i="1" s="1" a="1"/>
  <c r="B63" i="1" s="1"/>
  <c r="X9" i="1"/>
  <c r="X8" i="1"/>
  <c r="N67" i="1" s="1" a="1"/>
  <c r="N67" i="1" s="1"/>
  <c r="T67" i="1" s="1" a="1"/>
  <c r="T67" i="1" s="1"/>
  <c r="X7" i="1"/>
  <c r="X6" i="1"/>
  <c r="X5" i="1"/>
  <c r="N66" i="2" l="1"/>
  <c r="T66" i="2" s="1" a="1"/>
  <c r="T66" i="2" s="1"/>
  <c r="N62" i="2"/>
  <c r="T62" i="2" s="1" a="1"/>
  <c r="T62" i="2" s="1"/>
  <c r="N58" i="2"/>
  <c r="T58" i="2" s="1" a="1"/>
  <c r="T58" i="2" s="1"/>
  <c r="N65" i="2"/>
  <c r="T65" i="2" s="1" a="1"/>
  <c r="T65" i="2" s="1"/>
  <c r="N61" i="2"/>
  <c r="T61" i="2" s="1" a="1"/>
  <c r="T61" i="2" s="1"/>
  <c r="N64" i="2"/>
  <c r="T64" i="2" s="1" a="1"/>
  <c r="T64" i="2" s="1"/>
  <c r="N60" i="2"/>
  <c r="T60" i="2" s="1" a="1"/>
  <c r="T60" i="2" s="1"/>
  <c r="N59" i="2"/>
  <c r="T59" i="2" s="1" a="1"/>
  <c r="T59" i="2" s="1"/>
  <c r="N63" i="2"/>
  <c r="T63" i="2" s="1" a="1"/>
  <c r="T63" i="2" s="1"/>
  <c r="B90" i="2"/>
  <c r="B86" i="2"/>
  <c r="B82" i="2"/>
  <c r="B78" i="2"/>
  <c r="B89" i="2"/>
  <c r="B85" i="2"/>
  <c r="B81" i="2"/>
  <c r="B77" i="2"/>
  <c r="B88" i="2"/>
  <c r="B84" i="2"/>
  <c r="B80" i="2"/>
  <c r="B76" i="2"/>
  <c r="B87" i="2"/>
  <c r="B83" i="2"/>
  <c r="B79" i="2"/>
  <c r="N88" i="2"/>
  <c r="R88" i="2" s="1"/>
  <c r="N84" i="2"/>
  <c r="R84" i="2" s="1"/>
  <c r="N80" i="2"/>
  <c r="R80" i="2" s="1"/>
  <c r="N76" i="2"/>
  <c r="N87" i="2"/>
  <c r="R87" i="2" s="1"/>
  <c r="N83" i="2"/>
  <c r="R83" i="2" s="1"/>
  <c r="N79" i="2"/>
  <c r="R79" i="2" s="1"/>
  <c r="N90" i="2"/>
  <c r="R90" i="2" s="1"/>
  <c r="N86" i="2"/>
  <c r="R86" i="2" s="1"/>
  <c r="N82" i="2"/>
  <c r="R82" i="2" s="1"/>
  <c r="N78" i="2"/>
  <c r="N89" i="2"/>
  <c r="R89" i="2" s="1"/>
  <c r="N85" i="2"/>
  <c r="R85" i="2" s="1"/>
  <c r="N81" i="2"/>
  <c r="R81" i="2" s="1"/>
  <c r="N77" i="2"/>
  <c r="D66" i="2"/>
  <c r="I66" i="2" s="1" a="1"/>
  <c r="I66" i="2" s="1"/>
  <c r="D62" i="2"/>
  <c r="I62" i="2" s="1" a="1"/>
  <c r="I62" i="2" s="1"/>
  <c r="D58" i="2"/>
  <c r="I58" i="2" s="1" a="1"/>
  <c r="I58" i="2" s="1"/>
  <c r="D65" i="2"/>
  <c r="I65" i="2" s="1" a="1"/>
  <c r="I65" i="2" s="1"/>
  <c r="D61" i="2"/>
  <c r="I61" i="2" s="1" a="1"/>
  <c r="I61" i="2" s="1"/>
  <c r="D64" i="2"/>
  <c r="I64" i="2" s="1" a="1"/>
  <c r="I64" i="2" s="1"/>
  <c r="D60" i="2"/>
  <c r="I60" i="2" s="1" a="1"/>
  <c r="I60" i="2" s="1"/>
  <c r="D63" i="2"/>
  <c r="I63" i="2" s="1" a="1"/>
  <c r="I63" i="2" s="1"/>
  <c r="D59" i="2"/>
  <c r="I59" i="2" s="1" a="1"/>
  <c r="I59" i="2" s="1"/>
  <c r="C56" i="2"/>
  <c r="D56" i="2" s="1"/>
  <c r="B58" i="1" a="1"/>
  <c r="B58" i="1" s="1"/>
  <c r="B60" i="1" a="1"/>
  <c r="B60" i="1" s="1"/>
  <c r="C53" i="1"/>
  <c r="B59" i="1" a="1"/>
  <c r="B59" i="1" s="1"/>
  <c r="B76" i="1" a="1"/>
  <c r="B66" i="1" a="1"/>
  <c r="B66" i="1" s="1"/>
  <c r="N69" i="1" a="1"/>
  <c r="N69" i="1" s="1"/>
  <c r="T69" i="1" s="1" a="1"/>
  <c r="T69" i="1" s="1"/>
  <c r="D71" i="1" a="1"/>
  <c r="D71" i="1" s="1"/>
  <c r="I71" i="1" s="1" a="1"/>
  <c r="I71" i="1" s="1"/>
  <c r="C50" i="1"/>
  <c r="B70" i="1" a="1"/>
  <c r="B70" i="1" s="1"/>
  <c r="N71" i="1" a="1"/>
  <c r="N71" i="1" s="1"/>
  <c r="T71" i="1" s="1" a="1"/>
  <c r="T71" i="1" s="1"/>
  <c r="D73" i="1" a="1"/>
  <c r="D73" i="1" s="1"/>
  <c r="I73" i="1" s="1" a="1"/>
  <c r="I73" i="1" s="1"/>
  <c r="D69" i="1" a="1"/>
  <c r="D69" i="1" s="1"/>
  <c r="I69" i="1" s="1" a="1"/>
  <c r="I69" i="1" s="1"/>
  <c r="B61" i="1" a="1"/>
  <c r="B61" i="1" s="1"/>
  <c r="B65" i="1" a="1"/>
  <c r="B65" i="1" s="1"/>
  <c r="B69" i="1" a="1"/>
  <c r="B69" i="1" s="1"/>
  <c r="B73" i="1" a="1"/>
  <c r="B73" i="1" s="1"/>
  <c r="B62" i="1" a="1"/>
  <c r="B62" i="1" s="1"/>
  <c r="D67" i="1" a="1"/>
  <c r="D67" i="1" s="1"/>
  <c r="I67" i="1" s="1" a="1"/>
  <c r="I67" i="1" s="1"/>
  <c r="N73" i="1" a="1"/>
  <c r="N73" i="1" s="1"/>
  <c r="T73" i="1" s="1" a="1"/>
  <c r="T73" i="1" s="1"/>
  <c r="D76" i="1" a="1"/>
  <c r="C51" i="1"/>
  <c r="C48" i="1"/>
  <c r="C47" i="1" s="1"/>
  <c r="C55" i="1" s="1"/>
  <c r="D55" i="1" s="1"/>
  <c r="C52" i="1"/>
  <c r="D58" i="1" a="1"/>
  <c r="N58" i="1" a="1"/>
  <c r="D68" i="1" a="1"/>
  <c r="D68" i="1" s="1"/>
  <c r="I68" i="1" s="1" a="1"/>
  <c r="I68" i="1" s="1"/>
  <c r="N68" i="1" a="1"/>
  <c r="N68" i="1" s="1"/>
  <c r="T68" i="1" s="1" a="1"/>
  <c r="T68" i="1" s="1"/>
  <c r="D70" i="1" a="1"/>
  <c r="D70" i="1" s="1"/>
  <c r="I70" i="1" s="1" a="1"/>
  <c r="I70" i="1" s="1"/>
  <c r="N70" i="1" a="1"/>
  <c r="N70" i="1" s="1"/>
  <c r="T70" i="1" s="1" a="1"/>
  <c r="T70" i="1" s="1"/>
  <c r="D72" i="1" a="1"/>
  <c r="D72" i="1" s="1"/>
  <c r="I72" i="1" s="1" a="1"/>
  <c r="I72" i="1" s="1"/>
  <c r="N72" i="1" a="1"/>
  <c r="N72" i="1" s="1"/>
  <c r="T72" i="1" s="1" a="1"/>
  <c r="T72" i="1" s="1"/>
  <c r="N76" i="1" a="1"/>
  <c r="C49" i="1"/>
  <c r="R76" i="2" l="1"/>
  <c r="V76" i="2" a="1"/>
  <c r="V76" i="2" s="1"/>
  <c r="W76" i="2" a="1"/>
  <c r="W76" i="2" s="1"/>
  <c r="T76" i="2" a="1"/>
  <c r="T76" i="2" s="1"/>
  <c r="U76" i="2" a="1"/>
  <c r="U76" i="2" s="1"/>
  <c r="S76" i="2" a="1"/>
  <c r="S76" i="2" s="1"/>
  <c r="R77" i="2"/>
  <c r="S77" i="2" a="1"/>
  <c r="S77" i="2" s="1"/>
  <c r="V77" i="2" a="1"/>
  <c r="V77" i="2" s="1"/>
  <c r="W77" i="2" a="1"/>
  <c r="W77" i="2" s="1"/>
  <c r="T77" i="2" a="1"/>
  <c r="T77" i="2" s="1"/>
  <c r="U77" i="2" a="1"/>
  <c r="U77" i="2" s="1"/>
  <c r="R78" i="2"/>
  <c r="S78" i="2" a="1"/>
  <c r="S78" i="2" s="1"/>
  <c r="N66" i="1"/>
  <c r="T66" i="1" s="1" a="1"/>
  <c r="T66" i="1" s="1"/>
  <c r="N62" i="1"/>
  <c r="T62" i="1" s="1" a="1"/>
  <c r="T62" i="1" s="1"/>
  <c r="N58" i="1"/>
  <c r="T58" i="1" s="1" a="1"/>
  <c r="T58" i="1" s="1"/>
  <c r="N65" i="1"/>
  <c r="T65" i="1" s="1" a="1"/>
  <c r="T65" i="1" s="1"/>
  <c r="N61" i="1"/>
  <c r="T61" i="1" s="1" a="1"/>
  <c r="T61" i="1" s="1"/>
  <c r="N64" i="1"/>
  <c r="T64" i="1" s="1" a="1"/>
  <c r="T64" i="1" s="1"/>
  <c r="N60" i="1"/>
  <c r="T60" i="1" s="1" a="1"/>
  <c r="T60" i="1" s="1"/>
  <c r="N59" i="1"/>
  <c r="T59" i="1" s="1" a="1"/>
  <c r="T59" i="1" s="1"/>
  <c r="N63" i="1"/>
  <c r="T63" i="1" s="1" a="1"/>
  <c r="T63" i="1" s="1"/>
  <c r="N88" i="1"/>
  <c r="N84" i="1"/>
  <c r="N80" i="1"/>
  <c r="N76" i="1"/>
  <c r="N87" i="1"/>
  <c r="N83" i="1"/>
  <c r="N79" i="1"/>
  <c r="N90" i="1"/>
  <c r="N86" i="1"/>
  <c r="N82" i="1"/>
  <c r="N78" i="1"/>
  <c r="N89" i="1"/>
  <c r="N85" i="1"/>
  <c r="N81" i="1"/>
  <c r="N77" i="1"/>
  <c r="D66" i="1"/>
  <c r="I66" i="1" s="1" a="1"/>
  <c r="I66" i="1" s="1"/>
  <c r="D62" i="1"/>
  <c r="I62" i="1" s="1" a="1"/>
  <c r="I62" i="1" s="1"/>
  <c r="D58" i="1"/>
  <c r="I58" i="1" s="1" a="1"/>
  <c r="I58" i="1" s="1"/>
  <c r="D65" i="1"/>
  <c r="I65" i="1" s="1" a="1"/>
  <c r="I65" i="1" s="1"/>
  <c r="D61" i="1"/>
  <c r="I61" i="1" s="1" a="1"/>
  <c r="I61" i="1" s="1"/>
  <c r="D64" i="1"/>
  <c r="I64" i="1" s="1" a="1"/>
  <c r="I64" i="1" s="1"/>
  <c r="D60" i="1"/>
  <c r="I60" i="1" s="1" a="1"/>
  <c r="I60" i="1" s="1"/>
  <c r="D63" i="1"/>
  <c r="I63" i="1" s="1" a="1"/>
  <c r="I63" i="1" s="1"/>
  <c r="D59" i="1"/>
  <c r="I59" i="1" s="1" a="1"/>
  <c r="I59" i="1" s="1"/>
  <c r="D90" i="1"/>
  <c r="I90" i="1" s="1" a="1"/>
  <c r="I90" i="1" s="1"/>
  <c r="D86" i="1"/>
  <c r="I86" i="1" s="1" a="1"/>
  <c r="I86" i="1" s="1"/>
  <c r="D82" i="1"/>
  <c r="I82" i="1" s="1" a="1"/>
  <c r="I82" i="1" s="1"/>
  <c r="D78" i="1"/>
  <c r="I78" i="1" s="1" a="1"/>
  <c r="I78" i="1" s="1"/>
  <c r="D89" i="1"/>
  <c r="I89" i="1" s="1" a="1"/>
  <c r="I89" i="1" s="1"/>
  <c r="D85" i="1"/>
  <c r="I85" i="1" s="1" a="1"/>
  <c r="I85" i="1" s="1"/>
  <c r="D81" i="1"/>
  <c r="I81" i="1" s="1" a="1"/>
  <c r="I81" i="1" s="1"/>
  <c r="D77" i="1"/>
  <c r="I77" i="1" s="1" a="1"/>
  <c r="I77" i="1" s="1"/>
  <c r="D88" i="1"/>
  <c r="I88" i="1" s="1" a="1"/>
  <c r="I88" i="1" s="1"/>
  <c r="D84" i="1"/>
  <c r="I84" i="1" s="1" a="1"/>
  <c r="I84" i="1" s="1"/>
  <c r="D80" i="1"/>
  <c r="I80" i="1" s="1" a="1"/>
  <c r="I80" i="1" s="1"/>
  <c r="D76" i="1"/>
  <c r="I76" i="1" s="1" a="1"/>
  <c r="I76" i="1" s="1"/>
  <c r="D87" i="1"/>
  <c r="I87" i="1" s="1" a="1"/>
  <c r="I87" i="1" s="1"/>
  <c r="D83" i="1"/>
  <c r="I83" i="1" s="1" a="1"/>
  <c r="I83" i="1" s="1"/>
  <c r="D79" i="1"/>
  <c r="I79" i="1" s="1" a="1"/>
  <c r="I79" i="1" s="1"/>
  <c r="C56" i="1"/>
  <c r="D56" i="1" s="1"/>
  <c r="B90" i="1"/>
  <c r="B86" i="1"/>
  <c r="B82" i="1"/>
  <c r="B78" i="1"/>
  <c r="B89" i="1"/>
  <c r="B85" i="1"/>
  <c r="B81" i="1"/>
  <c r="B77" i="1"/>
  <c r="B88" i="1"/>
  <c r="B84" i="1"/>
  <c r="B80" i="1"/>
  <c r="B76" i="1"/>
  <c r="B87" i="1"/>
  <c r="B83" i="1"/>
  <c r="B79" i="1"/>
</calcChain>
</file>

<file path=xl/sharedStrings.xml><?xml version="1.0" encoding="utf-8"?>
<sst xmlns="http://schemas.openxmlformats.org/spreadsheetml/2006/main" count="407" uniqueCount="118">
  <si>
    <t>Страница1</t>
  </si>
  <si>
    <t>ВЕДОМОСТЬ</t>
  </si>
  <si>
    <t>инструкция</t>
  </si>
  <si>
    <t xml:space="preserve">успеваемости обучающихся </t>
  </si>
  <si>
    <t>5а</t>
  </si>
  <si>
    <r>
      <t xml:space="preserve">Заполнить поле </t>
    </r>
    <r>
      <rPr>
        <b/>
        <i/>
        <sz val="11"/>
        <color theme="1"/>
        <rFont val="Calibri"/>
        <family val="2"/>
        <charset val="204"/>
        <scheme val="minor"/>
      </rPr>
      <t>класс</t>
    </r>
  </si>
  <si>
    <t>за</t>
  </si>
  <si>
    <t>четверть 2018-2019 уч.год</t>
  </si>
  <si>
    <r>
      <rPr>
        <b/>
        <i/>
        <sz val="11"/>
        <color theme="1"/>
        <rFont val="Calibri"/>
        <family val="2"/>
        <charset val="204"/>
        <scheme val="minor"/>
      </rPr>
      <t>четверть</t>
    </r>
    <r>
      <rPr>
        <sz val="11"/>
        <color theme="1"/>
        <rFont val="Calibri"/>
        <family val="2"/>
        <charset val="204"/>
        <scheme val="minor"/>
      </rPr>
      <t>, (</t>
    </r>
    <r>
      <rPr>
        <b/>
        <i/>
        <sz val="11"/>
        <color theme="1"/>
        <rFont val="Calibri"/>
        <family val="2"/>
        <charset val="204"/>
        <scheme val="minor"/>
      </rPr>
      <t>полугодие</t>
    </r>
    <r>
      <rPr>
        <sz val="11"/>
        <color theme="1"/>
        <rFont val="Calibri"/>
        <family val="2"/>
        <charset val="204"/>
        <scheme val="minor"/>
      </rPr>
      <t>)</t>
    </r>
  </si>
  <si>
    <t>№ п\п</t>
  </si>
  <si>
    <t>ФИО обучающегося</t>
  </si>
  <si>
    <t>русский язык</t>
  </si>
  <si>
    <t>литература</t>
  </si>
  <si>
    <t>английский язык</t>
  </si>
  <si>
    <t>математика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</si>
  <si>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</si>
  <si>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</si>
  <si>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</si>
  <si>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</si>
  <si>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</si>
  <si>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</si>
  <si>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</si>
  <si>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</si>
  <si>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</si>
  <si>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технология</t>
  </si>
  <si>
    <t>физкультура</t>
  </si>
  <si>
    <t>ОБЖ</t>
  </si>
  <si>
    <t>музыка</t>
  </si>
  <si>
    <t>ИЗО</t>
  </si>
  <si>
    <t>коми язык</t>
  </si>
  <si>
    <t>родной язык</t>
  </si>
  <si>
    <t>ОДКНР</t>
  </si>
  <si>
    <t>а</t>
  </si>
  <si>
    <r>
      <t xml:space="preserve">Заполнить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</t>
    </r>
  </si>
  <si>
    <t>обучающихся</t>
  </si>
  <si>
    <t>Остальные поля будут заполнены автоматически</t>
  </si>
  <si>
    <t xml:space="preserve">Печать:  1 и 2 страницу, </t>
  </si>
  <si>
    <r>
      <t xml:space="preserve">Поля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началу,</t>
    </r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</si>
  <si>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Выбыло, Прибыло,</t>
    </r>
  </si>
  <si>
    <r>
      <t xml:space="preserve">и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 обучающихся</t>
    </r>
  </si>
  <si>
    <t>можно заполнить вручную после печати</t>
  </si>
  <si>
    <t>н\а</t>
  </si>
  <si>
    <t>отметка</t>
  </si>
  <si>
    <t>"5" (отлично)</t>
  </si>
  <si>
    <t>"4"(хорошо)</t>
  </si>
  <si>
    <t>"3" (удовл.)</t>
  </si>
  <si>
    <t>"2" (плохо)</t>
  </si>
  <si>
    <t>"н\а" (не аттестован)</t>
  </si>
  <si>
    <t>аттестован</t>
  </si>
  <si>
    <t>Страница 2</t>
  </si>
  <si>
    <t>Сведения о движении обучающихся</t>
  </si>
  <si>
    <t>Количество к началу</t>
  </si>
  <si>
    <t>Прибыли (Ф.И.О.)</t>
  </si>
  <si>
    <t>Выбыло</t>
  </si>
  <si>
    <t>Прибыло</t>
  </si>
  <si>
    <t>Количество к концу</t>
  </si>
  <si>
    <t>Успевают</t>
  </si>
  <si>
    <t>Не успевают</t>
  </si>
  <si>
    <t>из них c одной "2"(н\а)</t>
  </si>
  <si>
    <t>Выбыли (Ф.И.О.)</t>
  </si>
  <si>
    <t>Кол-во отличников</t>
  </si>
  <si>
    <t>Кол-во хорошистов</t>
  </si>
  <si>
    <t>из них c одной "4"</t>
  </si>
  <si>
    <t>Резерв (с одной "3")</t>
  </si>
  <si>
    <t>кол-во</t>
  </si>
  <si>
    <t>%</t>
  </si>
  <si>
    <t>Всего успеваемость</t>
  </si>
  <si>
    <t>Всего качество</t>
  </si>
  <si>
    <t>Хорошисты</t>
  </si>
  <si>
    <t>с одной "4"</t>
  </si>
  <si>
    <t>предмет</t>
  </si>
  <si>
    <t>с одной "3"</t>
  </si>
  <si>
    <t>хор</t>
  </si>
  <si>
    <t>хор1</t>
  </si>
  <si>
    <t>у1</t>
  </si>
  <si>
    <t>Отличники</t>
  </si>
  <si>
    <t>не успевает (с одной "2" или "н\а")</t>
  </si>
  <si>
    <t>количество</t>
  </si>
  <si>
    <t>отл</t>
  </si>
  <si>
    <t>ну1</t>
  </si>
  <si>
    <t>ну</t>
  </si>
  <si>
    <t>Классный руководитель</t>
  </si>
  <si>
    <t>Дата   "</t>
  </si>
  <si>
    <t>"</t>
  </si>
  <si>
    <t>20__</t>
  </si>
  <si>
    <t>__г</t>
  </si>
  <si>
    <t>класса МОУ</t>
  </si>
  <si>
    <t>Аверина Катя</t>
  </si>
  <si>
    <t>Артеева Валя</t>
  </si>
  <si>
    <t xml:space="preserve">Воинов Егор </t>
  </si>
  <si>
    <t xml:space="preserve">Горев Егор </t>
  </si>
  <si>
    <t xml:space="preserve">Давыдов Влад </t>
  </si>
  <si>
    <t xml:space="preserve">Деров Андрей </t>
  </si>
  <si>
    <t>Дудкина Ева</t>
  </si>
  <si>
    <t>Евстигнеева Саша</t>
  </si>
  <si>
    <t xml:space="preserve">Жаров Марат </t>
  </si>
  <si>
    <t xml:space="preserve">Климко Владимир </t>
  </si>
  <si>
    <t xml:space="preserve">Кабанов Дмитрий </t>
  </si>
  <si>
    <t xml:space="preserve">Мальгина Дарья </t>
  </si>
  <si>
    <t xml:space="preserve">Минеев Андрей </t>
  </si>
  <si>
    <t>Никонов Леонид</t>
  </si>
  <si>
    <t xml:space="preserve">Никифоров Костя </t>
  </si>
  <si>
    <t xml:space="preserve">Никоненко Вероника </t>
  </si>
  <si>
    <t xml:space="preserve">Носков Арсений </t>
  </si>
  <si>
    <t xml:space="preserve">Орешников Андрей </t>
  </si>
  <si>
    <t xml:space="preserve">Пономарева Майя </t>
  </si>
  <si>
    <t>Примак Костя</t>
  </si>
  <si>
    <t xml:space="preserve">Прошкин Максим </t>
  </si>
  <si>
    <t xml:space="preserve">Резвин Марк </t>
  </si>
  <si>
    <t>Старцев Дамир</t>
  </si>
  <si>
    <t>Токарь Мария</t>
  </si>
  <si>
    <t xml:space="preserve">Ульева Екатерина </t>
  </si>
  <si>
    <t xml:space="preserve">Чернов Сергей </t>
  </si>
  <si>
    <t xml:space="preserve">Яцук Алексей </t>
  </si>
  <si>
    <r>
      <t xml:space="preserve">Заполнить поля </t>
    </r>
    <r>
      <rPr>
        <b/>
        <i/>
        <sz val="11"/>
        <color theme="1"/>
        <rFont val="Calibri"/>
        <family val="2"/>
        <charset val="204"/>
        <scheme val="minor"/>
      </rPr>
      <t>ФИО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оценки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Выбыло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Прибыло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Не успевают количество</t>
    </r>
    <r>
      <rPr>
        <sz val="11"/>
        <color theme="1"/>
        <rFont val="Calibri"/>
        <family val="2"/>
        <charset val="204"/>
        <scheme val="minor"/>
      </rPr>
      <t>; Коми, Родной, ОДКНР -</t>
    </r>
    <r>
      <rPr>
        <b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или</t>
    </r>
    <r>
      <rPr>
        <b/>
        <sz val="11"/>
        <color theme="1"/>
        <rFont val="Calibri"/>
        <family val="2"/>
        <charset val="204"/>
        <scheme val="minor"/>
      </rPr>
      <t xml:space="preserve"> не\а</t>
    </r>
  </si>
  <si>
    <t xml:space="preserve">  Не успевают количество</t>
  </si>
  <si>
    <t>надо формулу выдающую предметы</t>
  </si>
  <si>
    <t>пример на 2 листе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</si>
</sst>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49" fontId="5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/>
    <xf numFmtId="0" fontId="0" fillId="0" borderId="9" xfId="0" applyBorder="1" applyProtection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 applyProtection="1"/>
    <xf numFmtId="0" fontId="0" fillId="0" borderId="9" xfId="0" applyBorder="1" applyProtection="1">
      <protection locked="0"/>
    </xf>
    <xf numFmtId="0" fontId="0" fillId="0" borderId="13" xfId="0" applyBorder="1" applyProtection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Alignment="1" applyProtection="1">
      <alignment horizontal="left" vertical="center" indent="1"/>
    </xf>
    <xf numFmtId="0" fontId="0" fillId="0" borderId="18" xfId="0" applyBorder="1" applyProtection="1"/>
    <xf numFmtId="0" fontId="0" fillId="0" borderId="2" xfId="0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11" xfId="0" applyBorder="1" applyProtection="1"/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1" fillId="0" borderId="11" xfId="0" applyFont="1" applyBorder="1" applyProtection="1">
      <protection locked="0"/>
    </xf>
    <xf numFmtId="0" fontId="0" fillId="0" borderId="20" xfId="0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Fill="1" applyBorder="1" applyAlignment="1" applyProtection="1">
      <alignment horizontal="left" vertical="center" indent="1"/>
    </xf>
    <xf numFmtId="0" fontId="0" fillId="0" borderId="1" xfId="0" applyBorder="1" applyProtection="1">
      <protection locked="0"/>
    </xf>
    <xf numFmtId="0" fontId="1" fillId="0" borderId="11" xfId="0" applyFont="1" applyBorder="1" applyProtection="1"/>
    <xf numFmtId="0" fontId="0" fillId="0" borderId="22" xfId="0" applyBorder="1" applyProtection="1"/>
    <xf numFmtId="0" fontId="0" fillId="0" borderId="22" xfId="0" applyFill="1" applyBorder="1" applyAlignment="1" applyProtection="1">
      <alignment horizontal="left" vertical="center"/>
    </xf>
    <xf numFmtId="0" fontId="0" fillId="0" borderId="12" xfId="0" applyBorder="1" applyAlignment="1" applyProtection="1"/>
    <xf numFmtId="0" fontId="0" fillId="0" borderId="12" xfId="0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8" xfId="0" applyFont="1" applyBorder="1" applyProtection="1"/>
    <xf numFmtId="0" fontId="0" fillId="0" borderId="25" xfId="0" applyFill="1" applyBorder="1" applyAlignment="1" applyProtection="1">
      <alignment horizontal="left" vertical="center"/>
    </xf>
    <xf numFmtId="0" fontId="4" fillId="0" borderId="26" xfId="0" applyFont="1" applyBorder="1" applyProtection="1"/>
    <xf numFmtId="0" fontId="4" fillId="0" borderId="2" xfId="0" applyFont="1" applyFill="1" applyBorder="1" applyAlignment="1" applyProtection="1">
      <alignment horizontal="left" vertical="center"/>
    </xf>
    <xf numFmtId="0" fontId="1" fillId="0" borderId="27" xfId="0" applyFont="1" applyBorder="1" applyProtection="1"/>
    <xf numFmtId="0" fontId="0" fillId="0" borderId="28" xfId="0" applyBorder="1" applyProtection="1"/>
    <xf numFmtId="0" fontId="0" fillId="0" borderId="29" xfId="0" applyBorder="1"/>
    <xf numFmtId="0" fontId="0" fillId="0" borderId="29" xfId="0" applyBorder="1" applyProtection="1"/>
    <xf numFmtId="0" fontId="0" fillId="0" borderId="28" xfId="0" applyBorder="1"/>
    <xf numFmtId="0" fontId="1" fillId="0" borderId="28" xfId="0" applyFont="1" applyBorder="1" applyProtection="1"/>
    <xf numFmtId="0" fontId="0" fillId="0" borderId="8" xfId="0" applyFill="1" applyBorder="1" applyAlignment="1" applyProtection="1">
      <alignment horizontal="left" vertical="center"/>
    </xf>
    <xf numFmtId="0" fontId="0" fillId="0" borderId="30" xfId="0" applyBorder="1" applyProtection="1"/>
    <xf numFmtId="0" fontId="0" fillId="0" borderId="12" xfId="0" applyBorder="1" applyProtection="1"/>
    <xf numFmtId="0" fontId="0" fillId="0" borderId="1" xfId="0" applyBorder="1" applyProtection="1"/>
    <xf numFmtId="0" fontId="0" fillId="0" borderId="31" xfId="0" applyBorder="1" applyProtection="1"/>
    <xf numFmtId="0" fontId="0" fillId="0" borderId="31" xfId="0" applyBorder="1"/>
    <xf numFmtId="0" fontId="0" fillId="0" borderId="32" xfId="0" applyBorder="1" applyProtection="1"/>
    <xf numFmtId="0" fontId="0" fillId="0" borderId="32" xfId="0" applyBorder="1"/>
    <xf numFmtId="0" fontId="0" fillId="0" borderId="7" xfId="0" applyBorder="1" applyProtection="1"/>
    <xf numFmtId="0" fontId="0" fillId="0" borderId="23" xfId="0" applyBorder="1"/>
    <xf numFmtId="0" fontId="0" fillId="0" borderId="23" xfId="0" applyBorder="1" applyProtection="1"/>
    <xf numFmtId="0" fontId="0" fillId="0" borderId="22" xfId="0" applyBorder="1"/>
    <xf numFmtId="0" fontId="0" fillId="0" borderId="12" xfId="0" applyFont="1" applyBorder="1" applyProtection="1"/>
    <xf numFmtId="0" fontId="4" fillId="0" borderId="2" xfId="0" applyFont="1" applyBorder="1" applyProtection="1"/>
    <xf numFmtId="0" fontId="1" fillId="0" borderId="29" xfId="0" applyFont="1" applyBorder="1" applyProtection="1"/>
    <xf numFmtId="0" fontId="4" fillId="0" borderId="27" xfId="0" applyFont="1" applyBorder="1" applyProtection="1"/>
    <xf numFmtId="0" fontId="0" fillId="0" borderId="33" xfId="0" applyBorder="1" applyProtection="1"/>
    <xf numFmtId="0" fontId="0" fillId="0" borderId="8" xfId="0" applyBorder="1" applyProtection="1"/>
    <xf numFmtId="0" fontId="2" fillId="0" borderId="0" xfId="0" applyFont="1"/>
    <xf numFmtId="0" fontId="0" fillId="0" borderId="34" xfId="0" applyBorder="1" applyProtection="1"/>
    <xf numFmtId="0" fontId="0" fillId="0" borderId="0" xfId="0" applyBorder="1"/>
    <xf numFmtId="0" fontId="0" fillId="0" borderId="21" xfId="0" applyBorder="1" applyProtection="1"/>
    <xf numFmtId="0" fontId="0" fillId="0" borderId="35" xfId="0" applyBorder="1" applyProtection="1"/>
    <xf numFmtId="0" fontId="1" fillId="0" borderId="0" xfId="0" applyFont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/>
    <xf numFmtId="0" fontId="8" fillId="0" borderId="0" xfId="0" applyFont="1"/>
    <xf numFmtId="0" fontId="0" fillId="2" borderId="30" xfId="0" applyFill="1" applyBorder="1" applyProtection="1"/>
    <xf numFmtId="0" fontId="0" fillId="2" borderId="1" xfId="0" applyFill="1" applyBorder="1" applyProtection="1"/>
    <xf numFmtId="0" fontId="0" fillId="0" borderId="22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wrapText="1"/>
    </xf>
    <xf numFmtId="0" fontId="0" fillId="0" borderId="17" xfId="0" applyBorder="1" applyAlignment="1" applyProtection="1">
      <alignment vertical="center" textRotation="90"/>
    </xf>
    <xf numFmtId="0" fontId="0" fillId="0" borderId="19" xfId="0" applyBorder="1" applyAlignment="1" applyProtection="1">
      <alignment vertical="center" textRotation="90"/>
    </xf>
    <xf numFmtId="0" fontId="0" fillId="0" borderId="13" xfId="0" applyBorder="1" applyAlignment="1" applyProtection="1">
      <alignment vertical="center" textRotation="90"/>
    </xf>
    <xf numFmtId="0" fontId="1" fillId="0" borderId="0" xfId="0" applyFont="1" applyAlignment="1" applyProtection="1">
      <alignment horizontal="center" vertical="center"/>
    </xf>
    <xf numFmtId="0" fontId="0" fillId="0" borderId="12" xfId="0" applyFill="1" applyBorder="1" applyAlignment="1" applyProtection="1">
      <alignment horizontal="right" vertical="center"/>
    </xf>
    <xf numFmtId="0" fontId="0" fillId="0" borderId="23" xfId="0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opLeftCell="A58" workbookViewId="0">
      <selection activeCell="S77" sqref="S77"/>
    </sheetView>
  </sheetViews>
  <sheetFormatPr defaultRowHeight="14.4" x14ac:dyDescent="0.3"/>
  <cols>
    <col min="1" max="1" width="3.33203125" customWidth="1"/>
    <col min="2" max="2" width="18.88671875" customWidth="1"/>
    <col min="3" max="3" width="3.6640625" customWidth="1"/>
    <col min="4" max="4" width="4" customWidth="1"/>
    <col min="5" max="23" width="3.6640625" customWidth="1"/>
    <col min="24" max="24" width="3.88671875" customWidth="1"/>
  </cols>
  <sheetData>
    <row r="1" spans="1:27" ht="19.5" customHeight="1" x14ac:dyDescent="0.45">
      <c r="A1" s="1"/>
      <c r="B1" s="1" t="s">
        <v>0</v>
      </c>
      <c r="C1" s="103" t="s">
        <v>1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3">
      <c r="A2" s="1"/>
      <c r="B2" s="1"/>
      <c r="C2" s="103" t="s">
        <v>3</v>
      </c>
      <c r="D2" s="103"/>
      <c r="E2" s="103"/>
      <c r="F2" s="103"/>
      <c r="G2" s="103"/>
      <c r="H2" s="103"/>
      <c r="I2" s="103"/>
      <c r="J2" s="103"/>
      <c r="K2" s="104" t="s">
        <v>4</v>
      </c>
      <c r="L2" s="104"/>
      <c r="M2" s="105" t="s">
        <v>86</v>
      </c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2"/>
      <c r="Y2" s="2" t="s">
        <v>5</v>
      </c>
      <c r="Z2" s="2"/>
      <c r="AA2" s="2"/>
    </row>
    <row r="3" spans="1:27" ht="15" customHeight="1" thickBot="1" x14ac:dyDescent="0.35">
      <c r="A3" s="4"/>
      <c r="B3" s="2"/>
      <c r="C3" s="2"/>
      <c r="D3" s="2"/>
      <c r="E3" s="2"/>
      <c r="F3" s="2"/>
      <c r="G3" s="2" t="s">
        <v>6</v>
      </c>
      <c r="H3" s="106">
        <v>1</v>
      </c>
      <c r="I3" s="106"/>
      <c r="J3" s="107" t="s">
        <v>7</v>
      </c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2"/>
      <c r="Y3" s="2" t="s">
        <v>8</v>
      </c>
      <c r="Z3" s="2"/>
      <c r="AA3" s="2"/>
    </row>
    <row r="4" spans="1:27" ht="91.95" customHeight="1" thickBot="1" x14ac:dyDescent="0.35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5" t="s">
        <v>114</v>
      </c>
      <c r="Z4" s="95"/>
      <c r="AA4" s="95"/>
    </row>
    <row r="5" spans="1:27" ht="17.100000000000001" customHeight="1" x14ac:dyDescent="0.3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13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3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13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3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13" t="str">
        <f t="shared" si="0"/>
        <v>у</v>
      </c>
      <c r="Y7" s="96" t="s">
        <v>35</v>
      </c>
      <c r="Z7" s="96"/>
      <c r="AA7" s="96"/>
    </row>
    <row r="8" spans="1:27" ht="17.100000000000001" customHeight="1" x14ac:dyDescent="0.3">
      <c r="A8" s="14">
        <v>4</v>
      </c>
      <c r="B8" s="8" t="s">
        <v>90</v>
      </c>
      <c r="C8" s="15">
        <v>4</v>
      </c>
      <c r="D8" s="16">
        <v>2</v>
      </c>
      <c r="E8" s="16"/>
      <c r="F8" s="16">
        <v>2</v>
      </c>
      <c r="G8" s="16"/>
      <c r="H8" s="16"/>
      <c r="I8" s="16"/>
      <c r="J8" s="16"/>
      <c r="K8" s="16"/>
      <c r="L8" s="16">
        <v>4</v>
      </c>
      <c r="M8" s="16">
        <v>4</v>
      </c>
      <c r="N8" s="16"/>
      <c r="O8" s="16"/>
      <c r="P8" s="16">
        <v>4</v>
      </c>
      <c r="Q8" s="16">
        <v>2</v>
      </c>
      <c r="R8" s="16">
        <v>4</v>
      </c>
      <c r="S8" s="16" t="s">
        <v>41</v>
      </c>
      <c r="T8" s="16">
        <v>5</v>
      </c>
      <c r="U8" s="16" t="s">
        <v>32</v>
      </c>
      <c r="V8" s="17" t="s">
        <v>41</v>
      </c>
      <c r="W8" s="16" t="s">
        <v>32</v>
      </c>
      <c r="X8" s="13" t="str">
        <f t="shared" si="0"/>
        <v>ну</v>
      </c>
      <c r="Y8" s="96"/>
      <c r="Z8" s="96"/>
      <c r="AA8" s="96"/>
    </row>
    <row r="9" spans="1:27" ht="17.100000000000001" customHeight="1" x14ac:dyDescent="0.3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13" t="str">
        <f t="shared" si="0"/>
        <v>хор</v>
      </c>
      <c r="Y9" s="2"/>
      <c r="Z9" s="2"/>
      <c r="AA9" s="2"/>
    </row>
    <row r="10" spans="1:27" ht="17.100000000000001" customHeight="1" x14ac:dyDescent="0.3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13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3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13" t="str">
        <f t="shared" si="0"/>
        <v>хор1</v>
      </c>
      <c r="Y11" s="2"/>
      <c r="Z11" s="2"/>
      <c r="AA11" s="2"/>
    </row>
    <row r="12" spans="1:27" ht="17.100000000000001" customHeight="1" x14ac:dyDescent="0.3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13" t="str">
        <f t="shared" si="0"/>
        <v>хор</v>
      </c>
      <c r="Y12" s="2"/>
      <c r="Z12" s="2"/>
      <c r="AA12" s="2"/>
    </row>
    <row r="13" spans="1:27" ht="17.100000000000001" customHeight="1" x14ac:dyDescent="0.3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13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3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13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3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13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3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13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3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13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3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13" t="str">
        <f t="shared" si="0"/>
        <v>хор</v>
      </c>
      <c r="Y18" s="2"/>
      <c r="Z18" s="2"/>
      <c r="AA18" s="2"/>
    </row>
    <row r="19" spans="1:27" ht="17.100000000000001" customHeight="1" x14ac:dyDescent="0.3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13" t="str">
        <f t="shared" si="0"/>
        <v>хор1</v>
      </c>
      <c r="Y19" s="2"/>
      <c r="Z19" s="2"/>
      <c r="AA19" s="2"/>
    </row>
    <row r="20" spans="1:27" ht="17.100000000000001" customHeight="1" x14ac:dyDescent="0.3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13" t="str">
        <f t="shared" si="0"/>
        <v>у1</v>
      </c>
      <c r="Y20" s="2"/>
      <c r="Z20" s="2"/>
      <c r="AA20" s="2"/>
    </row>
    <row r="21" spans="1:27" ht="17.100000000000001" customHeight="1" x14ac:dyDescent="0.3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13" t="str">
        <f t="shared" si="0"/>
        <v>у</v>
      </c>
      <c r="Y21" s="2"/>
      <c r="Z21" s="2"/>
      <c r="AA21" s="2"/>
    </row>
    <row r="22" spans="1:27" ht="17.100000000000001" customHeight="1" x14ac:dyDescent="0.3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13" t="str">
        <f t="shared" si="0"/>
        <v>хор</v>
      </c>
      <c r="Y22" s="2"/>
      <c r="Z22" s="2"/>
      <c r="AA22" s="2"/>
    </row>
    <row r="23" spans="1:27" ht="17.100000000000001" customHeight="1" x14ac:dyDescent="0.3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13" t="str">
        <f t="shared" si="0"/>
        <v>хор</v>
      </c>
      <c r="Y23" s="2"/>
      <c r="Z23" s="2"/>
      <c r="AA23" s="2"/>
    </row>
    <row r="24" spans="1:27" ht="17.100000000000001" customHeight="1" x14ac:dyDescent="0.3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13" t="str">
        <f t="shared" si="0"/>
        <v>хор</v>
      </c>
      <c r="Y24" s="2"/>
      <c r="Z24" s="2"/>
      <c r="AA24" s="2"/>
    </row>
    <row r="25" spans="1:27" ht="17.100000000000001" customHeight="1" x14ac:dyDescent="0.3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13" t="str">
        <f t="shared" si="0"/>
        <v>у1</v>
      </c>
      <c r="Y25" s="2"/>
      <c r="Z25" s="2"/>
      <c r="AA25" s="2"/>
    </row>
    <row r="26" spans="1:27" ht="17.100000000000001" customHeight="1" x14ac:dyDescent="0.3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13" t="str">
        <f t="shared" si="0"/>
        <v>отл</v>
      </c>
      <c r="Y26" s="2"/>
      <c r="Z26" s="2"/>
      <c r="AA26" s="2"/>
    </row>
    <row r="27" spans="1:27" ht="17.100000000000001" customHeight="1" x14ac:dyDescent="0.3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13" t="str">
        <f t="shared" si="0"/>
        <v>хор</v>
      </c>
      <c r="Y27" s="2"/>
      <c r="Z27" s="2"/>
      <c r="AA27" s="2"/>
    </row>
    <row r="28" spans="1:27" ht="17.100000000000001" customHeight="1" x14ac:dyDescent="0.3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13" t="str">
        <f t="shared" si="0"/>
        <v>у1</v>
      </c>
      <c r="Y28" s="2"/>
      <c r="Z28" s="2"/>
      <c r="AA28" s="2"/>
    </row>
    <row r="29" spans="1:27" ht="17.100000000000001" customHeight="1" x14ac:dyDescent="0.3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13" t="str">
        <f t="shared" si="0"/>
        <v>у1</v>
      </c>
      <c r="Y29" s="2"/>
      <c r="Z29" s="2"/>
      <c r="AA29" s="2"/>
    </row>
    <row r="30" spans="1:27" ht="17.100000000000001" customHeight="1" x14ac:dyDescent="0.3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13" t="str">
        <f t="shared" si="0"/>
        <v>у1</v>
      </c>
      <c r="Y30" s="2"/>
      <c r="Z30" s="2"/>
      <c r="AA30" s="2"/>
    </row>
    <row r="31" spans="1:27" ht="17.100000000000001" customHeight="1" x14ac:dyDescent="0.3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>
        <v>4</v>
      </c>
      <c r="S31" s="16" t="s">
        <v>41</v>
      </c>
      <c r="T31" s="16">
        <v>5</v>
      </c>
      <c r="U31" s="16" t="s">
        <v>32</v>
      </c>
      <c r="V31" s="17" t="s">
        <v>32</v>
      </c>
      <c r="W31" s="16" t="s">
        <v>32</v>
      </c>
      <c r="X31" s="13" t="str">
        <f t="shared" si="0"/>
        <v>ну</v>
      </c>
      <c r="Y31" s="2"/>
      <c r="Z31" s="2"/>
      <c r="AA31" s="2"/>
    </row>
    <row r="32" spans="1:27" ht="17.100000000000001" customHeight="1" x14ac:dyDescent="0.3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13" t="str">
        <f t="shared" si="0"/>
        <v/>
      </c>
      <c r="Y32" s="2"/>
      <c r="Z32" s="2"/>
      <c r="AA32" s="2"/>
    </row>
    <row r="33" spans="1:27" ht="17.100000000000001" customHeight="1" thickBot="1" x14ac:dyDescent="0.35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13" t="str">
        <f t="shared" si="0"/>
        <v/>
      </c>
      <c r="Y33" s="2"/>
      <c r="Z33" s="2"/>
      <c r="AA33" s="2"/>
    </row>
    <row r="34" spans="1:27" ht="17.100000000000001" customHeight="1" thickBot="1" x14ac:dyDescent="0.35">
      <c r="A34" s="97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5">
      <c r="A35" s="98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19</v>
      </c>
      <c r="M35" s="26">
        <f t="shared" si="2"/>
        <v>16</v>
      </c>
      <c r="N35" s="26">
        <f t="shared" si="2"/>
        <v>0</v>
      </c>
      <c r="O35" s="26">
        <f t="shared" si="2"/>
        <v>0</v>
      </c>
      <c r="P35" s="26">
        <f t="shared" si="2"/>
        <v>17</v>
      </c>
      <c r="Q35" s="26">
        <f t="shared" si="2"/>
        <v>9</v>
      </c>
      <c r="R35" s="26">
        <f t="shared" si="2"/>
        <v>13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5">
      <c r="A36" s="98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2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0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5">
      <c r="A37" s="98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3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0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1</v>
      </c>
      <c r="Q37" s="26">
        <f t="shared" si="4"/>
        <v>1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5">
      <c r="A38" s="99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1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0</v>
      </c>
      <c r="S38" s="26">
        <f t="shared" si="5"/>
        <v>2</v>
      </c>
      <c r="T38" s="26">
        <f t="shared" si="5"/>
        <v>0</v>
      </c>
      <c r="U38" s="26">
        <f t="shared" si="5"/>
        <v>0</v>
      </c>
      <c r="V38" s="26">
        <f>COUNTIF(V$5:V$33,"н\а")</f>
        <v>1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5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26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3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3">
      <c r="A41" s="2"/>
      <c r="B41" s="30" t="s">
        <v>49</v>
      </c>
      <c r="C41" s="32"/>
      <c r="D41" s="32"/>
      <c r="E41" s="2"/>
      <c r="F41" s="100" t="s">
        <v>50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2"/>
      <c r="V41" s="2"/>
      <c r="W41" s="2"/>
      <c r="X41" s="2"/>
      <c r="Y41" s="2"/>
      <c r="Z41" s="2"/>
      <c r="AA41" s="2"/>
    </row>
    <row r="42" spans="1:27" x14ac:dyDescent="0.3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3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3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3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3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3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3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3">
      <c r="A49" s="101" t="s">
        <v>58</v>
      </c>
      <c r="B49" s="102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3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3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3">
      <c r="A52" s="101" t="s">
        <v>62</v>
      </c>
      <c r="B52" s="102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" thickBot="1" x14ac:dyDescent="0.35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" thickBot="1" x14ac:dyDescent="0.35">
      <c r="A54" s="2"/>
      <c r="B54" s="93" t="s">
        <v>64</v>
      </c>
      <c r="C54" s="94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3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thickBot="1" x14ac:dyDescent="0.35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thickBot="1" x14ac:dyDescent="0.35">
      <c r="A57" s="2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3">
      <c r="A58" s="13" t="s">
        <v>72</v>
      </c>
      <c r="B58" s="61" t="str">
        <f t="array" ref="B58">IFERROR(INDEX($B$5:$B$33,SMALL(IF($A$58=X5:X33,ROW(B5:B33)-4,""),ROW()-56)),"")</f>
        <v xml:space="preserve">Давыдов Влад </v>
      </c>
      <c r="C58" s="13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13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3">
      <c r="A59" s="2"/>
      <c r="B59" s="61" t="str">
        <f t="array" ref="B59">IFERROR(INDEX($B$5:$B$33,SMALL(IF($A$58=X6:X34,ROW(B6:B34)-4,""),ROW()-56)),"")</f>
        <v xml:space="preserve">Деров Андрей </v>
      </c>
      <c r="C59" s="13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13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3">
      <c r="A60" s="2"/>
      <c r="B60" s="61" t="str">
        <f t="array" ref="B60">IFERROR(INDEX($B$5:$B$33,SMALL(IF($A$58=X7:X35,ROW(B7:B35)-4,""),ROW()-56)),"")</f>
        <v xml:space="preserve">Мальгина Дарья </v>
      </c>
      <c r="C60" s="2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2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3">
      <c r="A61" s="2"/>
      <c r="B61" s="61" t="str">
        <f t="array" ref="B61">IFERROR(INDEX($B$5:$B$33,SMALL(IF($A$58=X8:X36,ROW(B8:B36)-4,""),ROW()-56)),"")</f>
        <v xml:space="preserve">Минеев Андрей </v>
      </c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2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3">
      <c r="A62" s="2"/>
      <c r="B62" s="61" t="str">
        <f t="array" ref="B62">IFERROR(INDEX($B$5:$B$33,SMALL(IF($A$58=X9:X37,ROW(B9:B37)-4,""),ROW()-56)),"")</f>
        <v>Никонов Леонид</v>
      </c>
      <c r="C62" s="2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2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3">
      <c r="A63" s="2"/>
      <c r="B63" s="61" t="str">
        <f t="array" ref="B63">IFERROR(INDEX($B$5:$B$33,SMALL(IF($A$58=X10:X38,ROW(B10:B38)-4,""),ROW()-56)),"")</f>
        <v xml:space="preserve">Пономарева Майя </v>
      </c>
      <c r="C63" s="2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2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3">
      <c r="A64" s="2"/>
      <c r="B64" s="61" t="str">
        <f t="array" ref="B64">IFERROR(INDEX($B$5:$B$33,SMALL(IF($A$58=X11:X39,ROW(B11:B39)-4,""),ROW()-56)),"")</f>
        <v>Старцев Дамир</v>
      </c>
      <c r="C64" s="2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2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3">
      <c r="A65" s="2"/>
      <c r="B65" s="61" t="str">
        <f t="array" ref="B65">IFERROR(INDEX($B$5:$B$33,SMALL(IF($A$58=X12:X41,ROW(B12:B41)-4,""),ROW()-56)),"")</f>
        <v/>
      </c>
      <c r="C65" s="2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2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3">
      <c r="A66" s="2"/>
      <c r="B66" s="61" t="str">
        <f t="array" ref="B66">IFERROR(INDEX($B$5:$B$33,SMALL(IF($A$58=X13:X42,ROW(B13:B42)-4,""),ROW()-56)),"")</f>
        <v/>
      </c>
      <c r="C66" s="2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2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3">
      <c r="A67" s="2"/>
      <c r="B67" s="61" t="str">
        <f t="array" ref="B67">IFERROR(INDEX($B$5:$B$33,SMALL(IF($A$58=X14:X43,ROW(B14:B43)-4,""),ROW()-56)),"")</f>
        <v/>
      </c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3">
      <c r="A68" s="2"/>
      <c r="B68" s="61" t="str">
        <f t="array" ref="B68">IFERROR(INDEX($B$5:$B$33,SMALL(IF($A$58=X15:X44,ROW(B15:B44)-4,""),ROW()-56)),"")</f>
        <v/>
      </c>
      <c r="C68" s="2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3">
      <c r="A69" s="2"/>
      <c r="B69" s="61" t="str">
        <f t="array" ref="B69">IFERROR(INDEX($B$5:$B$33,SMALL(IF($A$58=X16:X45,ROW(B16:B45)-4,""),ROW()-56)),"")</f>
        <v/>
      </c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3">
      <c r="A70" s="2"/>
      <c r="B70" s="61" t="str">
        <f t="array" ref="B70">IFERROR(INDEX($B$5:$B$33,SMALL(IF($A$58=X17:X46,ROW(B17:B46)-4,""),ROW()-56)),"")</f>
        <v/>
      </c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3">
      <c r="A71" s="2"/>
      <c r="B71" s="61" t="str">
        <f t="array" ref="B71">IFERROR(INDEX($B$5:$B$33,SMALL(IF($A$58=X18:X47,ROW(B18:B47)-4,""),ROW()-56)),"")</f>
        <v/>
      </c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3">
      <c r="A72" s="2"/>
      <c r="B72" s="61" t="str">
        <f t="array" ref="B72">IFERROR(INDEX($B$5:$B$33,SMALL(IF($A$58=X19:X48,ROW(B19:B48)-4,""),ROW()-56)),"")</f>
        <v/>
      </c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3">
      <c r="A73" s="2"/>
      <c r="B73" s="61" t="str">
        <f t="array" ref="B73">IFERROR(INDEX($B$5:$B$33,SMALL(IF($A$58=X20:X49,ROW(B20:B49)-4,""),ROW()-56)),"")</f>
        <v/>
      </c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" thickBot="1" x14ac:dyDescent="0.35"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" thickBot="1" x14ac:dyDescent="0.35">
      <c r="B75" s="74" t="s">
        <v>75</v>
      </c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2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3">
      <c r="A76" s="13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13" t="s">
        <v>79</v>
      </c>
      <c r="D76" s="62" t="str">
        <f t="array" ref="D76:D90">IFERROR(INDEX($B$5:$B$33,SMALL(IF($C$76=$X$5:$X$33,ROW($B$5:$B$33)-4,""),ROW()-75)),"")</f>
        <v>Аверина Катя</v>
      </c>
      <c r="E76" s="64"/>
      <c r="F76" s="64"/>
      <c r="G76" s="64"/>
      <c r="H76" s="66"/>
      <c r="I76" s="64" t="str">
        <f t="array" ref="I76">IFERROR(INDEX($B$4:$W$4,1,MATCH($C$77,INDEX($B$5:$B$33,MATCH(D76,$B$5:$B$33,0)):INDEX($W$5:$W$33,MATCH(D76,$B$5:$B$33,0)),0)),IFERROR(INDEX($B$4:$W$4,1,MATCH($C$78,INDEX($B$5:$B$33,MATCH(D76,$B$5:$B$33,0)):INDEX($W$5:$W$33,MATCH(D76,$B$5:$B$33,0)),0)),""))</f>
        <v>математика</v>
      </c>
      <c r="J76" s="64"/>
      <c r="K76" s="64"/>
      <c r="L76" s="26"/>
      <c r="M76" s="79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">
        <v>116</v>
      </c>
      <c r="T76" s="64"/>
      <c r="U76" s="64"/>
      <c r="V76" s="64"/>
      <c r="W76" s="65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3">
      <c r="A77" s="2"/>
      <c r="B77" s="29" t="str">
        <v/>
      </c>
      <c r="C77" s="13" t="s">
        <v>41</v>
      </c>
      <c r="D77" s="63" t="str">
        <v/>
      </c>
      <c r="E77" s="41"/>
      <c r="F77" s="41"/>
      <c r="G77" s="41"/>
      <c r="H77" s="70"/>
      <c r="I77" s="64" t="str">
        <f t="array" ref="I77">IFERROR(INDEX($B$4:$W$4,1,MATCH($C$77,INDEX($B$5:$B$33,MATCH(D77,$B$5:$B$33,0)):INDEX($W$5:$W$33,MATCH(D77,$B$5:$B$33,0)),0)),IFERROR(INDEX($B$4:$W$4,1,MATCH($C$78,INDEX($B$5:$B$33,MATCH(D77,$B$5:$B$33,0)):INDEX($W$5:$W$33,MATCH(D77,$B$5:$B$33,0)),0)),""))</f>
        <v/>
      </c>
      <c r="J77" s="41"/>
      <c r="K77" s="41"/>
      <c r="L77" s="71"/>
      <c r="M77" s="13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41" t="s">
        <v>117</v>
      </c>
      <c r="T77" s="41"/>
      <c r="U77" s="41"/>
      <c r="V77" s="41"/>
      <c r="W77" s="7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3">
      <c r="A78" s="2"/>
      <c r="B78" s="29" t="str">
        <v/>
      </c>
      <c r="C78" s="13">
        <v>2</v>
      </c>
      <c r="D78" s="63" t="str">
        <v/>
      </c>
      <c r="E78" s="41"/>
      <c r="F78" s="41"/>
      <c r="G78" s="41"/>
      <c r="H78" s="70"/>
      <c r="I78" s="64" t="str">
        <f t="array" ref="I78">IFERROR(INDEX($B$4:$W$4,1,MATCH($C$77,INDEX($B$5:$B$33,MATCH(D78,$B$5:$B$33,0)):INDEX($W$5:$W$33,MATCH(D78,$B$5:$B$33,0)),0)),IFERROR(INDEX($B$4:$W$4,1,MATCH($C$78,INDEX($B$5:$B$33,MATCH(D78,$B$5:$B$33,0)):INDEX($W$5:$W$33,MATCH(D78,$B$5:$B$33,0)),0)),""))</f>
        <v/>
      </c>
      <c r="J78" s="41"/>
      <c r="K78" s="41"/>
      <c r="L78" s="71"/>
      <c r="M78" s="13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41"/>
      <c r="T78" s="41"/>
      <c r="U78" s="41"/>
      <c r="V78" s="41"/>
      <c r="W78" s="7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3">
      <c r="A79" s="2"/>
      <c r="B79" s="29" t="str">
        <v/>
      </c>
      <c r="D79" s="63" t="str">
        <v/>
      </c>
      <c r="E79" s="41"/>
      <c r="F79" s="41"/>
      <c r="G79" s="41"/>
      <c r="H79" s="70"/>
      <c r="I79" s="64" t="str">
        <f t="array" ref="I79">IFERROR(INDEX($B$4:$W$4,1,MATCH($C$77,INDEX($B$5:$B$33,MATCH(D79,$B$5:$B$33,0)):INDEX($W$5:$W$33,MATCH(D79,$B$5:$B$33,0)),0)),IFERROR(INDEX($B$4:$W$4,1,MATCH($C$78,INDEX($B$5:$B$33,MATCH(D79,$B$5:$B$33,0)):INDEX($W$5:$W$33,MATCH(D79,$B$5:$B$33,0)),0)),""))</f>
        <v/>
      </c>
      <c r="J79" s="41"/>
      <c r="K79" s="41"/>
      <c r="L79" s="71"/>
      <c r="M79" s="2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41"/>
      <c r="T79" s="41"/>
      <c r="U79" s="41"/>
      <c r="V79" s="41"/>
      <c r="W79" s="7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3">
      <c r="A80" s="2"/>
      <c r="B80" s="29" t="str">
        <v/>
      </c>
      <c r="C80" s="2"/>
      <c r="D80" s="62" t="str">
        <v/>
      </c>
      <c r="E80" s="64"/>
      <c r="F80" s="64"/>
      <c r="G80" s="64"/>
      <c r="H80" s="70"/>
      <c r="I80" s="64" t="str">
        <f t="array" ref="I80">IFERROR(INDEX($B$4:$W$4,1,MATCH($C$77,INDEX($B$5:$B$33,MATCH(D80,$B$5:$B$33,0)):INDEX($W$5:$W$33,MATCH(D80,$B$5:$B$33,0)),0)),IFERROR(INDEX($B$4:$W$4,1,MATCH($C$78,INDEX($B$5:$B$33,MATCH(D80,$B$5:$B$33,0)):INDEX($W$5:$W$33,MATCH(D80,$B$5:$B$33,0)),0)),""))</f>
        <v/>
      </c>
      <c r="J80" s="64"/>
      <c r="K80" s="64"/>
      <c r="L80" s="26"/>
      <c r="M80" s="2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41"/>
      <c r="T80" s="41"/>
      <c r="U80" s="41"/>
      <c r="V80" s="41"/>
      <c r="W80" s="7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3">
      <c r="A81" s="2"/>
      <c r="B81" s="29" t="str">
        <v/>
      </c>
      <c r="C81" s="2"/>
      <c r="D81" s="63" t="str">
        <v/>
      </c>
      <c r="E81" s="41"/>
      <c r="F81" s="41"/>
      <c r="G81" s="41"/>
      <c r="H81" s="70"/>
      <c r="I81" s="64" t="str">
        <f t="array" ref="I81">IFERROR(INDEX($B$4:$W$4,1,MATCH($C$77,INDEX($B$5:$B$33,MATCH(D81,$B$5:$B$33,0)):INDEX($W$5:$W$33,MATCH(D81,$B$5:$B$33,0)),0)),IFERROR(INDEX($B$4:$W$4,1,MATCH($C$78,INDEX($B$5:$B$33,MATCH(D81,$B$5:$B$33,0)):INDEX($W$5:$W$33,MATCH(D81,$B$5:$B$33,0)),0)),""))</f>
        <v/>
      </c>
      <c r="J81" s="41"/>
      <c r="K81" s="41"/>
      <c r="L81" s="71"/>
      <c r="M81" s="2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41"/>
      <c r="T81" s="41"/>
      <c r="U81" s="41"/>
      <c r="V81" s="41"/>
      <c r="W81" s="7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3">
      <c r="A82" s="2"/>
      <c r="B82" s="29" t="str">
        <v/>
      </c>
      <c r="C82" s="2"/>
      <c r="D82" s="63" t="str">
        <v/>
      </c>
      <c r="E82" s="41"/>
      <c r="F82" s="41"/>
      <c r="G82" s="41"/>
      <c r="H82" s="70"/>
      <c r="I82" s="64" t="str">
        <f t="array" ref="I82">IFERROR(INDEX($B$4:$W$4,1,MATCH($C$77,INDEX($B$5:$B$33,MATCH(D82,$B$5:$B$33,0)):INDEX($W$5:$W$33,MATCH(D82,$B$5:$B$33,0)),0)),IFERROR(INDEX($B$4:$W$4,1,MATCH($C$78,INDEX($B$5:$B$33,MATCH(D82,$B$5:$B$33,0)):INDEX($W$5:$W$33,MATCH(D82,$B$5:$B$33,0)),0)),""))</f>
        <v/>
      </c>
      <c r="J82" s="41"/>
      <c r="K82" s="41"/>
      <c r="L82" s="71"/>
      <c r="M82" s="2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41"/>
      <c r="T82" s="41"/>
      <c r="U82" s="41"/>
      <c r="V82" s="41"/>
      <c r="W82" s="7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3">
      <c r="A83" s="2"/>
      <c r="B83" s="29" t="str">
        <v/>
      </c>
      <c r="D83" s="63" t="str">
        <v/>
      </c>
      <c r="E83" s="41"/>
      <c r="F83" s="41"/>
      <c r="G83" s="41"/>
      <c r="H83" s="70"/>
      <c r="I83" s="64" t="str">
        <f t="array" ref="I83">IFERROR(INDEX($B$4:$W$4,1,MATCH($C$77,INDEX($B$5:$B$33,MATCH(D83,$B$5:$B$33,0)):INDEX($W$5:$W$33,MATCH(D83,$B$5:$B$33,0)),0)),IFERROR(INDEX($B$4:$W$4,1,MATCH($C$78,INDEX($B$5:$B$33,MATCH(D83,$B$5:$B$33,0)):INDEX($W$5:$W$33,MATCH(D83,$B$5:$B$33,0)),0)),""))</f>
        <v/>
      </c>
      <c r="J83" s="41"/>
      <c r="K83" s="41"/>
      <c r="L83" s="71"/>
      <c r="M83" s="2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82"/>
      <c r="T83" s="82"/>
      <c r="U83" s="82"/>
      <c r="V83" s="82"/>
      <c r="W83" s="83"/>
      <c r="X83" s="2"/>
      <c r="Y83" s="2"/>
      <c r="Z83" s="2"/>
      <c r="AA83" s="2"/>
    </row>
    <row r="84" spans="1:33" x14ac:dyDescent="0.3">
      <c r="A84" s="2"/>
      <c r="B84" s="29" t="str">
        <v/>
      </c>
      <c r="D84" s="63" t="str">
        <v/>
      </c>
      <c r="E84" s="41"/>
      <c r="F84" s="41"/>
      <c r="G84" s="41"/>
      <c r="H84" s="70"/>
      <c r="I84" s="64" t="str">
        <f t="array" ref="I84">IFERROR(INDEX($B$4:$W$4,1,MATCH($C$77,INDEX($B$5:$B$33,MATCH(D84,$B$5:$B$33,0)):INDEX($W$5:$W$33,MATCH(D84,$B$5:$B$33,0)),0)),IFERROR(INDEX($B$4:$W$4,1,MATCH($C$78,INDEX($B$5:$B$33,MATCH(D84,$B$5:$B$33,0)):INDEX($W$5:$W$33,MATCH(D84,$B$5:$B$33,0)),0)),""))</f>
        <v/>
      </c>
      <c r="J84" s="41"/>
      <c r="K84" s="41"/>
      <c r="L84" s="71"/>
      <c r="M84" s="2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82"/>
      <c r="T84" s="82"/>
      <c r="U84" s="82"/>
      <c r="V84" s="82"/>
      <c r="W84" s="83"/>
      <c r="X84" s="2"/>
      <c r="Y84" s="2"/>
      <c r="Z84" s="2"/>
      <c r="AA84" s="2"/>
    </row>
    <row r="85" spans="1:33" x14ac:dyDescent="0.3">
      <c r="A85" s="2"/>
      <c r="B85" s="29" t="str">
        <v/>
      </c>
      <c r="D85" s="63" t="str">
        <v/>
      </c>
      <c r="E85" s="41"/>
      <c r="F85" s="41"/>
      <c r="G85" s="41"/>
      <c r="H85" s="70"/>
      <c r="I85" s="64" t="str">
        <f t="array" ref="I85">IFERROR(INDEX($B$4:$W$4,1,MATCH($C$77,INDEX($B$5:$B$33,MATCH(D85,$B$5:$B$33,0)):INDEX($W$5:$W$33,MATCH(D85,$B$5:$B$33,0)),0)),IFERROR(INDEX($B$4:$W$4,1,MATCH($C$78,INDEX($B$5:$B$33,MATCH(D85,$B$5:$B$33,0)):INDEX($W$5:$W$33,MATCH(D85,$B$5:$B$33,0)),0)),""))</f>
        <v/>
      </c>
      <c r="J85" s="41"/>
      <c r="K85" s="41"/>
      <c r="L85" s="71"/>
      <c r="M85" s="2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72"/>
      <c r="T85" s="72"/>
      <c r="U85" s="72"/>
      <c r="V85" s="72"/>
      <c r="W85" s="70"/>
      <c r="X85" s="2"/>
      <c r="Y85" s="2"/>
      <c r="Z85" s="2"/>
      <c r="AA85" s="2"/>
    </row>
    <row r="86" spans="1:33" x14ac:dyDescent="0.3">
      <c r="A86" s="2"/>
      <c r="B86" s="29" t="str">
        <v/>
      </c>
      <c r="D86" s="63" t="str">
        <v/>
      </c>
      <c r="E86" s="41"/>
      <c r="F86" s="41"/>
      <c r="G86" s="41"/>
      <c r="H86" s="70"/>
      <c r="I86" s="64" t="str">
        <f t="array" ref="I86">IFERROR(INDEX($B$4:$W$4,1,MATCH($C$77,INDEX($B$5:$B$33,MATCH(D86,$B$5:$B$33,0)):INDEX($W$5:$W$33,MATCH(D86,$B$5:$B$33,0)),0)),IFERROR(INDEX($B$4:$W$4,1,MATCH($C$78,INDEX($B$5:$B$33,MATCH(D86,$B$5:$B$33,0)):INDEX($W$5:$W$33,MATCH(D86,$B$5:$B$33,0)),0)),""))</f>
        <v/>
      </c>
      <c r="J86" s="41"/>
      <c r="K86" s="41"/>
      <c r="L86" s="71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72"/>
      <c r="T86" s="72"/>
      <c r="U86" s="72"/>
      <c r="V86" s="72"/>
      <c r="W86" s="70"/>
      <c r="X86" s="2"/>
      <c r="Y86" s="2"/>
      <c r="Z86" s="2"/>
      <c r="AA86" s="2"/>
    </row>
    <row r="87" spans="1:33" x14ac:dyDescent="0.3">
      <c r="A87" s="2"/>
      <c r="B87" s="29" t="str">
        <v/>
      </c>
      <c r="D87" s="63" t="str">
        <v/>
      </c>
      <c r="E87" s="41"/>
      <c r="F87" s="41"/>
      <c r="G87" s="41"/>
      <c r="H87" s="70"/>
      <c r="I87" s="64" t="str">
        <f t="array" ref="I87">IFERROR(INDEX($B$4:$W$4,1,MATCH($C$77,INDEX($B$5:$B$33,MATCH(D87,$B$5:$B$33,0)):INDEX($W$5:$W$33,MATCH(D87,$B$5:$B$33,0)),0)),IFERROR(INDEX($B$4:$W$4,1,MATCH($C$78,INDEX($B$5:$B$33,MATCH(D87,$B$5:$B$33,0)):INDEX($W$5:$W$33,MATCH(D87,$B$5:$B$33,0)),0)),""))</f>
        <v/>
      </c>
      <c r="J87" s="41"/>
      <c r="K87" s="41"/>
      <c r="L87" s="71"/>
      <c r="M87" s="2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72"/>
      <c r="T87" s="72"/>
      <c r="U87" s="72"/>
      <c r="V87" s="72"/>
      <c r="W87" s="70"/>
      <c r="X87" s="2"/>
      <c r="Y87" s="2"/>
      <c r="Z87" s="2"/>
      <c r="AA87" s="2"/>
    </row>
    <row r="88" spans="1:33" x14ac:dyDescent="0.3">
      <c r="A88" s="2"/>
      <c r="B88" s="29" t="str">
        <v/>
      </c>
      <c r="D88" s="63" t="str">
        <v/>
      </c>
      <c r="E88" s="41"/>
      <c r="F88" s="41"/>
      <c r="G88" s="41"/>
      <c r="H88" s="70"/>
      <c r="I88" s="64" t="str">
        <f t="array" ref="I88">IFERROR(INDEX($B$4:$W$4,1,MATCH($C$77,INDEX($B$5:$B$33,MATCH(D88,$B$5:$B$33,0)):INDEX($W$5:$W$33,MATCH(D88,$B$5:$B$33,0)),0)),IFERROR(INDEX($B$4:$W$4,1,MATCH($C$78,INDEX($B$5:$B$33,MATCH(D88,$B$5:$B$33,0)):INDEX($W$5:$W$33,MATCH(D88,$B$5:$B$33,0)),0)),""))</f>
        <v/>
      </c>
      <c r="J88" s="41"/>
      <c r="K88" s="41"/>
      <c r="L88" s="71"/>
      <c r="M88" s="2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72"/>
      <c r="T88" s="72"/>
      <c r="U88" s="72"/>
      <c r="V88" s="72"/>
      <c r="W88" s="70"/>
      <c r="X88" s="2"/>
      <c r="Y88" s="2"/>
      <c r="Z88" s="2"/>
      <c r="AA88" s="2"/>
    </row>
    <row r="89" spans="1:33" x14ac:dyDescent="0.3">
      <c r="A89" s="2"/>
      <c r="B89" s="29" t="str">
        <v/>
      </c>
      <c r="D89" s="63" t="str">
        <v/>
      </c>
      <c r="E89" s="41"/>
      <c r="F89" s="41"/>
      <c r="G89" s="41"/>
      <c r="H89" s="70"/>
      <c r="I89" s="64" t="str">
        <f t="array" ref="I89">IFERROR(INDEX($B$4:$W$4,1,MATCH($C$77,INDEX($B$5:$B$33,MATCH(D89,$B$5:$B$33,0)):INDEX($W$5:$W$33,MATCH(D89,$B$5:$B$33,0)),0)),IFERROR(INDEX($B$4:$W$4,1,MATCH($C$78,INDEX($B$5:$B$33,MATCH(D89,$B$5:$B$33,0)):INDEX($W$5:$W$33,MATCH(D89,$B$5:$B$33,0)),0)),""))</f>
        <v/>
      </c>
      <c r="J89" s="41"/>
      <c r="K89" s="41"/>
      <c r="L89" s="71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72"/>
      <c r="T89" s="72"/>
      <c r="U89" s="72"/>
      <c r="V89" s="72"/>
      <c r="W89" s="70"/>
      <c r="X89" s="2"/>
      <c r="Y89" s="2"/>
      <c r="Z89" s="2"/>
      <c r="AA89" s="2"/>
    </row>
    <row r="90" spans="1:33" x14ac:dyDescent="0.3">
      <c r="A90" s="2"/>
      <c r="B90" s="29" t="str">
        <v/>
      </c>
      <c r="D90" s="63" t="str">
        <v/>
      </c>
      <c r="E90" s="41"/>
      <c r="F90" s="41"/>
      <c r="G90" s="41"/>
      <c r="H90" s="70"/>
      <c r="I90" s="64" t="str">
        <f t="array" ref="I90">IFERROR(INDEX($B$4:$W$4,1,MATCH($C$77,INDEX($B$5:$B$33,MATCH(D90,$B$5:$B$33,0)):INDEX($W$5:$W$33,MATCH(D90,$B$5:$B$33,0)),0)),IFERROR(INDEX($B$4:$W$4,1,MATCH($C$78,INDEX($B$5:$B$33,MATCH(D90,$B$5:$B$33,0)):INDEX($W$5:$W$33,MATCH(D90,$B$5:$B$33,0)),0)),""))</f>
        <v/>
      </c>
      <c r="J90" s="41"/>
      <c r="K90" s="41"/>
      <c r="L90" s="71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72"/>
      <c r="T90" s="72"/>
      <c r="U90" s="72"/>
      <c r="V90" s="72"/>
      <c r="W90" s="70"/>
      <c r="X90" s="2"/>
      <c r="Y90" s="2"/>
      <c r="Z90" s="2"/>
      <c r="AA90" s="2"/>
    </row>
    <row r="91" spans="1:33" x14ac:dyDescent="0.3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C1:S1"/>
    <mergeCell ref="C2:J2"/>
    <mergeCell ref="K2:L2"/>
    <mergeCell ref="M2:W2"/>
    <mergeCell ref="H3:I3"/>
    <mergeCell ref="J3:W3"/>
    <mergeCell ref="B54:C54"/>
    <mergeCell ref="Y4:AA4"/>
    <mergeCell ref="Y7:AA8"/>
    <mergeCell ref="A34:A38"/>
    <mergeCell ref="F41:T41"/>
    <mergeCell ref="A49:B49"/>
    <mergeCell ref="A52:B52"/>
  </mergeCells>
  <dataValidations count="2">
    <dataValidation type="list" allowBlank="1" showInputMessage="1" showErrorMessage="1" sqref="C5:T33">
      <formula1>"2, 3, 4, 5, н\а"</formula1>
    </dataValidation>
    <dataValidation type="list" allowBlank="1" showInputMessage="1" showErrorMessage="1" sqref="U5:W33">
      <formula1>"а, н\а"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abSelected="1" topLeftCell="A70" workbookViewId="0">
      <selection activeCell="B58" sqref="B58"/>
    </sheetView>
  </sheetViews>
  <sheetFormatPr defaultRowHeight="14.4" x14ac:dyDescent="0.3"/>
  <cols>
    <col min="1" max="1" width="3.33203125" customWidth="1"/>
    <col min="2" max="2" width="18.88671875" customWidth="1"/>
    <col min="3" max="3" width="3.6640625" customWidth="1"/>
    <col min="4" max="4" width="4" customWidth="1"/>
    <col min="5" max="23" width="3.6640625" customWidth="1"/>
    <col min="24" max="24" width="3.88671875" customWidth="1"/>
  </cols>
  <sheetData>
    <row r="1" spans="1:27" ht="19.5" customHeight="1" x14ac:dyDescent="0.45">
      <c r="A1" s="1"/>
      <c r="B1" s="1" t="s">
        <v>0</v>
      </c>
      <c r="C1" s="103" t="s">
        <v>1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3">
      <c r="A2" s="1"/>
      <c r="B2" s="1"/>
      <c r="C2" s="103" t="s">
        <v>3</v>
      </c>
      <c r="D2" s="103"/>
      <c r="E2" s="103"/>
      <c r="F2" s="103"/>
      <c r="G2" s="103"/>
      <c r="H2" s="103"/>
      <c r="I2" s="103"/>
      <c r="J2" s="103"/>
      <c r="K2" s="104" t="s">
        <v>4</v>
      </c>
      <c r="L2" s="104"/>
      <c r="M2" s="105" t="s">
        <v>86</v>
      </c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2"/>
      <c r="Y2" s="2" t="s">
        <v>5</v>
      </c>
      <c r="Z2" s="2"/>
      <c r="AA2" s="2"/>
    </row>
    <row r="3" spans="1:27" ht="15" customHeight="1" thickBot="1" x14ac:dyDescent="0.35">
      <c r="A3" s="4"/>
      <c r="B3" s="2"/>
      <c r="C3" s="2"/>
      <c r="D3" s="2"/>
      <c r="E3" s="2"/>
      <c r="F3" s="2"/>
      <c r="G3" s="2" t="s">
        <v>6</v>
      </c>
      <c r="H3" s="106">
        <v>1</v>
      </c>
      <c r="I3" s="106"/>
      <c r="J3" s="107" t="s">
        <v>7</v>
      </c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2"/>
      <c r="Y3" s="2" t="s">
        <v>8</v>
      </c>
      <c r="Z3" s="2"/>
      <c r="AA3" s="2"/>
    </row>
    <row r="4" spans="1:27" ht="91.95" customHeight="1" thickBot="1" x14ac:dyDescent="0.35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5" t="s">
        <v>114</v>
      </c>
      <c r="Z4" s="95"/>
      <c r="AA4" s="95"/>
    </row>
    <row r="5" spans="1:27" ht="17.100000000000001" customHeight="1" x14ac:dyDescent="0.3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89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3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89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3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89" t="str">
        <f t="shared" si="0"/>
        <v>у</v>
      </c>
      <c r="Y7" s="96" t="s">
        <v>35</v>
      </c>
      <c r="Z7" s="96"/>
      <c r="AA7" s="96"/>
    </row>
    <row r="8" spans="1:27" ht="17.100000000000001" customHeight="1" x14ac:dyDescent="0.3">
      <c r="A8" s="14">
        <v>4</v>
      </c>
      <c r="B8" s="8" t="s">
        <v>90</v>
      </c>
      <c r="C8" s="15">
        <v>4</v>
      </c>
      <c r="D8" s="16">
        <v>2</v>
      </c>
      <c r="E8" s="16"/>
      <c r="F8" s="16">
        <v>3</v>
      </c>
      <c r="G8" s="16"/>
      <c r="H8" s="16"/>
      <c r="I8" s="16"/>
      <c r="J8" s="16"/>
      <c r="K8" s="16"/>
      <c r="L8" s="16">
        <v>2</v>
      </c>
      <c r="M8" s="16" t="s">
        <v>41</v>
      </c>
      <c r="N8" s="16"/>
      <c r="O8" s="16"/>
      <c r="P8" s="16">
        <v>2</v>
      </c>
      <c r="Q8" s="16">
        <v>4</v>
      </c>
      <c r="R8" s="16">
        <v>4</v>
      </c>
      <c r="S8" s="16" t="s">
        <v>41</v>
      </c>
      <c r="T8" s="16">
        <v>5</v>
      </c>
      <c r="U8" s="16" t="s">
        <v>32</v>
      </c>
      <c r="V8" s="17" t="s">
        <v>32</v>
      </c>
      <c r="W8" s="16" t="s">
        <v>32</v>
      </c>
      <c r="X8" s="89" t="str">
        <f t="shared" si="0"/>
        <v>ну</v>
      </c>
      <c r="Y8" s="96"/>
      <c r="Z8" s="96"/>
      <c r="AA8" s="96"/>
    </row>
    <row r="9" spans="1:27" ht="17.100000000000001" customHeight="1" x14ac:dyDescent="0.3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89" t="str">
        <f t="shared" si="0"/>
        <v>хор</v>
      </c>
      <c r="Y9" s="2"/>
      <c r="Z9" s="2"/>
      <c r="AA9" s="2"/>
    </row>
    <row r="10" spans="1:27" ht="17.100000000000001" customHeight="1" x14ac:dyDescent="0.3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89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3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89" t="str">
        <f t="shared" si="0"/>
        <v>хор1</v>
      </c>
      <c r="Y11" s="2"/>
      <c r="Z11" s="2"/>
      <c r="AA11" s="2"/>
    </row>
    <row r="12" spans="1:27" ht="17.100000000000001" customHeight="1" x14ac:dyDescent="0.3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89" t="str">
        <f t="shared" si="0"/>
        <v>хор</v>
      </c>
      <c r="Y12" s="2"/>
      <c r="Z12" s="2"/>
      <c r="AA12" s="2"/>
    </row>
    <row r="13" spans="1:27" ht="17.100000000000001" customHeight="1" x14ac:dyDescent="0.3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89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3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89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3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89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3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89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3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2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89" t="str">
        <f t="shared" si="0"/>
        <v>ну1</v>
      </c>
      <c r="Y17" s="2" t="s">
        <v>40</v>
      </c>
      <c r="Z17" s="2"/>
      <c r="AA17" s="2"/>
    </row>
    <row r="18" spans="1:27" ht="17.100000000000001" customHeight="1" x14ac:dyDescent="0.3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89" t="str">
        <f t="shared" si="0"/>
        <v>хор</v>
      </c>
      <c r="Y18" s="2"/>
      <c r="Z18" s="2"/>
      <c r="AA18" s="2"/>
    </row>
    <row r="19" spans="1:27" ht="17.100000000000001" customHeight="1" x14ac:dyDescent="0.3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89" t="str">
        <f t="shared" si="0"/>
        <v>хор1</v>
      </c>
      <c r="Y19" s="2"/>
      <c r="Z19" s="2"/>
      <c r="AA19" s="2"/>
    </row>
    <row r="20" spans="1:27" ht="17.100000000000001" customHeight="1" x14ac:dyDescent="0.3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89" t="str">
        <f t="shared" si="0"/>
        <v>у1</v>
      </c>
      <c r="Y20" s="2"/>
      <c r="Z20" s="2"/>
      <c r="AA20" s="2"/>
    </row>
    <row r="21" spans="1:27" ht="17.100000000000001" customHeight="1" x14ac:dyDescent="0.3">
      <c r="A21" s="14">
        <v>17</v>
      </c>
      <c r="B21" s="8" t="s">
        <v>103</v>
      </c>
      <c r="C21" s="15">
        <v>4</v>
      </c>
      <c r="D21" s="16">
        <v>2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89" t="str">
        <f t="shared" si="0"/>
        <v>ну1</v>
      </c>
      <c r="Y21" s="2"/>
      <c r="Z21" s="2"/>
      <c r="AA21" s="2"/>
    </row>
    <row r="22" spans="1:27" ht="17.100000000000001" customHeight="1" x14ac:dyDescent="0.3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89" t="str">
        <f t="shared" si="0"/>
        <v>хор</v>
      </c>
      <c r="Y22" s="2"/>
      <c r="Z22" s="2"/>
      <c r="AA22" s="2"/>
    </row>
    <row r="23" spans="1:27" ht="17.100000000000001" customHeight="1" x14ac:dyDescent="0.3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89" t="str">
        <f t="shared" si="0"/>
        <v>хор</v>
      </c>
      <c r="Y23" s="2"/>
      <c r="Z23" s="2"/>
      <c r="AA23" s="2"/>
    </row>
    <row r="24" spans="1:27" ht="17.100000000000001" customHeight="1" x14ac:dyDescent="0.3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89" t="str">
        <f t="shared" si="0"/>
        <v>хор</v>
      </c>
      <c r="Y24" s="2"/>
      <c r="Z24" s="2"/>
      <c r="AA24" s="2"/>
    </row>
    <row r="25" spans="1:27" ht="17.100000000000001" customHeight="1" x14ac:dyDescent="0.3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89" t="str">
        <f t="shared" si="0"/>
        <v>у1</v>
      </c>
      <c r="Y25" s="2"/>
      <c r="Z25" s="2"/>
      <c r="AA25" s="2"/>
    </row>
    <row r="26" spans="1:27" ht="17.100000000000001" customHeight="1" x14ac:dyDescent="0.3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89" t="str">
        <f t="shared" si="0"/>
        <v>отл</v>
      </c>
      <c r="Y26" s="2"/>
      <c r="Z26" s="2"/>
      <c r="AA26" s="2"/>
    </row>
    <row r="27" spans="1:27" ht="17.100000000000001" customHeight="1" x14ac:dyDescent="0.3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89" t="str">
        <f t="shared" si="0"/>
        <v>хор</v>
      </c>
      <c r="Y27" s="2"/>
      <c r="Z27" s="2"/>
      <c r="AA27" s="2"/>
    </row>
    <row r="28" spans="1:27" ht="17.100000000000001" customHeight="1" x14ac:dyDescent="0.3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89" t="str">
        <f t="shared" si="0"/>
        <v>у1</v>
      </c>
      <c r="Y28" s="2"/>
      <c r="Z28" s="2"/>
      <c r="AA28" s="2"/>
    </row>
    <row r="29" spans="1:27" ht="17.100000000000001" customHeight="1" x14ac:dyDescent="0.3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89" t="str">
        <f t="shared" si="0"/>
        <v>у1</v>
      </c>
      <c r="Y29" s="2"/>
      <c r="Z29" s="2"/>
      <c r="AA29" s="2"/>
    </row>
    <row r="30" spans="1:27" ht="17.100000000000001" customHeight="1" x14ac:dyDescent="0.3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89" t="str">
        <f t="shared" si="0"/>
        <v>у1</v>
      </c>
      <c r="Y30" s="2"/>
      <c r="Z30" s="2"/>
      <c r="AA30" s="2"/>
    </row>
    <row r="31" spans="1:27" ht="17.100000000000001" customHeight="1" x14ac:dyDescent="0.3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 t="s">
        <v>41</v>
      </c>
      <c r="S31" s="16">
        <v>3</v>
      </c>
      <c r="T31" s="16">
        <v>5</v>
      </c>
      <c r="U31" s="16" t="s">
        <v>32</v>
      </c>
      <c r="V31" s="17" t="s">
        <v>32</v>
      </c>
      <c r="W31" s="16" t="s">
        <v>32</v>
      </c>
      <c r="X31" s="89" t="str">
        <f t="shared" si="0"/>
        <v>ну</v>
      </c>
      <c r="Y31" s="2"/>
      <c r="Z31" s="2"/>
      <c r="AA31" s="2"/>
    </row>
    <row r="32" spans="1:27" ht="17.100000000000001" customHeight="1" x14ac:dyDescent="0.3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89" t="str">
        <f t="shared" si="0"/>
        <v/>
      </c>
      <c r="Y32" s="2"/>
      <c r="Z32" s="2"/>
      <c r="AA32" s="2"/>
    </row>
    <row r="33" spans="1:27" ht="17.100000000000001" customHeight="1" thickBot="1" x14ac:dyDescent="0.35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89" t="str">
        <f t="shared" si="0"/>
        <v/>
      </c>
      <c r="Y33" s="2"/>
      <c r="Z33" s="2"/>
      <c r="AA33" s="2"/>
    </row>
    <row r="34" spans="1:27" ht="17.100000000000001" customHeight="1" thickBot="1" x14ac:dyDescent="0.35">
      <c r="A34" s="97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5">
      <c r="A35" s="98"/>
      <c r="B35" s="25" t="s">
        <v>44</v>
      </c>
      <c r="C35" s="26">
        <f t="shared" ref="C35:W35" si="2">COUNTIF(C$5:C$33,4)</f>
        <v>22</v>
      </c>
      <c r="D35" s="26">
        <f t="shared" si="2"/>
        <v>14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18</v>
      </c>
      <c r="M35" s="26">
        <f t="shared" si="2"/>
        <v>14</v>
      </c>
      <c r="N35" s="26">
        <f t="shared" si="2"/>
        <v>0</v>
      </c>
      <c r="O35" s="26">
        <f t="shared" si="2"/>
        <v>0</v>
      </c>
      <c r="P35" s="26">
        <f t="shared" si="2"/>
        <v>16</v>
      </c>
      <c r="Q35" s="26">
        <f t="shared" si="2"/>
        <v>10</v>
      </c>
      <c r="R35" s="26">
        <f t="shared" si="2"/>
        <v>12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5">
      <c r="A36" s="98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3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1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5">
      <c r="A37" s="98"/>
      <c r="B37" s="25" t="s">
        <v>46</v>
      </c>
      <c r="C37" s="26">
        <f t="shared" ref="C37:U37" si="4">COUNTIF(C$5:C$33,2)</f>
        <v>0</v>
      </c>
      <c r="D37" s="26">
        <f t="shared" si="4"/>
        <v>2</v>
      </c>
      <c r="E37" s="26">
        <f t="shared" si="4"/>
        <v>0</v>
      </c>
      <c r="F37" s="26">
        <f t="shared" si="4"/>
        <v>2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1</v>
      </c>
      <c r="M37" s="26">
        <f t="shared" si="4"/>
        <v>1</v>
      </c>
      <c r="N37" s="26">
        <f t="shared" si="4"/>
        <v>0</v>
      </c>
      <c r="O37" s="26">
        <f t="shared" si="4"/>
        <v>0</v>
      </c>
      <c r="P37" s="26">
        <f t="shared" si="4"/>
        <v>2</v>
      </c>
      <c r="Q37" s="26">
        <f t="shared" si="4"/>
        <v>0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5">
      <c r="A38" s="99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2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1</v>
      </c>
      <c r="S38" s="26">
        <f t="shared" si="5"/>
        <v>1</v>
      </c>
      <c r="T38" s="26">
        <f t="shared" si="5"/>
        <v>0</v>
      </c>
      <c r="U38" s="26">
        <f t="shared" si="5"/>
        <v>0</v>
      </c>
      <c r="V38" s="26">
        <f>COUNTIF(V$5:V$33,"н\а")</f>
        <v>0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5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27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3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3">
      <c r="A41" s="2"/>
      <c r="B41" s="30" t="s">
        <v>49</v>
      </c>
      <c r="C41" s="32"/>
      <c r="D41" s="32"/>
      <c r="E41" s="2"/>
      <c r="F41" s="100" t="s">
        <v>50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2"/>
      <c r="V41" s="2"/>
      <c r="W41" s="2"/>
      <c r="X41" s="2"/>
      <c r="Y41" s="2"/>
      <c r="Z41" s="2"/>
      <c r="AA41" s="2"/>
    </row>
    <row r="42" spans="1:27" x14ac:dyDescent="0.3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3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3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3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3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3">
      <c r="A47" s="43">
        <v>3</v>
      </c>
      <c r="B47" s="43" t="s">
        <v>56</v>
      </c>
      <c r="C47" s="40">
        <f>$C$45-$C$48</f>
        <v>22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3">
      <c r="A48" s="44">
        <v>4</v>
      </c>
      <c r="B48" s="44" t="s">
        <v>57</v>
      </c>
      <c r="C48" s="40">
        <f>COUNTIF($X$5:$X$33,"ну")+COUNTIF($X$5:$X$33,"ну1")</f>
        <v>5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3">
      <c r="A49" s="101" t="s">
        <v>58</v>
      </c>
      <c r="B49" s="102"/>
      <c r="C49" s="45">
        <f>COUNTIF($X$5:$X$33,"ну1")</f>
        <v>3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3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3">
      <c r="A51" s="29">
        <v>6</v>
      </c>
      <c r="B51" s="33" t="s">
        <v>61</v>
      </c>
      <c r="C51" s="46">
        <f>COUNTIF($X$5:$X$33,"хор")+COUNTIF($X$5:$X$33,"хор1")</f>
        <v>12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3">
      <c r="A52" s="101" t="s">
        <v>62</v>
      </c>
      <c r="B52" s="102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" thickBot="1" x14ac:dyDescent="0.35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" thickBot="1" x14ac:dyDescent="0.35">
      <c r="A54" s="2"/>
      <c r="B54" s="93" t="s">
        <v>64</v>
      </c>
      <c r="C54" s="94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3">
      <c r="A55" s="29">
        <v>8</v>
      </c>
      <c r="B55" s="33" t="s">
        <v>66</v>
      </c>
      <c r="C55" s="50">
        <f>$C$47</f>
        <v>22</v>
      </c>
      <c r="D55" s="51">
        <f>IFERROR(C55/$C$45*100,"0")</f>
        <v>81.481481481481481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thickBot="1" x14ac:dyDescent="0.35">
      <c r="A56" s="29">
        <v>9</v>
      </c>
      <c r="B56" s="52" t="s">
        <v>67</v>
      </c>
      <c r="C56" s="50">
        <f>$C$50+$C$51</f>
        <v>13</v>
      </c>
      <c r="D56" s="53">
        <f>IFERROR(C56/$C$45*100,"0")</f>
        <v>48.148148148148145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thickBot="1" x14ac:dyDescent="0.35">
      <c r="A57" s="89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3">
      <c r="A58" s="89" t="s">
        <v>72</v>
      </c>
      <c r="B58" s="61" t="str">
        <f t="array" ref="B58">IFERROR(INDEX($B$5:$B$33,SMALL(IF($A$58=X5:X33,ROW(B5:B33)-4,""),ROW()-56)),"")</f>
        <v xml:space="preserve">Давыдов Влад </v>
      </c>
      <c r="C58" s="89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89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3">
      <c r="A59" s="89"/>
      <c r="B59" s="61" t="str">
        <f t="array" ref="B59">IFERROR(INDEX($B$5:$B$33,SMALL(IF($A$58=X6:X34,ROW(B6:B34)-4,""),ROW()-56)),"")</f>
        <v xml:space="preserve">Деров Андрей </v>
      </c>
      <c r="C59" s="89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89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3">
      <c r="A60" s="89"/>
      <c r="B60" s="61" t="str">
        <f t="array" ref="B60">IFERROR(INDEX($B$5:$B$33,SMALL(IF($A$58=X7:X35,ROW(B7:B35)-4,""),ROW()-56)),"")</f>
        <v xml:space="preserve">Мальгина Дарья </v>
      </c>
      <c r="C60" s="89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89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3">
      <c r="A61" s="89"/>
      <c r="B61" s="61" t="str">
        <f t="array" ref="B61">IFERROR(INDEX($B$5:$B$33,SMALL(IF($A$58=X8:X36,ROW(B8:B36)-4,""),ROW()-56)),"")</f>
        <v>Никонов Леонид</v>
      </c>
      <c r="C61" s="90"/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89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3">
      <c r="A62" s="89"/>
      <c r="B62" s="61" t="str">
        <f t="array" ref="B62">IFERROR(INDEX($B$5:$B$33,SMALL(IF($A$58=X9:X37,ROW(B9:B37)-4,""),ROW()-56)),"")</f>
        <v xml:space="preserve">Орешников Андрей </v>
      </c>
      <c r="C62" s="89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89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3">
      <c r="A63" s="89"/>
      <c r="B63" s="61" t="str">
        <f t="array" ref="B63">IFERROR(INDEX($B$5:$B$33,SMALL(IF($A$58=X10:X38,ROW(B10:B38)-4,""),ROW()-56)),"")</f>
        <v>Примак Костя</v>
      </c>
      <c r="C63" s="89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89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3">
      <c r="A64" s="89"/>
      <c r="B64" s="61" t="str">
        <f t="array" ref="B64">IFERROR(INDEX($B$5:$B$33,SMALL(IF($A$58=X11:X39,ROW(B11:B39)-4,""),ROW()-56)),"")</f>
        <v/>
      </c>
      <c r="C64" s="89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89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3">
      <c r="A65" s="89"/>
      <c r="B65" s="61" t="str">
        <f t="array" ref="B65">IFERROR(INDEX($B$5:$B$33,SMALL(IF($A$58=X12:X41,ROW(B12:B41)-4,""),ROW()-56)),"")</f>
        <v/>
      </c>
      <c r="C65" s="89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89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3">
      <c r="A66" s="89"/>
      <c r="B66" s="61" t="str">
        <f t="array" ref="B66">IFERROR(INDEX($B$5:$B$33,SMALL(IF($A$58=X13:X42,ROW(B13:B42)-4,""),ROW()-56)),"")</f>
        <v/>
      </c>
      <c r="C66" s="89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89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3">
      <c r="A67" s="89"/>
      <c r="B67" s="61" t="str">
        <f t="array" ref="B67">IFERROR(INDEX($B$5:$B$33,SMALL(IF($A$58=X14:X43,ROW(B14:B43)-4,""),ROW()-56)),"")</f>
        <v/>
      </c>
      <c r="C67" s="90"/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M67" s="90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3">
      <c r="A68" s="89"/>
      <c r="B68" s="61" t="str">
        <f t="array" ref="B68">IFERROR(INDEX($B$5:$B$33,SMALL(IF($A$58=X15:X44,ROW(B15:B44)-4,""),ROW()-56)),"")</f>
        <v/>
      </c>
      <c r="C68" s="89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M68" s="90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3">
      <c r="A69" s="89"/>
      <c r="B69" s="61" t="str">
        <f t="array" ref="B69">IFERROR(INDEX($B$5:$B$33,SMALL(IF($A$58=X16:X45,ROW(B16:B45)-4,""),ROW()-56)),"")</f>
        <v/>
      </c>
      <c r="C69" s="90"/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M69" s="90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3">
      <c r="A70" s="89"/>
      <c r="B70" s="61" t="str">
        <f t="array" ref="B70">IFERROR(INDEX($B$5:$B$33,SMALL(IF($A$58=X17:X46,ROW(B17:B46)-4,""),ROW()-56)),"")</f>
        <v/>
      </c>
      <c r="C70" s="90"/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M70" s="90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3">
      <c r="A71" s="89"/>
      <c r="B71" s="61" t="str">
        <f t="array" ref="B71">IFERROR(INDEX($B$5:$B$33,SMALL(IF($A$58=X18:X47,ROW(B18:B47)-4,""),ROW()-56)),"")</f>
        <v/>
      </c>
      <c r="C71" s="90"/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M71" s="90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3">
      <c r="A72" s="89"/>
      <c r="B72" s="61" t="str">
        <f t="array" ref="B72">IFERROR(INDEX($B$5:$B$33,SMALL(IF($A$58=X19:X48,ROW(B19:B48)-4,""),ROW()-56)),"")</f>
        <v/>
      </c>
      <c r="C72" s="90"/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M72" s="90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3">
      <c r="A73" s="89"/>
      <c r="B73" s="61" t="str">
        <f t="array" ref="B73">IFERROR(INDEX($B$5:$B$33,SMALL(IF($A$58=X20:X49,ROW(B20:B49)-4,""),ROW()-56)),"")</f>
        <v/>
      </c>
      <c r="C73" s="90"/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M73" s="90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" thickBot="1" x14ac:dyDescent="0.35">
      <c r="A74" s="90"/>
      <c r="C74" s="90"/>
      <c r="M74" s="90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" thickBot="1" x14ac:dyDescent="0.35">
      <c r="A75" s="90"/>
      <c r="B75" s="74" t="s">
        <v>75</v>
      </c>
      <c r="C75" s="90"/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89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3">
      <c r="A76" s="89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89" t="s">
        <v>79</v>
      </c>
      <c r="D76" s="91" t="str">
        <f t="array" ref="D76">IFERROR(INDEX(B:B,SMALL(IF(MMULT((C$5:W$31=2)+(C$5:W$31="н\а"),TRANSPOSE(COLUMN(C:W)^0))=1,ROW($5:$31)),ROW(D1))),"")</f>
        <v>Аверина Катя</v>
      </c>
      <c r="E76" s="64"/>
      <c r="F76" s="64"/>
      <c r="G76" s="64"/>
      <c r="H76" s="66"/>
      <c r="I76" s="92" t="str">
        <f t="array" aca="1" ref="I76" ca="1">IF(D76="","",OFFSET(B$4,,MATCH(1,(OFFSET(C$4:W$4,MATCH(D76,B$5:B$31,),)=2)+(OFFSET(C$4:W$4,MATCH(D76,B$5:B$31,),)="н\а"),)))</f>
        <v>математика</v>
      </c>
      <c r="J76" s="64"/>
      <c r="K76" s="64"/>
      <c r="L76" s="26"/>
      <c r="M76" s="90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tr">
        <f t="array" aca="1" ref="S76" ca="1">IF($N76="","",OFFSET($B$4,,MATCH(1,(OFFSET($C$4:$W$4,MATCH($N76,$B$5:$B$31,),)=2)+(OFFSET($C$4:$W$4,MATCH($N76,$B$5:$B$31,),)="н\а"),)))</f>
        <v>литература</v>
      </c>
      <c r="T76" s="64" t="str">
        <f t="array" aca="1" ref="T76" ca="1">IF($N76="","",OFFSET($B$4,,MATCH(1,(OFFSET($C$4:$W$4,MATCH($N76,$B$5:$B$31,),)=2)+(OFFSET($C$4:$W$4,MATCH($N76,$B$5:$B$31,),)="н\а"),)))</f>
        <v>литература</v>
      </c>
      <c r="U76" s="64" t="str">
        <f t="array" aca="1" ref="U76" ca="1">IF($N76="","",OFFSET($B$4,,MATCH(1,(OFFSET($C$4:$W$4,MATCH($N76,$B$5:$B$31,),)=2)+(OFFSET($C$4:$W$4,MATCH($N76,$B$5:$B$31,),)="н\а"),)))</f>
        <v>литература</v>
      </c>
      <c r="V76" s="64" t="str">
        <f t="array" aca="1" ref="V76" ca="1">IF($N76="","",OFFSET($B$4,,MATCH(1,(OFFSET($C$4:$W$4,MATCH($N76,$B$5:$B$31,),)=2)+(OFFSET($C$4:$W$4,MATCH($N76,$B$5:$B$31,),)="н\а"),)))</f>
        <v>литература</v>
      </c>
      <c r="W76" s="64" t="str">
        <f t="array" aca="1" ref="W76" ca="1">IF($N76="","",OFFSET($B$4,,MATCH(1,(OFFSET($C$4:$W$4,MATCH($N76,$B$5:$B$31,),)=2)+(OFFSET($C$4:$W$4,MATCH($N76,$B$5:$B$31,),)="н\а"),)))</f>
        <v>литература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3">
      <c r="A77" s="89"/>
      <c r="B77" s="29" t="str">
        <v/>
      </c>
      <c r="C77" s="89" t="s">
        <v>41</v>
      </c>
      <c r="D77" s="91" t="str">
        <f t="array" ref="D77">IFERROR(INDEX(B:B,SMALL(IF(MMULT((C$5:W$31=2)+(C$5:W$31="н\а"),TRANSPOSE(COLUMN(C:W)^0))=1,ROW($5:$31)),ROW(D2))),"")</f>
        <v xml:space="preserve">Минеев Андрей </v>
      </c>
      <c r="E77" s="41"/>
      <c r="F77" s="41"/>
      <c r="G77" s="41"/>
      <c r="H77" s="70"/>
      <c r="I77" s="92" t="str">
        <f t="array" aca="1" ref="I77" ca="1">IF(D77="","",OFFSET(B$4,,MATCH(1,(OFFSET(C$4:W$4,MATCH(D77,B$5:B$31,),)=2)+(OFFSET(C$4:W$4,MATCH(D77,B$5:B$31,),)="н\а"),)))</f>
        <v>биология</v>
      </c>
      <c r="J77" s="41"/>
      <c r="K77" s="41"/>
      <c r="L77" s="71"/>
      <c r="M77" s="89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64" t="str">
        <f t="array" aca="1" ref="S77" ca="1">IF($N77="","",OFFSET($B$4,,MATCH(1,(OFFSET($C$4:$W$4,MATCH($N77,$B$5:$B$31,),)=2)+(OFFSET($C$4:$W$4,MATCH($N77,$B$5:$B$31,),)="н\а"),)))</f>
        <v>математика</v>
      </c>
      <c r="T77" s="64" t="str">
        <f t="array" aca="1" ref="T77" ca="1">IF($N77="","",OFFSET($B$4,,MATCH(1,(OFFSET($C$4:$W$4,MATCH($N77,$B$5:$B$31,),)=2)+(OFFSET($C$4:$W$4,MATCH($N77,$B$5:$B$31,),)="н\а"),)))</f>
        <v>математика</v>
      </c>
      <c r="U77" s="64" t="str">
        <f t="array" aca="1" ref="U77" ca="1">IF($N77="","",OFFSET($B$4,,MATCH(1,(OFFSET($C$4:$W$4,MATCH($N77,$B$5:$B$31,),)=2)+(OFFSET($C$4:$W$4,MATCH($N77,$B$5:$B$31,),)="н\а"),)))</f>
        <v>математика</v>
      </c>
      <c r="V77" s="64" t="str">
        <f t="array" aca="1" ref="V77" ca="1">IF($N77="","",OFFSET($B$4,,MATCH(1,(OFFSET($C$4:$W$4,MATCH($N77,$B$5:$B$31,),)=2)+(OFFSET($C$4:$W$4,MATCH($N77,$B$5:$B$31,),)="н\а"),)))</f>
        <v>математика</v>
      </c>
      <c r="W77" s="64" t="str">
        <f t="array" aca="1" ref="W77" ca="1">IF($N77="","",OFFSET($B$4,,MATCH(1,(OFFSET($C$4:$W$4,MATCH($N77,$B$5:$B$31,),)=2)+(OFFSET($C$4:$W$4,MATCH($N77,$B$5:$B$31,),)="н\а"),)))</f>
        <v>математика</v>
      </c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3">
      <c r="A78" s="89"/>
      <c r="B78" s="29" t="str">
        <v/>
      </c>
      <c r="C78" s="89">
        <v>2</v>
      </c>
      <c r="D78" s="91" t="str">
        <f t="array" ref="D78">IFERROR(INDEX(B:B,SMALL(IF(MMULT((C$5:W$31=2)+(C$5:W$31="н\а"),TRANSPOSE(COLUMN(C:W)^0))=1,ROW($5:$31)),ROW(D3))),"")</f>
        <v xml:space="preserve">Носков Арсений </v>
      </c>
      <c r="E78" s="41"/>
      <c r="F78" s="41"/>
      <c r="G78" s="41"/>
      <c r="H78" s="70"/>
      <c r="I78" s="92" t="str">
        <f t="array" aca="1" ref="I78" ca="1">IF(D78="","",OFFSET(B$4,,MATCH(1,(OFFSET(C$4:W$4,MATCH(D78,B$5:B$31,),)=2)+(OFFSET(C$4:W$4,MATCH(D78,B$5:B$31,),)="н\а"),)))</f>
        <v>литература</v>
      </c>
      <c r="J78" s="41"/>
      <c r="K78" s="41"/>
      <c r="L78" s="71"/>
      <c r="M78" s="89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64" t="str">
        <f t="array" aca="1" ref="S78" ca="1">IF($N78="","",OFFSET(B$4,,MATCH(1,(OFFSET(C$4:W$4,MATCH($N78,B$5:B$31,),)=2)+(OFFSET(C$4:W$4,MATCH($N78,B$5:B$31,),)="н\а"),)))</f>
        <v/>
      </c>
      <c r="T78" s="41"/>
      <c r="U78" s="41"/>
      <c r="V78" s="41"/>
      <c r="W78" s="7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3">
      <c r="A79" s="89"/>
      <c r="B79" s="29" t="str">
        <v/>
      </c>
      <c r="C79" s="90"/>
      <c r="D79" s="91" t="str">
        <f t="array" ref="D79">IFERROR(INDEX(B:B,SMALL(IF(MMULT((C$5:W$31=2)+(C$5:W$31="н\а"),TRANSPOSE(COLUMN(C:W)^0))=1,ROW($5:$31)),ROW(D4))),"")</f>
        <v/>
      </c>
      <c r="E79" s="41"/>
      <c r="F79" s="41"/>
      <c r="G79" s="41"/>
      <c r="H79" s="70"/>
      <c r="I79" s="92" t="str">
        <f t="array" aca="1" ref="I79" ca="1">IF(D79="","",OFFSET(B$4,,MATCH(1,(OFFSET(C$4:W$4,MATCH(D79,B$5:B$31,),)=2)+(OFFSET(C$4:W$4,MATCH(D79,B$5:B$31,),)="н\а"),)))</f>
        <v/>
      </c>
      <c r="J79" s="41"/>
      <c r="K79" s="41"/>
      <c r="L79" s="71"/>
      <c r="M79" s="89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41"/>
      <c r="T79" s="41"/>
      <c r="U79" s="41"/>
      <c r="V79" s="41"/>
      <c r="W79" s="7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3">
      <c r="A80" s="89"/>
      <c r="B80" s="29" t="str">
        <v/>
      </c>
      <c r="C80" s="89"/>
      <c r="D80" s="91" t="str">
        <f t="array" ref="D80">IFERROR(INDEX(B:B,SMALL(IF(MMULT((C$5:W$31=2)+(C$5:W$31="н\а"),TRANSPOSE(COLUMN(C:W)^0))=1,ROW($5:$31)),ROW(D5))),"")</f>
        <v/>
      </c>
      <c r="E80" s="64"/>
      <c r="F80" s="64"/>
      <c r="G80" s="64"/>
      <c r="H80" s="70"/>
      <c r="I80" s="92" t="str">
        <f t="array" aca="1" ref="I80" ca="1">IF(D80="","",OFFSET(B$4,,MATCH(1,(OFFSET(C$4:W$4,MATCH(D80,B$5:B$31,),)=2)+(OFFSET(C$4:W$4,MATCH(D80,B$5:B$31,),)="н\а"),)))</f>
        <v/>
      </c>
      <c r="J80" s="64"/>
      <c r="K80" s="64"/>
      <c r="L80" s="26"/>
      <c r="M80" s="89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41"/>
      <c r="T80" s="41"/>
      <c r="U80" s="41"/>
      <c r="V80" s="41"/>
      <c r="W80" s="7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3">
      <c r="A81" s="89"/>
      <c r="B81" s="29" t="str">
        <v/>
      </c>
      <c r="C81" s="89"/>
      <c r="D81" s="91" t="str">
        <f t="array" ref="D81">IFERROR(INDEX(B:B,SMALL(IF(MMULT((C$5:W$31=2)+(C$5:W$31="н\а"),TRANSPOSE(COLUMN(C:W)^0))=1,ROW($5:$31)),ROW(D6))),"")</f>
        <v/>
      </c>
      <c r="E81" s="41"/>
      <c r="F81" s="41"/>
      <c r="G81" s="41"/>
      <c r="H81" s="70"/>
      <c r="I81" s="92" t="str">
        <f t="array" aca="1" ref="I81" ca="1">IF(D81="","",OFFSET(B$4,,MATCH(1,(OFFSET(C$4:W$4,MATCH(D81,B$5:B$31,),)=2)+(OFFSET(C$4:W$4,MATCH(D81,B$5:B$31,),)="н\а"),)))</f>
        <v/>
      </c>
      <c r="J81" s="41"/>
      <c r="K81" s="41"/>
      <c r="L81" s="71"/>
      <c r="M81" s="89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41"/>
      <c r="T81" s="41"/>
      <c r="U81" s="41"/>
      <c r="V81" s="41"/>
      <c r="W81" s="7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3">
      <c r="A82" s="89"/>
      <c r="B82" s="29" t="str">
        <v/>
      </c>
      <c r="C82" s="89"/>
      <c r="D82" s="91" t="str">
        <f t="array" ref="D82">IFERROR(INDEX(B:B,SMALL(IF(MMULT((C$5:W$31=2)+(C$5:W$31="н\а"),TRANSPOSE(COLUMN(C:W)^0))=1,ROW($5:$31)),ROW(D7))),"")</f>
        <v/>
      </c>
      <c r="E82" s="41"/>
      <c r="F82" s="41"/>
      <c r="G82" s="41"/>
      <c r="H82" s="70"/>
      <c r="I82" s="92" t="str">
        <f t="array" aca="1" ref="I82" ca="1">IF(D82="","",OFFSET(B$4,,MATCH(1,(OFFSET(C$4:W$4,MATCH(D82,B$5:B$31,),)=2)+(OFFSET(C$4:W$4,MATCH(D82,B$5:B$31,),)="н\а"),)))</f>
        <v/>
      </c>
      <c r="J82" s="41"/>
      <c r="K82" s="41"/>
      <c r="L82" s="71"/>
      <c r="M82" s="89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41"/>
      <c r="T82" s="41"/>
      <c r="U82" s="41"/>
      <c r="V82" s="41"/>
      <c r="W82" s="71"/>
      <c r="X82" s="81"/>
      <c r="Y82" s="31"/>
      <c r="Z82" s="31"/>
      <c r="AA82" s="81"/>
      <c r="AB82" s="81"/>
      <c r="AC82" s="81"/>
      <c r="AD82" s="81"/>
      <c r="AE82" s="81"/>
      <c r="AF82" s="81"/>
      <c r="AG82" s="81"/>
    </row>
    <row r="83" spans="1:33" x14ac:dyDescent="0.3">
      <c r="A83" s="89"/>
      <c r="B83" s="29" t="str">
        <v/>
      </c>
      <c r="C83" s="90"/>
      <c r="D83" s="91" t="str">
        <f t="array" ref="D83">IFERROR(INDEX(B:B,SMALL(IF(MMULT((C$5:W$31=2)+(C$5:W$31="н\а"),TRANSPOSE(COLUMN(C:W)^0))=1,ROW($5:$31)),ROW(D8))),"")</f>
        <v/>
      </c>
      <c r="E83" s="41"/>
      <c r="F83" s="41"/>
      <c r="G83" s="41"/>
      <c r="H83" s="70"/>
      <c r="I83" s="92" t="str">
        <f t="array" aca="1" ref="I83" ca="1">IF(D83="","",OFFSET(B$4,,MATCH(1,(OFFSET(C$4:W$4,MATCH(D83,B$5:B$31,),)=2)+(OFFSET(C$4:W$4,MATCH(D83,B$5:B$31,),)="н\а"),)))</f>
        <v/>
      </c>
      <c r="J83" s="41"/>
      <c r="K83" s="41"/>
      <c r="L83" s="71"/>
      <c r="M83" s="89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82"/>
      <c r="T83" s="82"/>
      <c r="U83" s="82"/>
      <c r="V83" s="82"/>
      <c r="W83" s="83"/>
      <c r="X83" s="2"/>
      <c r="Y83" s="31"/>
      <c r="Z83" s="31"/>
      <c r="AA83" s="2"/>
    </row>
    <row r="84" spans="1:33" x14ac:dyDescent="0.3">
      <c r="A84" s="89"/>
      <c r="B84" s="29" t="str">
        <v/>
      </c>
      <c r="C84" s="90"/>
      <c r="D84" s="91" t="str">
        <f t="array" ref="D84">IFERROR(INDEX(B:B,SMALL(IF(MMULT((C$5:W$31=2)+(C$5:W$31="н\а"),TRANSPOSE(COLUMN(C:W)^0))=1,ROW($5:$31)),ROW(D9))),"")</f>
        <v/>
      </c>
      <c r="E84" s="41"/>
      <c r="F84" s="41"/>
      <c r="G84" s="41"/>
      <c r="H84" s="70"/>
      <c r="I84" s="92" t="str">
        <f t="array" aca="1" ref="I84" ca="1">IF(D84="","",OFFSET(B$4,,MATCH(1,(OFFSET(C$4:W$4,MATCH(D84,B$5:B$31,),)=2)+(OFFSET(C$4:W$4,MATCH(D84,B$5:B$31,),)="н\а"),)))</f>
        <v/>
      </c>
      <c r="J84" s="41"/>
      <c r="K84" s="41"/>
      <c r="L84" s="71"/>
      <c r="M84" s="89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82"/>
      <c r="T84" s="82"/>
      <c r="U84" s="82"/>
      <c r="V84" s="82"/>
      <c r="W84" s="83"/>
      <c r="X84" s="2"/>
      <c r="Y84" s="31"/>
      <c r="Z84" s="31"/>
      <c r="AA84" s="2"/>
    </row>
    <row r="85" spans="1:33" x14ac:dyDescent="0.3">
      <c r="A85" s="89"/>
      <c r="B85" s="29" t="str">
        <v/>
      </c>
      <c r="C85" s="90"/>
      <c r="D85" s="91" t="str">
        <f t="array" ref="D85">IFERROR(INDEX(B:B,SMALL(IF(MMULT((C$5:W$31=2)+(C$5:W$31="н\а"),TRANSPOSE(COLUMN(C:W)^0))=1,ROW($5:$31)),ROW(D10))),"")</f>
        <v/>
      </c>
      <c r="E85" s="41"/>
      <c r="F85" s="41"/>
      <c r="G85" s="41"/>
      <c r="H85" s="70"/>
      <c r="I85" s="92" t="str">
        <f t="array" aca="1" ref="I85" ca="1">IF(D85="","",OFFSET(B$4,,MATCH(1,(OFFSET(C$4:W$4,MATCH(D85,B$5:B$31,),)=2)+(OFFSET(C$4:W$4,MATCH(D85,B$5:B$31,),)="н\а"),)))</f>
        <v/>
      </c>
      <c r="J85" s="41"/>
      <c r="K85" s="41"/>
      <c r="L85" s="71"/>
      <c r="M85" s="89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72"/>
      <c r="T85" s="72"/>
      <c r="U85" s="72"/>
      <c r="V85" s="72"/>
      <c r="W85" s="70"/>
      <c r="X85" s="2"/>
      <c r="Y85" s="31"/>
      <c r="Z85" s="31"/>
      <c r="AA85" s="2"/>
    </row>
    <row r="86" spans="1:33" x14ac:dyDescent="0.3">
      <c r="A86" s="89"/>
      <c r="B86" s="29" t="str">
        <v/>
      </c>
      <c r="C86" s="90"/>
      <c r="D86" s="91" t="str">
        <f t="array" ref="D86">IFERROR(INDEX(B:B,SMALL(IF(MMULT((C$5:W$31=2)+(C$5:W$31="н\а"),TRANSPOSE(COLUMN(C:W)^0))=1,ROW($5:$31)),ROW(D11))),"")</f>
        <v/>
      </c>
      <c r="E86" s="41"/>
      <c r="F86" s="41"/>
      <c r="G86" s="41"/>
      <c r="H86" s="70"/>
      <c r="I86" s="92" t="str">
        <f t="array" aca="1" ref="I86" ca="1">IF(D86="","",OFFSET(B$4,,MATCH(1,(OFFSET(C$4:W$4,MATCH(D86,B$5:B$31,),)=2)+(OFFSET(C$4:W$4,MATCH(D86,B$5:B$31,),)="н\а"),)))</f>
        <v/>
      </c>
      <c r="J86" s="41"/>
      <c r="K86" s="41"/>
      <c r="L86" s="71"/>
      <c r="M86" s="90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72"/>
      <c r="T86" s="72"/>
      <c r="U86" s="72"/>
      <c r="V86" s="72"/>
      <c r="W86" s="70"/>
      <c r="X86" s="2"/>
      <c r="Y86" s="2"/>
      <c r="Z86" s="2"/>
      <c r="AA86" s="2"/>
    </row>
    <row r="87" spans="1:33" x14ac:dyDescent="0.3">
      <c r="A87" s="89"/>
      <c r="B87" s="29" t="str">
        <v/>
      </c>
      <c r="C87" s="90"/>
      <c r="D87" s="91" t="str">
        <f t="array" ref="D87">IFERROR(INDEX(B:B,SMALL(IF(MMULT((C$5:W$31=2)+(C$5:W$31="н\а"),TRANSPOSE(COLUMN(C:W)^0))=1,ROW($5:$31)),ROW(D12))),"")</f>
        <v/>
      </c>
      <c r="E87" s="41"/>
      <c r="F87" s="41"/>
      <c r="G87" s="41"/>
      <c r="H87" s="70"/>
      <c r="I87" s="92" t="str">
        <f t="array" aca="1" ref="I87" ca="1">IF(D87="","",OFFSET(B$4,,MATCH(1,(OFFSET(C$4:W$4,MATCH(D87,B$5:B$31,),)=2)+(OFFSET(C$4:W$4,MATCH(D87,B$5:B$31,),)="н\а"),)))</f>
        <v/>
      </c>
      <c r="J87" s="41"/>
      <c r="K87" s="41"/>
      <c r="L87" s="71"/>
      <c r="M87" s="89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72"/>
      <c r="T87" s="72"/>
      <c r="U87" s="72"/>
      <c r="V87" s="72"/>
      <c r="W87" s="70"/>
      <c r="X87" s="2"/>
      <c r="Y87" s="2"/>
      <c r="Z87" s="2"/>
      <c r="AA87" s="2"/>
    </row>
    <row r="88" spans="1:33" x14ac:dyDescent="0.3">
      <c r="A88" s="89"/>
      <c r="B88" s="29" t="str">
        <v/>
      </c>
      <c r="C88" s="90"/>
      <c r="D88" s="91" t="str">
        <f t="array" ref="D88">IFERROR(INDEX(B:B,SMALL(IF(MMULT((C$5:W$31=2)+(C$5:W$31="н\а"),TRANSPOSE(COLUMN(C:W)^0))=1,ROW($5:$31)),ROW(D13))),"")</f>
        <v/>
      </c>
      <c r="E88" s="41"/>
      <c r="F88" s="41"/>
      <c r="G88" s="41"/>
      <c r="H88" s="70"/>
      <c r="I88" s="92" t="str">
        <f t="array" aca="1" ref="I88" ca="1">IF(D88="","",OFFSET(B$4,,MATCH(1,(OFFSET(C$4:W$4,MATCH(D88,B$5:B$31,),)=2)+(OFFSET(C$4:W$4,MATCH(D88,B$5:B$31,),)="н\а"),)))</f>
        <v/>
      </c>
      <c r="J88" s="41"/>
      <c r="K88" s="41"/>
      <c r="L88" s="71"/>
      <c r="M88" s="89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72"/>
      <c r="T88" s="72"/>
      <c r="U88" s="72"/>
      <c r="V88" s="72"/>
      <c r="W88" s="70"/>
      <c r="X88" s="2"/>
      <c r="Y88" s="2"/>
      <c r="Z88" s="2"/>
      <c r="AA88" s="2"/>
    </row>
    <row r="89" spans="1:33" x14ac:dyDescent="0.3">
      <c r="A89" s="89"/>
      <c r="B89" s="29" t="str">
        <v/>
      </c>
      <c r="C89" s="90"/>
      <c r="D89" s="91" t="str">
        <f t="array" ref="D89">IFERROR(INDEX(B:B,SMALL(IF(MMULT((C$5:W$31=2)+(C$5:W$31="н\а"),TRANSPOSE(COLUMN(C:W)^0))=1,ROW($5:$31)),ROW(D14))),"")</f>
        <v/>
      </c>
      <c r="E89" s="41"/>
      <c r="F89" s="41"/>
      <c r="G89" s="41"/>
      <c r="H89" s="70"/>
      <c r="I89" s="92" t="str">
        <f t="array" aca="1" ref="I89" ca="1">IF(D89="","",OFFSET(B$4,,MATCH(1,(OFFSET(C$4:W$4,MATCH(D89,B$5:B$31,),)=2)+(OFFSET(C$4:W$4,MATCH(D89,B$5:B$31,),)="н\а"),)))</f>
        <v/>
      </c>
      <c r="J89" s="41"/>
      <c r="K89" s="41"/>
      <c r="L89" s="71"/>
      <c r="M89" s="90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72"/>
      <c r="T89" s="72"/>
      <c r="U89" s="72"/>
      <c r="V89" s="72"/>
      <c r="W89" s="70"/>
      <c r="X89" s="2"/>
      <c r="Y89" s="2"/>
      <c r="Z89" s="2"/>
      <c r="AA89" s="2"/>
    </row>
    <row r="90" spans="1:33" x14ac:dyDescent="0.3">
      <c r="A90" s="89"/>
      <c r="B90" s="29" t="str">
        <v/>
      </c>
      <c r="C90" s="90"/>
      <c r="D90" s="91" t="str">
        <f t="array" ref="D90">IFERROR(INDEX(B:B,SMALL(IF(MMULT((C$5:W$31=2)+(C$5:W$31="н\а"),TRANSPOSE(COLUMN(C:W)^0))=1,ROW($5:$31)),ROW(D15))),"")</f>
        <v/>
      </c>
      <c r="E90" s="41"/>
      <c r="F90" s="41"/>
      <c r="G90" s="41"/>
      <c r="H90" s="70"/>
      <c r="I90" s="92" t="str">
        <f t="array" aca="1" ref="I90" ca="1">IF(D90="","",OFFSET(B$4,,MATCH(1,(OFFSET(C$4:W$4,MATCH(D90,B$5:B$31,),)=2)+(OFFSET(C$4:W$4,MATCH(D90,B$5:B$31,),)="н\а"),)))</f>
        <v/>
      </c>
      <c r="J90" s="41"/>
      <c r="K90" s="41"/>
      <c r="L90" s="71"/>
      <c r="M90" s="90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72"/>
      <c r="T90" s="72"/>
      <c r="U90" s="72"/>
      <c r="V90" s="72"/>
      <c r="W90" s="70"/>
      <c r="X90" s="2"/>
      <c r="Y90" s="2"/>
      <c r="Z90" s="2"/>
      <c r="AA90" s="2"/>
    </row>
    <row r="91" spans="1:33" x14ac:dyDescent="0.3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B54:C54"/>
    <mergeCell ref="Y4:AA4"/>
    <mergeCell ref="Y7:AA8"/>
    <mergeCell ref="A34:A38"/>
    <mergeCell ref="F41:T41"/>
    <mergeCell ref="A49:B49"/>
    <mergeCell ref="A52:B52"/>
    <mergeCell ref="C1:S1"/>
    <mergeCell ref="C2:J2"/>
    <mergeCell ref="K2:L2"/>
    <mergeCell ref="M2:W2"/>
    <mergeCell ref="H3:I3"/>
    <mergeCell ref="J3:W3"/>
  </mergeCells>
  <dataValidations count="2">
    <dataValidation type="list" allowBlank="1" showInputMessage="1" showErrorMessage="1" sqref="U5:W33">
      <formula1>"а, н\а"</formula1>
    </dataValidation>
    <dataValidation type="list" allowBlank="1" showInputMessage="1" showErrorMessage="1" sqref="C5:T33">
      <formula1>"2, 3, 4, 5, н\а"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al</cp:lastModifiedBy>
  <dcterms:created xsi:type="dcterms:W3CDTF">2018-12-18T15:49:56Z</dcterms:created>
  <dcterms:modified xsi:type="dcterms:W3CDTF">2018-12-18T19:41:46Z</dcterms:modified>
</cp:coreProperties>
</file>