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20115" windowHeight="7485"/>
  </bookViews>
  <sheets>
    <sheet name="Добавил формулы + Подогнал кило" sheetId="5" r:id="rId1"/>
    <sheet name="Добавил формулы" sheetId="4" r:id="rId2"/>
    <sheet name="Лист1" sheetId="1" r:id="rId3"/>
    <sheet name="Лист2" sheetId="2" r:id="rId4"/>
    <sheet name="Лист3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I97" i="5"/>
  <c r="E108"/>
  <c r="H107"/>
  <c r="H106"/>
  <c r="E98"/>
  <c r="H97"/>
  <c r="H96"/>
  <c r="E86"/>
  <c r="H85"/>
  <c r="H84"/>
  <c r="E75"/>
  <c r="H74"/>
  <c r="H73"/>
  <c r="E65"/>
  <c r="H64"/>
  <c r="H63"/>
  <c r="E54"/>
  <c r="H53"/>
  <c r="H52"/>
  <c r="E40"/>
  <c r="H39"/>
  <c r="H38"/>
  <c r="E26"/>
  <c r="H25"/>
  <c r="I25" s="1"/>
  <c r="F39" s="1"/>
  <c r="I39" s="1"/>
  <c r="F53" s="1"/>
  <c r="H24"/>
  <c r="E14"/>
  <c r="I13"/>
  <c r="F25" s="1"/>
  <c r="H13"/>
  <c r="I12"/>
  <c r="F24" s="1"/>
  <c r="I24" s="1"/>
  <c r="F38" s="1"/>
  <c r="H12"/>
  <c r="H107" i="4"/>
  <c r="H106"/>
  <c r="H97"/>
  <c r="H96"/>
  <c r="H85"/>
  <c r="H84"/>
  <c r="E108"/>
  <c r="E98"/>
  <c r="E86"/>
  <c r="I38" i="5" l="1"/>
  <c r="F52" s="1"/>
  <c r="I52" s="1"/>
  <c r="F63" s="1"/>
  <c r="I53"/>
  <c r="F64" s="1"/>
  <c r="I64" s="1"/>
  <c r="F74" s="1"/>
  <c r="I63"/>
  <c r="F73" s="1"/>
  <c r="I73" s="1"/>
  <c r="F84" s="1"/>
  <c r="I74"/>
  <c r="F85" s="1"/>
  <c r="I85" s="1"/>
  <c r="F97" s="1"/>
  <c r="F107" s="1"/>
  <c r="I107" s="1"/>
  <c r="I84"/>
  <c r="F96" s="1"/>
  <c r="I96" s="1"/>
  <c r="F106" s="1"/>
  <c r="I106"/>
  <c r="H74" i="4"/>
  <c r="H73"/>
  <c r="H64"/>
  <c r="H63"/>
  <c r="H53"/>
  <c r="H52"/>
  <c r="H13"/>
  <c r="H12"/>
  <c r="H39"/>
  <c r="H38"/>
  <c r="H25"/>
  <c r="H24"/>
  <c r="E75"/>
  <c r="E65"/>
  <c r="E54"/>
  <c r="E40"/>
  <c r="E26"/>
  <c r="E14"/>
  <c r="I13"/>
  <c r="F25" s="1"/>
  <c r="I25" s="1"/>
  <c r="F39" s="1"/>
  <c r="I39" s="1"/>
  <c r="F53" s="1"/>
  <c r="I53" s="1"/>
  <c r="F64" s="1"/>
  <c r="I64" s="1"/>
  <c r="F74" s="1"/>
  <c r="I74" s="1"/>
  <c r="F85" s="1"/>
  <c r="I85" s="1"/>
  <c r="F97" s="1"/>
  <c r="I97" s="1"/>
  <c r="F107" s="1"/>
  <c r="I107" s="1"/>
  <c r="I12"/>
  <c r="F24"/>
  <c r="I24" s="1"/>
  <c r="F38" s="1"/>
  <c r="I38" l="1"/>
  <c r="F52" s="1"/>
  <c r="I52" s="1"/>
  <c r="F63" s="1"/>
  <c r="I63" s="1"/>
  <c r="F73" s="1"/>
  <c r="I73" s="1"/>
  <c r="F84" s="1"/>
  <c r="I84" s="1"/>
  <c r="F96" s="1"/>
  <c r="I96" s="1"/>
  <c r="F106" s="1"/>
  <c r="I106" s="1"/>
  <c r="F107" i="1"/>
  <c r="F106"/>
  <c r="F97"/>
  <c r="F96"/>
  <c r="F85"/>
  <c r="F84"/>
  <c r="F74"/>
  <c r="F73"/>
  <c r="F64"/>
  <c r="F63"/>
  <c r="F53"/>
  <c r="F52"/>
  <c r="F39"/>
  <c r="F38"/>
  <c r="F25"/>
  <c r="F24"/>
  <c r="H13"/>
  <c r="H12"/>
</calcChain>
</file>

<file path=xl/comments1.xml><?xml version="1.0" encoding="utf-8"?>
<comments xmlns="http://schemas.openxmlformats.org/spreadsheetml/2006/main">
  <authors>
    <author>Admin</author>
  </authors>
  <commentList>
    <comment ref="E7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Это я поставил «Подгонал»  для того что бы остаток был реальным. Было 1238
</t>
        </r>
        <r>
          <rPr>
            <sz val="16"/>
            <color indexed="12"/>
            <rFont val="Tahoma"/>
            <family val="2"/>
            <charset val="204"/>
          </rPr>
          <t>Стало 930.00</t>
        </r>
      </text>
    </comment>
    <comment ref="I7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Остаток был нереальным отрицательным - 50.98
</t>
        </r>
        <r>
          <rPr>
            <sz val="16"/>
            <color indexed="12"/>
            <rFont val="Tahoma"/>
            <family val="2"/>
            <charset val="204"/>
          </rPr>
          <t>А стал реальным 17.09</t>
        </r>
      </text>
    </comment>
    <comment ref="E8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Это я поставил «Подгонал»  для того что бы остаток был реальным. Было 1723
</t>
        </r>
        <r>
          <rPr>
            <sz val="16"/>
            <color indexed="12"/>
            <rFont val="Tahoma"/>
            <family val="2"/>
            <charset val="204"/>
          </rPr>
          <t>Стало 1 600.00</t>
        </r>
      </text>
    </comment>
    <comment ref="I8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Остаток был нереальным отрицательным - 82.76
</t>
        </r>
        <r>
          <rPr>
            <sz val="16"/>
            <color indexed="12"/>
            <rFont val="Tahoma"/>
            <family val="2"/>
            <charset val="204"/>
          </rPr>
          <t>А стал реальным 12.49</t>
        </r>
      </text>
    </comment>
    <comment ref="E9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Это я поставил «Подгонал»  для того что бы остаток был реальным. Было 1083
</t>
        </r>
        <r>
          <rPr>
            <sz val="16"/>
            <color indexed="12"/>
            <rFont val="Tahoma"/>
            <family val="2"/>
            <charset val="204"/>
          </rPr>
          <t>Стало 900.00</t>
        </r>
      </text>
    </comment>
    <comment ref="I9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Остаток был нереальным отрицательным - 125.10
</t>
        </r>
        <r>
          <rPr>
            <sz val="16"/>
            <color indexed="12"/>
            <rFont val="Tahoma"/>
            <family val="2"/>
            <charset val="204"/>
          </rPr>
          <t>А стал реальным 10.59</t>
        </r>
      </text>
    </comment>
    <comment ref="E10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Это я поставил «Подгонал»  для того что бы остаток был реальным. Было 1886
</t>
        </r>
        <r>
          <rPr>
            <sz val="16"/>
            <color indexed="12"/>
            <rFont val="Tahoma"/>
            <family val="2"/>
            <charset val="204"/>
          </rPr>
          <t>Стало 1 750.00</t>
        </r>
      </text>
    </comment>
    <comment ref="I10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Остаток был нереальным отрицательным - 147.91
</t>
        </r>
        <r>
          <rPr>
            <sz val="16"/>
            <color indexed="12"/>
            <rFont val="Tahoma"/>
            <family val="2"/>
            <charset val="204"/>
          </rPr>
          <t>А стал реальным 17.84</t>
        </r>
      </text>
    </comment>
  </commentList>
</comments>
</file>

<file path=xl/sharedStrings.xml><?xml version="1.0" encoding="utf-8"?>
<sst xmlns="http://schemas.openxmlformats.org/spreadsheetml/2006/main" count="501" uniqueCount="38">
  <si>
    <t>ОТЧЕТ</t>
  </si>
  <si>
    <t>о расходе ГСМ</t>
  </si>
  <si>
    <t>за январь 2018 г.</t>
  </si>
  <si>
    <t>№ п/п</t>
  </si>
  <si>
    <t>Модель а/м, гос. №</t>
  </si>
  <si>
    <t>Ф.И.О.</t>
  </si>
  <si>
    <t>Наименование</t>
  </si>
  <si>
    <t>Пробег, км.</t>
  </si>
  <si>
    <t>Остаток с 
пред. месяца</t>
  </si>
  <si>
    <t>Приход по
заб ведом.</t>
  </si>
  <si>
    <t>Расход по
норме</t>
  </si>
  <si>
    <t>Остаток на 01.02.2018</t>
  </si>
  <si>
    <t>Подпись
водителя</t>
  </si>
  <si>
    <t>УАЗ-390945,
Т629ОМ</t>
  </si>
  <si>
    <t>Бобров В.Г.</t>
  </si>
  <si>
    <t>Рег Е-92</t>
  </si>
  <si>
    <t>СНГ</t>
  </si>
  <si>
    <t>Итого:</t>
  </si>
  <si>
    <t>за февраль 2018 г.</t>
  </si>
  <si>
    <t>Остаток на 01.03.2018</t>
  </si>
  <si>
    <t>за март 2018 г.</t>
  </si>
  <si>
    <t>Остаток на 01.04.2018</t>
  </si>
  <si>
    <t>за апрель 2018 г.</t>
  </si>
  <si>
    <t>Остаток на 01.05.2018</t>
  </si>
  <si>
    <t>за май 2018 г.</t>
  </si>
  <si>
    <t>Остаток на 01.06.2018</t>
  </si>
  <si>
    <t>за июнь 2018 г.</t>
  </si>
  <si>
    <t>Остаток на 01.07.2018</t>
  </si>
  <si>
    <t>за июль 2018 г.</t>
  </si>
  <si>
    <t>Остаток на 01.08.2018</t>
  </si>
  <si>
    <t>за август 2018 г.</t>
  </si>
  <si>
    <t>Остаток на 01.09.2018</t>
  </si>
  <si>
    <t>за сентябрь 2018 г.</t>
  </si>
  <si>
    <t>Остаток на 01.10.2018</t>
  </si>
  <si>
    <t>Норма расхода топлива</t>
  </si>
  <si>
    <t>АИ</t>
  </si>
  <si>
    <t>лето</t>
  </si>
  <si>
    <t>зима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</si>
</sst>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8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6"/>
      <color indexed="10"/>
      <name val="Tahoma"/>
      <family val="2"/>
      <charset val="204"/>
    </font>
    <font>
      <sz val="16"/>
      <color indexed="12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D:\Desktop\&#1056;&#1077;&#1077;&#1089;&#1090;&#1088;%20&#1059;&#1040;&#1047;.xlsx" TargetMode="External"/></Relationships>
</file>

<file path=xl/externalLinks/externalLink1.xml><?xml version="1.0" encoding="utf-8"?>
<externalLink xmlns="http://schemas.openxmlformats.org/spreadsheetml/2006/main">
  <oleLink xmlns:r="http://schemas.openxmlformats.org/officeDocument/2006/relationships" r:id="rId1" progId="Excel.Sheet.12">
    <oleItems>
      <oleItem name="!отчет о расходе!R482C1:R684C19" advise="1"/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tabSelected="1" topLeftCell="D63" workbookViewId="0">
      <selection activeCell="L67" sqref="L67"/>
    </sheetView>
  </sheetViews>
  <sheetFormatPr defaultRowHeight="15"/>
  <cols>
    <col min="1" max="1" width="9.140625" style="2"/>
    <col min="2" max="2" width="17.140625" style="2" customWidth="1"/>
    <col min="3" max="3" width="14.85546875" style="2" customWidth="1"/>
    <col min="4" max="4" width="17.140625" style="2" customWidth="1"/>
    <col min="5" max="5" width="20.42578125" style="2" customWidth="1"/>
    <col min="6" max="6" width="18.28515625" style="2" customWidth="1"/>
    <col min="7" max="7" width="17.140625" style="2" customWidth="1"/>
    <col min="8" max="8" width="13.140625" style="2" customWidth="1"/>
    <col min="9" max="9" width="13.42578125" style="2" customWidth="1"/>
    <col min="10" max="11" width="13.28515625" style="2" customWidth="1"/>
    <col min="12" max="16384" width="9.140625" style="2"/>
  </cols>
  <sheetData>
    <row r="1" spans="1:11">
      <c r="C1" s="13"/>
      <c r="D1" s="15" t="s">
        <v>36</v>
      </c>
      <c r="E1" s="15" t="s">
        <v>37</v>
      </c>
    </row>
    <row r="2" spans="1:11">
      <c r="A2" s="2" t="s">
        <v>34</v>
      </c>
      <c r="C2" s="14" t="s">
        <v>35</v>
      </c>
      <c r="D2" s="16">
        <v>17</v>
      </c>
      <c r="E2" s="16">
        <v>18.7</v>
      </c>
    </row>
    <row r="3" spans="1:11">
      <c r="C3" s="14" t="s">
        <v>16</v>
      </c>
      <c r="D3" s="17">
        <v>22.1</v>
      </c>
      <c r="E3" s="17">
        <v>24.3</v>
      </c>
    </row>
    <row r="7" spans="1:11" ht="18.7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8.75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18.75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8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6.25">
      <c r="A11" s="5" t="s">
        <v>3</v>
      </c>
      <c r="B11" s="5" t="s">
        <v>4</v>
      </c>
      <c r="C11" s="4" t="s">
        <v>5</v>
      </c>
      <c r="D11" s="4" t="s">
        <v>6</v>
      </c>
      <c r="E11" s="4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</row>
    <row r="12" spans="1:11" ht="18.75">
      <c r="A12" s="29">
        <v>1</v>
      </c>
      <c r="B12" s="31" t="s">
        <v>13</v>
      </c>
      <c r="C12" s="29" t="s">
        <v>14</v>
      </c>
      <c r="D12" s="4" t="s">
        <v>15</v>
      </c>
      <c r="E12" s="22">
        <v>202.73</v>
      </c>
      <c r="F12" s="6">
        <v>9.9053744855967238</v>
      </c>
      <c r="G12" s="7">
        <v>40</v>
      </c>
      <c r="H12" s="21">
        <f>E12*$E$2/100</f>
        <v>37.910509999999995</v>
      </c>
      <c r="I12" s="21">
        <f>SUM(F12:G12)-H12</f>
        <v>11.994864485596729</v>
      </c>
      <c r="J12" s="4"/>
    </row>
    <row r="13" spans="1:11" ht="18.75">
      <c r="A13" s="30"/>
      <c r="B13" s="32"/>
      <c r="C13" s="30"/>
      <c r="D13" s="4" t="s">
        <v>16</v>
      </c>
      <c r="E13" s="22">
        <v>837.27</v>
      </c>
      <c r="F13" s="6">
        <v>2</v>
      </c>
      <c r="G13" s="8">
        <v>244</v>
      </c>
      <c r="H13" s="21">
        <f>E13*$E$3/100</f>
        <v>203.45661000000001</v>
      </c>
      <c r="I13" s="21">
        <f>SUM(F13:G13)-H13</f>
        <v>42.543389999999988</v>
      </c>
      <c r="J13" s="4"/>
    </row>
    <row r="14" spans="1:11" ht="18.75">
      <c r="A14" s="23"/>
      <c r="B14" s="24"/>
      <c r="C14" s="23"/>
      <c r="D14" s="11" t="s">
        <v>17</v>
      </c>
      <c r="E14" s="20">
        <f>SUM(E12:E13)</f>
        <v>1040</v>
      </c>
      <c r="F14" s="6"/>
      <c r="G14" s="8"/>
      <c r="H14" s="8"/>
      <c r="I14" s="8"/>
      <c r="J14" s="4"/>
    </row>
    <row r="15" spans="1:11" ht="18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9" spans="1:11" ht="18.75">
      <c r="A19" s="27" t="s">
        <v>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8.75">
      <c r="A20" s="27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8.7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8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56.25">
      <c r="A23" s="5" t="s">
        <v>3</v>
      </c>
      <c r="B23" s="5" t="s">
        <v>4</v>
      </c>
      <c r="C23" s="4" t="s">
        <v>5</v>
      </c>
      <c r="D23" s="4" t="s">
        <v>6</v>
      </c>
      <c r="E23" s="4" t="s">
        <v>7</v>
      </c>
      <c r="F23" s="5" t="s">
        <v>8</v>
      </c>
      <c r="G23" s="5" t="s">
        <v>9</v>
      </c>
      <c r="H23" s="5" t="s">
        <v>10</v>
      </c>
      <c r="I23" s="5" t="s">
        <v>19</v>
      </c>
      <c r="J23" s="5" t="s">
        <v>12</v>
      </c>
    </row>
    <row r="24" spans="1:11" ht="18.75">
      <c r="A24" s="29">
        <v>1</v>
      </c>
      <c r="B24" s="31" t="s">
        <v>13</v>
      </c>
      <c r="C24" s="29" t="s">
        <v>14</v>
      </c>
      <c r="D24" s="4" t="s">
        <v>15</v>
      </c>
      <c r="E24" s="22">
        <v>60</v>
      </c>
      <c r="F24" s="6">
        <f>I12</f>
        <v>11.994864485596729</v>
      </c>
      <c r="G24" s="7">
        <v>40</v>
      </c>
      <c r="H24" s="21">
        <f>E24*$E$2/100</f>
        <v>11.22</v>
      </c>
      <c r="I24" s="21">
        <f>SUM(F24:G24)-H24</f>
        <v>40.77486448559673</v>
      </c>
      <c r="J24" s="4"/>
    </row>
    <row r="25" spans="1:11" ht="18.75">
      <c r="A25" s="30"/>
      <c r="B25" s="32"/>
      <c r="C25" s="30"/>
      <c r="D25" s="4" t="s">
        <v>16</v>
      </c>
      <c r="E25" s="22">
        <v>1440</v>
      </c>
      <c r="F25" s="6">
        <f>I13</f>
        <v>42.543389999999988</v>
      </c>
      <c r="G25" s="8">
        <v>337</v>
      </c>
      <c r="H25" s="21">
        <f>E25*$E$3/100</f>
        <v>349.92</v>
      </c>
      <c r="I25" s="21">
        <f>SUM(F25:G25)-H25</f>
        <v>29.623389999999972</v>
      </c>
      <c r="J25" s="4"/>
    </row>
    <row r="26" spans="1:11" ht="18.75">
      <c r="A26" s="23"/>
      <c r="B26" s="24"/>
      <c r="C26" s="23"/>
      <c r="D26" s="11" t="s">
        <v>17</v>
      </c>
      <c r="E26" s="20">
        <f>SUM(E24:E25)</f>
        <v>1500</v>
      </c>
      <c r="F26" s="6"/>
      <c r="G26" s="8"/>
      <c r="H26" s="8"/>
      <c r="I26" s="8"/>
      <c r="J26" s="4"/>
    </row>
    <row r="27" spans="1:11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33" spans="1:11" ht="18.75">
      <c r="A33" s="27" t="s">
        <v>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8.75">
      <c r="A34" s="27" t="s">
        <v>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8.75">
      <c r="A35" s="28" t="s">
        <v>20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56.25">
      <c r="A37" s="5" t="s">
        <v>3</v>
      </c>
      <c r="B37" s="5" t="s">
        <v>4</v>
      </c>
      <c r="C37" s="4" t="s">
        <v>5</v>
      </c>
      <c r="D37" s="4" t="s">
        <v>6</v>
      </c>
      <c r="E37" s="4" t="s">
        <v>7</v>
      </c>
      <c r="F37" s="5" t="s">
        <v>8</v>
      </c>
      <c r="G37" s="5" t="s">
        <v>9</v>
      </c>
      <c r="H37" s="5" t="s">
        <v>10</v>
      </c>
      <c r="I37" s="5" t="s">
        <v>21</v>
      </c>
      <c r="J37" s="5" t="s">
        <v>12</v>
      </c>
    </row>
    <row r="38" spans="1:11" ht="18.75">
      <c r="A38" s="29">
        <v>1</v>
      </c>
      <c r="B38" s="31" t="s">
        <v>13</v>
      </c>
      <c r="C38" s="29" t="s">
        <v>14</v>
      </c>
      <c r="D38" s="4" t="s">
        <v>15</v>
      </c>
      <c r="E38" s="22">
        <v>345</v>
      </c>
      <c r="F38" s="6">
        <f>I24</f>
        <v>40.77486448559673</v>
      </c>
      <c r="G38" s="7">
        <v>55.230000000000004</v>
      </c>
      <c r="H38" s="21">
        <f>E38*$E$2/100</f>
        <v>64.515000000000001</v>
      </c>
      <c r="I38" s="21">
        <f>SUM(F38:G38)-H38</f>
        <v>31.489864485596726</v>
      </c>
      <c r="J38" s="4"/>
    </row>
    <row r="39" spans="1:11" ht="18.75">
      <c r="A39" s="30"/>
      <c r="B39" s="32"/>
      <c r="C39" s="30"/>
      <c r="D39" s="4" t="s">
        <v>16</v>
      </c>
      <c r="E39" s="22">
        <v>1235</v>
      </c>
      <c r="F39" s="6">
        <f>I25</f>
        <v>29.623389999999972</v>
      </c>
      <c r="G39" s="8">
        <v>312</v>
      </c>
      <c r="H39" s="21">
        <f>E39*$E$3/100</f>
        <v>300.10500000000002</v>
      </c>
      <c r="I39" s="21">
        <f>SUM(F39:G39)-H39</f>
        <v>41.518389999999954</v>
      </c>
      <c r="J39" s="4"/>
    </row>
    <row r="40" spans="1:11" ht="18.75">
      <c r="A40" s="23"/>
      <c r="B40" s="24"/>
      <c r="C40" s="23"/>
      <c r="D40" s="11" t="s">
        <v>17</v>
      </c>
      <c r="E40" s="20">
        <f>SUM(E38:E39)</f>
        <v>1580</v>
      </c>
      <c r="F40" s="6"/>
      <c r="G40" s="8"/>
      <c r="H40" s="8"/>
      <c r="I40" s="8"/>
      <c r="J40" s="4"/>
    </row>
    <row r="41" spans="1:11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7" spans="1:11" ht="18.75">
      <c r="A47" s="27" t="s">
        <v>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8.75">
      <c r="A48" s="27" t="s">
        <v>1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8.75">
      <c r="A49" s="28" t="s">
        <v>22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56.25">
      <c r="A51" s="5" t="s">
        <v>3</v>
      </c>
      <c r="B51" s="5" t="s">
        <v>4</v>
      </c>
      <c r="C51" s="4" t="s">
        <v>5</v>
      </c>
      <c r="D51" s="4" t="s">
        <v>6</v>
      </c>
      <c r="E51" s="4" t="s">
        <v>7</v>
      </c>
      <c r="F51" s="5" t="s">
        <v>8</v>
      </c>
      <c r="G51" s="5" t="s">
        <v>9</v>
      </c>
      <c r="H51" s="5" t="s">
        <v>10</v>
      </c>
      <c r="I51" s="5" t="s">
        <v>23</v>
      </c>
      <c r="J51" s="5" t="s">
        <v>12</v>
      </c>
    </row>
    <row r="52" spans="1:11" ht="18.75">
      <c r="A52" s="29">
        <v>1</v>
      </c>
      <c r="B52" s="31" t="s">
        <v>13</v>
      </c>
      <c r="C52" s="29" t="s">
        <v>14</v>
      </c>
      <c r="D52" s="4" t="s">
        <v>15</v>
      </c>
      <c r="E52" s="22">
        <v>263</v>
      </c>
      <c r="F52" s="6">
        <f>I38</f>
        <v>31.489864485596726</v>
      </c>
      <c r="G52" s="7">
        <v>40</v>
      </c>
      <c r="H52" s="21">
        <f>E52*$D$2/100</f>
        <v>44.71</v>
      </c>
      <c r="I52" s="21">
        <f>SUM(F52:G52)-H52</f>
        <v>26.779864485596725</v>
      </c>
      <c r="J52" s="4"/>
    </row>
    <row r="53" spans="1:11" ht="18.75">
      <c r="A53" s="30"/>
      <c r="B53" s="32"/>
      <c r="C53" s="30"/>
      <c r="D53" s="4" t="s">
        <v>16</v>
      </c>
      <c r="E53" s="22">
        <v>1357</v>
      </c>
      <c r="F53" s="6">
        <f>I39</f>
        <v>41.518389999999954</v>
      </c>
      <c r="G53" s="8">
        <v>285</v>
      </c>
      <c r="H53" s="21">
        <f>E53*$D$3/100</f>
        <v>299.89699999999999</v>
      </c>
      <c r="I53" s="21">
        <f>SUM(F53:G53)-H53</f>
        <v>26.621389999999963</v>
      </c>
      <c r="J53" s="4"/>
    </row>
    <row r="54" spans="1:11" ht="18.75">
      <c r="A54" s="23"/>
      <c r="B54" s="24"/>
      <c r="C54" s="23"/>
      <c r="D54" s="11" t="s">
        <v>17</v>
      </c>
      <c r="E54" s="20">
        <f>SUM(E52:E53)</f>
        <v>1620</v>
      </c>
      <c r="F54" s="6"/>
      <c r="G54" s="8"/>
      <c r="H54" s="8"/>
      <c r="I54" s="8"/>
      <c r="J54" s="4"/>
    </row>
    <row r="55" spans="1:11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8" spans="1:11" ht="18.75">
      <c r="A58" s="27" t="s">
        <v>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18.75">
      <c r="A59" s="27" t="s">
        <v>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ht="18.75">
      <c r="A60" s="28" t="s">
        <v>24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56.25">
      <c r="A62" s="5" t="s">
        <v>3</v>
      </c>
      <c r="B62" s="5" t="s">
        <v>4</v>
      </c>
      <c r="C62" s="4" t="s">
        <v>5</v>
      </c>
      <c r="D62" s="4" t="s">
        <v>6</v>
      </c>
      <c r="E62" s="4" t="s">
        <v>7</v>
      </c>
      <c r="F62" s="5" t="s">
        <v>8</v>
      </c>
      <c r="G62" s="5" t="s">
        <v>9</v>
      </c>
      <c r="H62" s="5" t="s">
        <v>10</v>
      </c>
      <c r="I62" s="5" t="s">
        <v>25</v>
      </c>
      <c r="J62" s="5" t="s">
        <v>12</v>
      </c>
    </row>
    <row r="63" spans="1:11" ht="18.75">
      <c r="A63" s="29">
        <v>1</v>
      </c>
      <c r="B63" s="31" t="s">
        <v>13</v>
      </c>
      <c r="C63" s="29" t="s">
        <v>14</v>
      </c>
      <c r="D63" s="4" t="s">
        <v>15</v>
      </c>
      <c r="E63" s="22">
        <v>428.52</v>
      </c>
      <c r="F63" s="6">
        <f>I52</f>
        <v>26.779864485596725</v>
      </c>
      <c r="G63" s="7">
        <v>55</v>
      </c>
      <c r="H63" s="21">
        <f>E63*$D$2/100</f>
        <v>72.848399999999998</v>
      </c>
      <c r="I63" s="21">
        <f>SUM(F63:G63)-H63</f>
        <v>8.9314644855967344</v>
      </c>
      <c r="J63" s="4"/>
    </row>
    <row r="64" spans="1:11" ht="18.75">
      <c r="A64" s="30"/>
      <c r="B64" s="32"/>
      <c r="C64" s="30"/>
      <c r="D64" s="4" t="s">
        <v>16</v>
      </c>
      <c r="E64" s="22">
        <v>1633.48</v>
      </c>
      <c r="F64" s="6">
        <f>I53</f>
        <v>26.621389999999963</v>
      </c>
      <c r="G64" s="8">
        <v>343</v>
      </c>
      <c r="H64" s="21">
        <f>E64*$D$3/100</f>
        <v>360.99908000000005</v>
      </c>
      <c r="I64" s="21">
        <f>SUM(F64:G64)-H64</f>
        <v>8.6223099999999135</v>
      </c>
      <c r="J64" s="4"/>
    </row>
    <row r="65" spans="1:11" ht="18.75">
      <c r="A65" s="23"/>
      <c r="B65" s="24"/>
      <c r="C65" s="23"/>
      <c r="D65" s="11" t="s">
        <v>17</v>
      </c>
      <c r="E65" s="20">
        <f>SUM(E63:E64)</f>
        <v>2062</v>
      </c>
      <c r="F65" s="6"/>
      <c r="G65" s="8"/>
      <c r="H65" s="8"/>
      <c r="I65" s="8"/>
      <c r="J65" s="4"/>
    </row>
    <row r="66" spans="1:11" ht="18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8" spans="1:11" ht="18.75">
      <c r="A68" s="27" t="s">
        <v>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18.75">
      <c r="A69" s="27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8.75">
      <c r="A70" s="28" t="s">
        <v>26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8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56.25">
      <c r="A72" s="5" t="s">
        <v>3</v>
      </c>
      <c r="B72" s="5" t="s">
        <v>4</v>
      </c>
      <c r="C72" s="4" t="s">
        <v>5</v>
      </c>
      <c r="D72" s="4" t="s">
        <v>6</v>
      </c>
      <c r="E72" s="4" t="s">
        <v>7</v>
      </c>
      <c r="F72" s="5" t="s">
        <v>8</v>
      </c>
      <c r="G72" s="5" t="s">
        <v>9</v>
      </c>
      <c r="H72" s="5" t="s">
        <v>10</v>
      </c>
      <c r="I72" s="5" t="s">
        <v>27</v>
      </c>
      <c r="J72" s="5" t="s">
        <v>12</v>
      </c>
    </row>
    <row r="73" spans="1:11" ht="18.75">
      <c r="A73" s="29">
        <v>1</v>
      </c>
      <c r="B73" s="31" t="s">
        <v>13</v>
      </c>
      <c r="C73" s="29" t="s">
        <v>14</v>
      </c>
      <c r="D73" s="4" t="s">
        <v>15</v>
      </c>
      <c r="E73" s="22">
        <v>266</v>
      </c>
      <c r="F73" s="6">
        <f>I63</f>
        <v>8.9314644855967344</v>
      </c>
      <c r="G73" s="7">
        <v>40</v>
      </c>
      <c r="H73" s="21">
        <f>E73*$D$2/100</f>
        <v>45.22</v>
      </c>
      <c r="I73" s="21">
        <f>SUM(F73:G73)-H73</f>
        <v>3.7114644855967356</v>
      </c>
      <c r="J73" s="4"/>
    </row>
    <row r="74" spans="1:11" ht="35.25">
      <c r="A74" s="30"/>
      <c r="B74" s="32"/>
      <c r="C74" s="30"/>
      <c r="D74" s="4" t="s">
        <v>16</v>
      </c>
      <c r="E74" s="25">
        <v>930</v>
      </c>
      <c r="F74" s="6">
        <f>I64</f>
        <v>8.6223099999999135</v>
      </c>
      <c r="G74" s="8">
        <v>214</v>
      </c>
      <c r="H74" s="21">
        <f>E74*$D$3/100</f>
        <v>205.53</v>
      </c>
      <c r="I74" s="21">
        <f>SUM(F74:G74)-H74</f>
        <v>17.092309999999912</v>
      </c>
      <c r="J74" s="4"/>
    </row>
    <row r="75" spans="1:11" ht="18.75">
      <c r="A75" s="23"/>
      <c r="B75" s="24"/>
      <c r="C75" s="23"/>
      <c r="D75" s="11" t="s">
        <v>17</v>
      </c>
      <c r="E75" s="20">
        <f>SUM(E73:E74)</f>
        <v>1196</v>
      </c>
      <c r="F75" s="6"/>
      <c r="G75" s="8"/>
      <c r="H75" s="8"/>
      <c r="I75" s="8"/>
      <c r="J75" s="4"/>
    </row>
    <row r="79" spans="1:11" ht="18.75">
      <c r="A79" s="27" t="s">
        <v>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8.75">
      <c r="A80" s="27" t="s">
        <v>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ht="18.75">
      <c r="A81" s="28" t="s">
        <v>28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ht="18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56.25">
      <c r="A83" s="5" t="s">
        <v>3</v>
      </c>
      <c r="B83" s="5" t="s">
        <v>4</v>
      </c>
      <c r="C83" s="4" t="s">
        <v>5</v>
      </c>
      <c r="D83" s="4" t="s">
        <v>6</v>
      </c>
      <c r="E83" s="4" t="s">
        <v>7</v>
      </c>
      <c r="F83" s="5" t="s">
        <v>8</v>
      </c>
      <c r="G83" s="5" t="s">
        <v>9</v>
      </c>
      <c r="H83" s="5" t="s">
        <v>10</v>
      </c>
      <c r="I83" s="5" t="s">
        <v>29</v>
      </c>
      <c r="J83" s="5" t="s">
        <v>12</v>
      </c>
    </row>
    <row r="84" spans="1:11" ht="18.75">
      <c r="A84" s="29">
        <v>1</v>
      </c>
      <c r="B84" s="31" t="s">
        <v>13</v>
      </c>
      <c r="C84" s="29" t="s">
        <v>14</v>
      </c>
      <c r="D84" s="4" t="s">
        <v>15</v>
      </c>
      <c r="E84" s="22">
        <v>294</v>
      </c>
      <c r="F84" s="6">
        <f>I73</f>
        <v>3.7114644855967356</v>
      </c>
      <c r="G84" s="7">
        <v>63.21</v>
      </c>
      <c r="H84" s="21">
        <f>E84*$D$2/100</f>
        <v>49.98</v>
      </c>
      <c r="I84" s="21">
        <f>SUM(F84:G84)-H84</f>
        <v>16.941464485596747</v>
      </c>
      <c r="J84" s="4"/>
    </row>
    <row r="85" spans="1:11" ht="35.25">
      <c r="A85" s="30"/>
      <c r="B85" s="32"/>
      <c r="C85" s="30"/>
      <c r="D85" s="4" t="s">
        <v>16</v>
      </c>
      <c r="E85" s="26">
        <v>1600</v>
      </c>
      <c r="F85" s="6">
        <f>I74</f>
        <v>17.092309999999912</v>
      </c>
      <c r="G85" s="8">
        <v>349</v>
      </c>
      <c r="H85" s="21">
        <f>E85*$D$3/100</f>
        <v>353.6</v>
      </c>
      <c r="I85" s="21">
        <f>SUM(F85:G85)-H85</f>
        <v>12.492309999999861</v>
      </c>
      <c r="J85" s="4"/>
    </row>
    <row r="86" spans="1:11" ht="18.75">
      <c r="A86" s="23"/>
      <c r="B86" s="24"/>
      <c r="C86" s="23"/>
      <c r="D86" s="11" t="s">
        <v>17</v>
      </c>
      <c r="E86" s="20">
        <f>SUM(E84:E85)</f>
        <v>1894</v>
      </c>
      <c r="F86" s="6"/>
      <c r="G86" s="8"/>
      <c r="H86" s="8"/>
      <c r="I86" s="8"/>
      <c r="J86" s="4"/>
    </row>
    <row r="87" spans="1:11" ht="18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91" spans="1:11" ht="18.75">
      <c r="A91" s="27" t="s">
        <v>0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18.75">
      <c r="A92" s="27" t="s">
        <v>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ht="18.75">
      <c r="A93" s="28" t="s">
        <v>30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ht="18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56.25">
      <c r="A95" s="5" t="s">
        <v>3</v>
      </c>
      <c r="B95" s="5" t="s">
        <v>4</v>
      </c>
      <c r="C95" s="4" t="s">
        <v>5</v>
      </c>
      <c r="D95" s="4" t="s">
        <v>6</v>
      </c>
      <c r="E95" s="4" t="s">
        <v>7</v>
      </c>
      <c r="F95" s="5" t="s">
        <v>8</v>
      </c>
      <c r="G95" s="5" t="s">
        <v>9</v>
      </c>
      <c r="H95" s="5" t="s">
        <v>10</v>
      </c>
      <c r="I95" s="5" t="s">
        <v>31</v>
      </c>
      <c r="J95" s="5" t="s">
        <v>12</v>
      </c>
    </row>
    <row r="96" spans="1:11" ht="18.75">
      <c r="A96" s="29">
        <v>1</v>
      </c>
      <c r="B96" s="31" t="s">
        <v>13</v>
      </c>
      <c r="C96" s="29" t="s">
        <v>14</v>
      </c>
      <c r="D96" s="4" t="s">
        <v>15</v>
      </c>
      <c r="E96" s="22">
        <v>154</v>
      </c>
      <c r="F96" s="6">
        <f>I84</f>
        <v>16.941464485596747</v>
      </c>
      <c r="G96" s="7">
        <v>40</v>
      </c>
      <c r="H96" s="21">
        <f>E96*$D$2/100</f>
        <v>26.18</v>
      </c>
      <c r="I96" s="21">
        <f>SUM(F96:G96)-H96</f>
        <v>30.761464485596747</v>
      </c>
      <c r="J96" s="4"/>
    </row>
    <row r="97" spans="1:11" ht="35.25">
      <c r="A97" s="30"/>
      <c r="B97" s="32"/>
      <c r="C97" s="30"/>
      <c r="D97" s="4" t="s">
        <v>16</v>
      </c>
      <c r="E97" s="26">
        <v>900</v>
      </c>
      <c r="F97" s="6">
        <f>I85</f>
        <v>12.492309999999861</v>
      </c>
      <c r="G97" s="8">
        <v>197</v>
      </c>
      <c r="H97" s="21">
        <f>E97*$D$3/100</f>
        <v>198.9</v>
      </c>
      <c r="I97" s="21">
        <f>SUM(F97:G97)-H97</f>
        <v>10.592309999999856</v>
      </c>
      <c r="J97" s="4"/>
    </row>
    <row r="98" spans="1:11" ht="18.75">
      <c r="A98" s="23"/>
      <c r="B98" s="24"/>
      <c r="C98" s="23"/>
      <c r="D98" s="11" t="s">
        <v>17</v>
      </c>
      <c r="E98" s="20">
        <f>SUM(E96:E97)</f>
        <v>1054</v>
      </c>
      <c r="F98" s="6"/>
      <c r="G98" s="8"/>
      <c r="H98" s="8"/>
      <c r="I98" s="8"/>
      <c r="J98" s="4"/>
    </row>
    <row r="101" spans="1:11" ht="18.75">
      <c r="A101" s="27" t="s">
        <v>0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8.75">
      <c r="A102" s="27" t="s">
        <v>1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8.75">
      <c r="A103" s="28" t="s">
        <v>32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1" ht="18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56.25">
      <c r="A105" s="5" t="s">
        <v>3</v>
      </c>
      <c r="B105" s="5" t="s">
        <v>4</v>
      </c>
      <c r="C105" s="4" t="s">
        <v>5</v>
      </c>
      <c r="D105" s="4" t="s">
        <v>6</v>
      </c>
      <c r="E105" s="4" t="s">
        <v>7</v>
      </c>
      <c r="F105" s="5" t="s">
        <v>8</v>
      </c>
      <c r="G105" s="5" t="s">
        <v>9</v>
      </c>
      <c r="H105" s="5" t="s">
        <v>10</v>
      </c>
      <c r="I105" s="5" t="s">
        <v>33</v>
      </c>
      <c r="J105" s="5" t="s">
        <v>12</v>
      </c>
    </row>
    <row r="106" spans="1:11" ht="18.75">
      <c r="A106" s="29">
        <v>1</v>
      </c>
      <c r="B106" s="31" t="s">
        <v>13</v>
      </c>
      <c r="C106" s="29" t="s">
        <v>14</v>
      </c>
      <c r="D106" s="4" t="s">
        <v>15</v>
      </c>
      <c r="E106" s="22">
        <v>294</v>
      </c>
      <c r="F106" s="6">
        <f>I96</f>
        <v>30.761464485596747</v>
      </c>
      <c r="G106" s="7">
        <v>40</v>
      </c>
      <c r="H106" s="21">
        <f>E106*$D$2/100</f>
        <v>49.98</v>
      </c>
      <c r="I106" s="21">
        <f>SUM(F106:G106)-H106</f>
        <v>20.78146448559675</v>
      </c>
      <c r="J106" s="4"/>
    </row>
    <row r="107" spans="1:11" ht="35.25">
      <c r="A107" s="30"/>
      <c r="B107" s="32"/>
      <c r="C107" s="30"/>
      <c r="D107" s="4" t="s">
        <v>16</v>
      </c>
      <c r="E107" s="26">
        <v>1750</v>
      </c>
      <c r="F107" s="6">
        <f>I97</f>
        <v>10.592309999999856</v>
      </c>
      <c r="G107" s="8">
        <v>394</v>
      </c>
      <c r="H107" s="21">
        <f>E107*$D$3/100</f>
        <v>386.75</v>
      </c>
      <c r="I107" s="21">
        <f>SUM(F107:G107)-H107</f>
        <v>17.842309999999884</v>
      </c>
      <c r="J107" s="4"/>
    </row>
    <row r="108" spans="1:11" ht="18.75">
      <c r="A108" s="23"/>
      <c r="B108" s="24"/>
      <c r="C108" s="23"/>
      <c r="D108" s="11" t="s">
        <v>17</v>
      </c>
      <c r="E108" s="20">
        <f>SUM(E106:E107)</f>
        <v>2044</v>
      </c>
      <c r="F108" s="6"/>
      <c r="G108" s="8"/>
      <c r="H108" s="8"/>
      <c r="I108" s="8"/>
      <c r="J108" s="4"/>
    </row>
  </sheetData>
  <mergeCells count="54">
    <mergeCell ref="A7:K7"/>
    <mergeCell ref="A8:K8"/>
    <mergeCell ref="A9:K9"/>
    <mergeCell ref="A12:A13"/>
    <mergeCell ref="B12:B13"/>
    <mergeCell ref="C12:C13"/>
    <mergeCell ref="A19:K19"/>
    <mergeCell ref="A20:K20"/>
    <mergeCell ref="A21:K21"/>
    <mergeCell ref="A24:A25"/>
    <mergeCell ref="B24:B25"/>
    <mergeCell ref="C24:C25"/>
    <mergeCell ref="A33:K33"/>
    <mergeCell ref="A34:K34"/>
    <mergeCell ref="A35:K35"/>
    <mergeCell ref="A38:A39"/>
    <mergeCell ref="B38:B39"/>
    <mergeCell ref="C38:C39"/>
    <mergeCell ref="A47:K47"/>
    <mergeCell ref="A48:K48"/>
    <mergeCell ref="A49:K49"/>
    <mergeCell ref="A52:A53"/>
    <mergeCell ref="B52:B53"/>
    <mergeCell ref="C52:C53"/>
    <mergeCell ref="A58:K58"/>
    <mergeCell ref="A59:K59"/>
    <mergeCell ref="A60:K60"/>
    <mergeCell ref="A63:A64"/>
    <mergeCell ref="B63:B64"/>
    <mergeCell ref="C63:C64"/>
    <mergeCell ref="A68:K68"/>
    <mergeCell ref="A69:K69"/>
    <mergeCell ref="A70:K70"/>
    <mergeCell ref="A73:A74"/>
    <mergeCell ref="B73:B74"/>
    <mergeCell ref="C73:C74"/>
    <mergeCell ref="A79:K79"/>
    <mergeCell ref="A80:K80"/>
    <mergeCell ref="A81:K81"/>
    <mergeCell ref="A84:A85"/>
    <mergeCell ref="B84:B85"/>
    <mergeCell ref="C84:C85"/>
    <mergeCell ref="A91:K91"/>
    <mergeCell ref="A92:K92"/>
    <mergeCell ref="A93:K93"/>
    <mergeCell ref="A96:A97"/>
    <mergeCell ref="B96:B97"/>
    <mergeCell ref="C96:C97"/>
    <mergeCell ref="A101:K101"/>
    <mergeCell ref="A102:K102"/>
    <mergeCell ref="A103:K103"/>
    <mergeCell ref="A106:A107"/>
    <mergeCell ref="B106:B107"/>
    <mergeCell ref="C106:C107"/>
  </mergeCells>
  <pageMargins left="0.7" right="0.7" top="0.75" bottom="0.75" header="0.3" footer="0.3"/>
  <pageSetup paperSize="9" orientation="portrait" r:id="rId1"/>
  <legacyDrawing r:id="rId2"/>
  <oleObjects>
    <oleObject progId="Excel.Sheet.12" link="[1]!'!отчет о расходе!R482C1:R684C19'" oleUpdate="OLEUPDATE_ALWAYS" shapeId="409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topLeftCell="A98" workbookViewId="0">
      <selection activeCell="E74" sqref="E74"/>
    </sheetView>
  </sheetViews>
  <sheetFormatPr defaultRowHeight="15"/>
  <cols>
    <col min="1" max="1" width="9.140625" style="2"/>
    <col min="2" max="2" width="17.140625" style="2" customWidth="1"/>
    <col min="3" max="3" width="14.85546875" style="2" customWidth="1"/>
    <col min="4" max="4" width="17.140625" style="2" customWidth="1"/>
    <col min="5" max="5" width="14.5703125" style="2" customWidth="1"/>
    <col min="6" max="6" width="18.28515625" style="2" customWidth="1"/>
    <col min="7" max="7" width="17.140625" style="2" customWidth="1"/>
    <col min="8" max="8" width="13.140625" style="2" customWidth="1"/>
    <col min="9" max="9" width="13.42578125" style="2" customWidth="1"/>
    <col min="10" max="11" width="13.28515625" style="2" customWidth="1"/>
    <col min="12" max="16384" width="9.140625" style="2"/>
  </cols>
  <sheetData>
    <row r="1" spans="1:11">
      <c r="C1" s="13"/>
      <c r="D1" s="15" t="s">
        <v>36</v>
      </c>
      <c r="E1" s="15" t="s">
        <v>37</v>
      </c>
    </row>
    <row r="2" spans="1:11">
      <c r="A2" s="2" t="s">
        <v>34</v>
      </c>
      <c r="C2" s="14" t="s">
        <v>35</v>
      </c>
      <c r="D2" s="16">
        <v>17</v>
      </c>
      <c r="E2" s="16">
        <v>18.7</v>
      </c>
    </row>
    <row r="3" spans="1:11">
      <c r="C3" s="14" t="s">
        <v>16</v>
      </c>
      <c r="D3" s="17">
        <v>22.1</v>
      </c>
      <c r="E3" s="17">
        <v>24.3</v>
      </c>
    </row>
    <row r="7" spans="1:11" ht="18.7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8.75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18.75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8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6.25">
      <c r="A11" s="5" t="s">
        <v>3</v>
      </c>
      <c r="B11" s="5" t="s">
        <v>4</v>
      </c>
      <c r="C11" s="4" t="s">
        <v>5</v>
      </c>
      <c r="D11" s="4" t="s">
        <v>6</v>
      </c>
      <c r="E11" s="4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</row>
    <row r="12" spans="1:11" ht="18.75">
      <c r="A12" s="29">
        <v>1</v>
      </c>
      <c r="B12" s="31" t="s">
        <v>13</v>
      </c>
      <c r="C12" s="29" t="s">
        <v>14</v>
      </c>
      <c r="D12" s="4" t="s">
        <v>15</v>
      </c>
      <c r="E12" s="22">
        <v>202.73</v>
      </c>
      <c r="F12" s="6">
        <v>9.9053744855967238</v>
      </c>
      <c r="G12" s="7">
        <v>40</v>
      </c>
      <c r="H12" s="21">
        <f>E12*$E$2/100</f>
        <v>37.910509999999995</v>
      </c>
      <c r="I12" s="21">
        <f>SUM(F12:G12)-H12</f>
        <v>11.994864485596729</v>
      </c>
      <c r="J12" s="4"/>
    </row>
    <row r="13" spans="1:11" ht="18.75">
      <c r="A13" s="30"/>
      <c r="B13" s="32"/>
      <c r="C13" s="30"/>
      <c r="D13" s="4" t="s">
        <v>16</v>
      </c>
      <c r="E13" s="22">
        <v>837.27</v>
      </c>
      <c r="F13" s="6">
        <v>2</v>
      </c>
      <c r="G13" s="8">
        <v>244</v>
      </c>
      <c r="H13" s="21">
        <f>E13*$E$3/100</f>
        <v>203.45661000000001</v>
      </c>
      <c r="I13" s="21">
        <f>SUM(F13:G13)-H13</f>
        <v>42.543389999999988</v>
      </c>
      <c r="J13" s="4"/>
    </row>
    <row r="14" spans="1:11" ht="18.75">
      <c r="A14" s="18"/>
      <c r="B14" s="19"/>
      <c r="C14" s="18"/>
      <c r="D14" s="11" t="s">
        <v>17</v>
      </c>
      <c r="E14" s="20">
        <f>SUM(E12:E13)</f>
        <v>1040</v>
      </c>
      <c r="F14" s="6"/>
      <c r="G14" s="8"/>
      <c r="H14" s="8"/>
      <c r="I14" s="8"/>
      <c r="J14" s="4"/>
    </row>
    <row r="15" spans="1:11" ht="18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9" spans="1:11" ht="18.75">
      <c r="A19" s="27" t="s">
        <v>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8.75">
      <c r="A20" s="27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8.7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8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56.25">
      <c r="A23" s="5" t="s">
        <v>3</v>
      </c>
      <c r="B23" s="5" t="s">
        <v>4</v>
      </c>
      <c r="C23" s="4" t="s">
        <v>5</v>
      </c>
      <c r="D23" s="4" t="s">
        <v>6</v>
      </c>
      <c r="E23" s="4" t="s">
        <v>7</v>
      </c>
      <c r="F23" s="5" t="s">
        <v>8</v>
      </c>
      <c r="G23" s="5" t="s">
        <v>9</v>
      </c>
      <c r="H23" s="5" t="s">
        <v>10</v>
      </c>
      <c r="I23" s="5" t="s">
        <v>19</v>
      </c>
      <c r="J23" s="5" t="s">
        <v>12</v>
      </c>
    </row>
    <row r="24" spans="1:11" ht="18.75">
      <c r="A24" s="29">
        <v>1</v>
      </c>
      <c r="B24" s="31" t="s">
        <v>13</v>
      </c>
      <c r="C24" s="29" t="s">
        <v>14</v>
      </c>
      <c r="D24" s="4" t="s">
        <v>15</v>
      </c>
      <c r="E24" s="22">
        <v>60</v>
      </c>
      <c r="F24" s="6">
        <f>I12</f>
        <v>11.994864485596729</v>
      </c>
      <c r="G24" s="7">
        <v>40</v>
      </c>
      <c r="H24" s="21">
        <f>E24*$E$2/100</f>
        <v>11.22</v>
      </c>
      <c r="I24" s="21">
        <f>SUM(F24:G24)-H24</f>
        <v>40.77486448559673</v>
      </c>
      <c r="J24" s="4"/>
    </row>
    <row r="25" spans="1:11" ht="18.75">
      <c r="A25" s="30"/>
      <c r="B25" s="32"/>
      <c r="C25" s="30"/>
      <c r="D25" s="4" t="s">
        <v>16</v>
      </c>
      <c r="E25" s="22">
        <v>1440</v>
      </c>
      <c r="F25" s="6">
        <f>I13</f>
        <v>42.543389999999988</v>
      </c>
      <c r="G25" s="8">
        <v>337</v>
      </c>
      <c r="H25" s="21">
        <f>E25*$E$3/100</f>
        <v>349.92</v>
      </c>
      <c r="I25" s="21">
        <f>SUM(F25:G25)-H25</f>
        <v>29.623389999999972</v>
      </c>
      <c r="J25" s="4"/>
    </row>
    <row r="26" spans="1:11" ht="18.75">
      <c r="A26" s="18"/>
      <c r="B26" s="19"/>
      <c r="C26" s="18"/>
      <c r="D26" s="11" t="s">
        <v>17</v>
      </c>
      <c r="E26" s="20">
        <f>SUM(E24:E25)</f>
        <v>1500</v>
      </c>
      <c r="F26" s="6"/>
      <c r="G26" s="8"/>
      <c r="H26" s="8"/>
      <c r="I26" s="8"/>
      <c r="J26" s="4"/>
    </row>
    <row r="27" spans="1:11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33" spans="1:11" ht="18.75">
      <c r="A33" s="27" t="s">
        <v>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8.75">
      <c r="A34" s="27" t="s">
        <v>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8.75">
      <c r="A35" s="28" t="s">
        <v>20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56.25">
      <c r="A37" s="5" t="s">
        <v>3</v>
      </c>
      <c r="B37" s="5" t="s">
        <v>4</v>
      </c>
      <c r="C37" s="4" t="s">
        <v>5</v>
      </c>
      <c r="D37" s="4" t="s">
        <v>6</v>
      </c>
      <c r="E37" s="4" t="s">
        <v>7</v>
      </c>
      <c r="F37" s="5" t="s">
        <v>8</v>
      </c>
      <c r="G37" s="5" t="s">
        <v>9</v>
      </c>
      <c r="H37" s="5" t="s">
        <v>10</v>
      </c>
      <c r="I37" s="5" t="s">
        <v>21</v>
      </c>
      <c r="J37" s="5" t="s">
        <v>12</v>
      </c>
    </row>
    <row r="38" spans="1:11" ht="18.75">
      <c r="A38" s="29">
        <v>1</v>
      </c>
      <c r="B38" s="31" t="s">
        <v>13</v>
      </c>
      <c r="C38" s="29" t="s">
        <v>14</v>
      </c>
      <c r="D38" s="4" t="s">
        <v>15</v>
      </c>
      <c r="E38" s="22">
        <v>345</v>
      </c>
      <c r="F38" s="6">
        <f>I24</f>
        <v>40.77486448559673</v>
      </c>
      <c r="G38" s="7">
        <v>55.230000000000004</v>
      </c>
      <c r="H38" s="21">
        <f>E38*$E$2/100</f>
        <v>64.515000000000001</v>
      </c>
      <c r="I38" s="21">
        <f>SUM(F38:G38)-H38</f>
        <v>31.489864485596726</v>
      </c>
      <c r="J38" s="4"/>
    </row>
    <row r="39" spans="1:11" ht="18.75">
      <c r="A39" s="30"/>
      <c r="B39" s="32"/>
      <c r="C39" s="30"/>
      <c r="D39" s="4" t="s">
        <v>16</v>
      </c>
      <c r="E39" s="22">
        <v>1235</v>
      </c>
      <c r="F39" s="6">
        <f>I25</f>
        <v>29.623389999999972</v>
      </c>
      <c r="G39" s="8">
        <v>312</v>
      </c>
      <c r="H39" s="21">
        <f>E39*$E$3/100</f>
        <v>300.10500000000002</v>
      </c>
      <c r="I39" s="21">
        <f>SUM(F39:G39)-H39</f>
        <v>41.518389999999954</v>
      </c>
      <c r="J39" s="4"/>
    </row>
    <row r="40" spans="1:11" ht="18.75">
      <c r="A40" s="18"/>
      <c r="B40" s="19"/>
      <c r="C40" s="18"/>
      <c r="D40" s="11" t="s">
        <v>17</v>
      </c>
      <c r="E40" s="20">
        <f>SUM(E38:E39)</f>
        <v>1580</v>
      </c>
      <c r="F40" s="6"/>
      <c r="G40" s="8"/>
      <c r="H40" s="8"/>
      <c r="I40" s="8"/>
      <c r="J40" s="4"/>
    </row>
    <row r="41" spans="1:11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7" spans="1:11" ht="18.75">
      <c r="A47" s="27" t="s">
        <v>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8.75">
      <c r="A48" s="27" t="s">
        <v>1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8.75">
      <c r="A49" s="28" t="s">
        <v>22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56.25">
      <c r="A51" s="5" t="s">
        <v>3</v>
      </c>
      <c r="B51" s="5" t="s">
        <v>4</v>
      </c>
      <c r="C51" s="4" t="s">
        <v>5</v>
      </c>
      <c r="D51" s="4" t="s">
        <v>6</v>
      </c>
      <c r="E51" s="4" t="s">
        <v>7</v>
      </c>
      <c r="F51" s="5" t="s">
        <v>8</v>
      </c>
      <c r="G51" s="5" t="s">
        <v>9</v>
      </c>
      <c r="H51" s="5" t="s">
        <v>10</v>
      </c>
      <c r="I51" s="5" t="s">
        <v>23</v>
      </c>
      <c r="J51" s="5" t="s">
        <v>12</v>
      </c>
    </row>
    <row r="52" spans="1:11" ht="18.75">
      <c r="A52" s="29">
        <v>1</v>
      </c>
      <c r="B52" s="31" t="s">
        <v>13</v>
      </c>
      <c r="C52" s="29" t="s">
        <v>14</v>
      </c>
      <c r="D52" s="4" t="s">
        <v>15</v>
      </c>
      <c r="E52" s="22">
        <v>263</v>
      </c>
      <c r="F52" s="6">
        <f>I38</f>
        <v>31.489864485596726</v>
      </c>
      <c r="G52" s="7">
        <v>40</v>
      </c>
      <c r="H52" s="21">
        <f>E52*$D$2/100</f>
        <v>44.71</v>
      </c>
      <c r="I52" s="21">
        <f>SUM(F52:G52)-H52</f>
        <v>26.779864485596725</v>
      </c>
      <c r="J52" s="4"/>
    </row>
    <row r="53" spans="1:11" ht="18.75">
      <c r="A53" s="30"/>
      <c r="B53" s="32"/>
      <c r="C53" s="30"/>
      <c r="D53" s="4" t="s">
        <v>16</v>
      </c>
      <c r="E53" s="22">
        <v>1357</v>
      </c>
      <c r="F53" s="6">
        <f>I39</f>
        <v>41.518389999999954</v>
      </c>
      <c r="G53" s="8">
        <v>285</v>
      </c>
      <c r="H53" s="21">
        <f>E53*$D$3/100</f>
        <v>299.89699999999999</v>
      </c>
      <c r="I53" s="21">
        <f>SUM(F53:G53)-H53</f>
        <v>26.621389999999963</v>
      </c>
      <c r="J53" s="4"/>
    </row>
    <row r="54" spans="1:11" ht="18.75">
      <c r="A54" s="18"/>
      <c r="B54" s="19"/>
      <c r="C54" s="18"/>
      <c r="D54" s="11" t="s">
        <v>17</v>
      </c>
      <c r="E54" s="20">
        <f>SUM(E52:E53)</f>
        <v>1620</v>
      </c>
      <c r="F54" s="6"/>
      <c r="G54" s="8"/>
      <c r="H54" s="8"/>
      <c r="I54" s="8"/>
      <c r="J54" s="4"/>
    </row>
    <row r="55" spans="1:11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8" spans="1:11" ht="18.75">
      <c r="A58" s="27" t="s">
        <v>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18.75">
      <c r="A59" s="27" t="s">
        <v>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ht="18.75">
      <c r="A60" s="28" t="s">
        <v>24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56.25">
      <c r="A62" s="5" t="s">
        <v>3</v>
      </c>
      <c r="B62" s="5" t="s">
        <v>4</v>
      </c>
      <c r="C62" s="4" t="s">
        <v>5</v>
      </c>
      <c r="D62" s="4" t="s">
        <v>6</v>
      </c>
      <c r="E62" s="4" t="s">
        <v>7</v>
      </c>
      <c r="F62" s="5" t="s">
        <v>8</v>
      </c>
      <c r="G62" s="5" t="s">
        <v>9</v>
      </c>
      <c r="H62" s="5" t="s">
        <v>10</v>
      </c>
      <c r="I62" s="5" t="s">
        <v>25</v>
      </c>
      <c r="J62" s="5" t="s">
        <v>12</v>
      </c>
    </row>
    <row r="63" spans="1:11" ht="18.75">
      <c r="A63" s="29">
        <v>1</v>
      </c>
      <c r="B63" s="31" t="s">
        <v>13</v>
      </c>
      <c r="C63" s="29" t="s">
        <v>14</v>
      </c>
      <c r="D63" s="4" t="s">
        <v>15</v>
      </c>
      <c r="E63" s="22">
        <v>428.52</v>
      </c>
      <c r="F63" s="6">
        <f>I52</f>
        <v>26.779864485596725</v>
      </c>
      <c r="G63" s="7">
        <v>55</v>
      </c>
      <c r="H63" s="21">
        <f>E63*$D$2/100</f>
        <v>72.848399999999998</v>
      </c>
      <c r="I63" s="21">
        <f>SUM(F63:G63)-H63</f>
        <v>8.9314644855967344</v>
      </c>
      <c r="J63" s="4"/>
    </row>
    <row r="64" spans="1:11" ht="18.75">
      <c r="A64" s="30"/>
      <c r="B64" s="32"/>
      <c r="C64" s="30"/>
      <c r="D64" s="4" t="s">
        <v>16</v>
      </c>
      <c r="E64" s="22">
        <v>1633.48</v>
      </c>
      <c r="F64" s="6">
        <f>I53</f>
        <v>26.621389999999963</v>
      </c>
      <c r="G64" s="8">
        <v>343</v>
      </c>
      <c r="H64" s="21">
        <f>E64*$D$3/100</f>
        <v>360.99908000000005</v>
      </c>
      <c r="I64" s="21">
        <f>SUM(F64:G64)-H64</f>
        <v>8.6223099999999135</v>
      </c>
      <c r="J64" s="4"/>
    </row>
    <row r="65" spans="1:11" ht="18.75">
      <c r="A65" s="18"/>
      <c r="B65" s="19"/>
      <c r="C65" s="18"/>
      <c r="D65" s="11" t="s">
        <v>17</v>
      </c>
      <c r="E65" s="20">
        <f>SUM(E63:E64)</f>
        <v>2062</v>
      </c>
      <c r="F65" s="6"/>
      <c r="G65" s="8"/>
      <c r="H65" s="8"/>
      <c r="I65" s="8"/>
      <c r="J65" s="4"/>
    </row>
    <row r="66" spans="1:11" ht="18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8" spans="1:11" ht="18.75">
      <c r="A68" s="27" t="s">
        <v>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18.75">
      <c r="A69" s="27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8.75">
      <c r="A70" s="28" t="s">
        <v>26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8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56.25">
      <c r="A72" s="5" t="s">
        <v>3</v>
      </c>
      <c r="B72" s="5" t="s">
        <v>4</v>
      </c>
      <c r="C72" s="4" t="s">
        <v>5</v>
      </c>
      <c r="D72" s="4" t="s">
        <v>6</v>
      </c>
      <c r="E72" s="4" t="s">
        <v>7</v>
      </c>
      <c r="F72" s="5" t="s">
        <v>8</v>
      </c>
      <c r="G72" s="5" t="s">
        <v>9</v>
      </c>
      <c r="H72" s="5" t="s">
        <v>10</v>
      </c>
      <c r="I72" s="5" t="s">
        <v>27</v>
      </c>
      <c r="J72" s="5" t="s">
        <v>12</v>
      </c>
    </row>
    <row r="73" spans="1:11" ht="18.75">
      <c r="A73" s="29">
        <v>1</v>
      </c>
      <c r="B73" s="31" t="s">
        <v>13</v>
      </c>
      <c r="C73" s="29" t="s">
        <v>14</v>
      </c>
      <c r="D73" s="4" t="s">
        <v>15</v>
      </c>
      <c r="E73" s="22">
        <v>266</v>
      </c>
      <c r="F73" s="6">
        <f>I63</f>
        <v>8.9314644855967344</v>
      </c>
      <c r="G73" s="7">
        <v>40</v>
      </c>
      <c r="H73" s="21">
        <f>E73*$D$2/100</f>
        <v>45.22</v>
      </c>
      <c r="I73" s="21">
        <f>SUM(F73:G73)-H73</f>
        <v>3.7114644855967356</v>
      </c>
      <c r="J73" s="4"/>
    </row>
    <row r="74" spans="1:11" ht="18.75">
      <c r="A74" s="30"/>
      <c r="B74" s="32"/>
      <c r="C74" s="30"/>
      <c r="D74" s="4" t="s">
        <v>16</v>
      </c>
      <c r="E74" s="22">
        <v>1238</v>
      </c>
      <c r="F74" s="6">
        <f>I64</f>
        <v>8.6223099999999135</v>
      </c>
      <c r="G74" s="8">
        <v>214</v>
      </c>
      <c r="H74" s="21">
        <f>E74*$D$3/100</f>
        <v>273.59800000000001</v>
      </c>
      <c r="I74" s="21">
        <f>SUM(F74:G74)-H74</f>
        <v>-50.9756900000001</v>
      </c>
      <c r="J74" s="4"/>
    </row>
    <row r="75" spans="1:11" ht="18.75">
      <c r="A75" s="18"/>
      <c r="B75" s="19"/>
      <c r="C75" s="18"/>
      <c r="D75" s="11" t="s">
        <v>17</v>
      </c>
      <c r="E75" s="20">
        <f>SUM(E73:E74)</f>
        <v>1504</v>
      </c>
      <c r="F75" s="6"/>
      <c r="G75" s="8"/>
      <c r="H75" s="8"/>
      <c r="I75" s="8"/>
      <c r="J75" s="4"/>
    </row>
    <row r="79" spans="1:11" ht="18.75">
      <c r="A79" s="27" t="s">
        <v>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8.75">
      <c r="A80" s="27" t="s">
        <v>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ht="18.75">
      <c r="A81" s="28" t="s">
        <v>28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ht="18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56.25">
      <c r="A83" s="5" t="s">
        <v>3</v>
      </c>
      <c r="B83" s="5" t="s">
        <v>4</v>
      </c>
      <c r="C83" s="4" t="s">
        <v>5</v>
      </c>
      <c r="D83" s="4" t="s">
        <v>6</v>
      </c>
      <c r="E83" s="4" t="s">
        <v>7</v>
      </c>
      <c r="F83" s="5" t="s">
        <v>8</v>
      </c>
      <c r="G83" s="5" t="s">
        <v>9</v>
      </c>
      <c r="H83" s="5" t="s">
        <v>10</v>
      </c>
      <c r="I83" s="5" t="s">
        <v>29</v>
      </c>
      <c r="J83" s="5" t="s">
        <v>12</v>
      </c>
    </row>
    <row r="84" spans="1:11" ht="18.75">
      <c r="A84" s="29">
        <v>1</v>
      </c>
      <c r="B84" s="31" t="s">
        <v>13</v>
      </c>
      <c r="C84" s="29" t="s">
        <v>14</v>
      </c>
      <c r="D84" s="4" t="s">
        <v>15</v>
      </c>
      <c r="E84" s="22">
        <v>294</v>
      </c>
      <c r="F84" s="6">
        <f>I73</f>
        <v>3.7114644855967356</v>
      </c>
      <c r="G84" s="7">
        <v>63.21</v>
      </c>
      <c r="H84" s="21">
        <f>E84*$D$2/100</f>
        <v>49.98</v>
      </c>
      <c r="I84" s="21">
        <f>SUM(F84:G84)-H84</f>
        <v>16.941464485596747</v>
      </c>
      <c r="J84" s="4"/>
    </row>
    <row r="85" spans="1:11" ht="18.75">
      <c r="A85" s="30"/>
      <c r="B85" s="32"/>
      <c r="C85" s="30"/>
      <c r="D85" s="4" t="s">
        <v>16</v>
      </c>
      <c r="E85" s="22">
        <v>1723</v>
      </c>
      <c r="F85" s="6">
        <f>I74</f>
        <v>-50.9756900000001</v>
      </c>
      <c r="G85" s="8">
        <v>349</v>
      </c>
      <c r="H85" s="21">
        <f>E85*$D$3/100</f>
        <v>380.78300000000002</v>
      </c>
      <c r="I85" s="21">
        <f>SUM(F85:G85)-H85</f>
        <v>-82.758690000000115</v>
      </c>
      <c r="J85" s="4"/>
    </row>
    <row r="86" spans="1:11" ht="18.75">
      <c r="A86" s="18"/>
      <c r="B86" s="19"/>
      <c r="C86" s="18"/>
      <c r="D86" s="11" t="s">
        <v>17</v>
      </c>
      <c r="E86" s="20">
        <f>SUM(E84:E85)</f>
        <v>2017</v>
      </c>
      <c r="F86" s="6"/>
      <c r="G86" s="8"/>
      <c r="H86" s="8"/>
      <c r="I86" s="8"/>
      <c r="J86" s="4"/>
    </row>
    <row r="87" spans="1:11" ht="18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91" spans="1:11" ht="18.75">
      <c r="A91" s="27" t="s">
        <v>0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18.75">
      <c r="A92" s="27" t="s">
        <v>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ht="18.75">
      <c r="A93" s="28" t="s">
        <v>30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ht="18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56.25">
      <c r="A95" s="5" t="s">
        <v>3</v>
      </c>
      <c r="B95" s="5" t="s">
        <v>4</v>
      </c>
      <c r="C95" s="4" t="s">
        <v>5</v>
      </c>
      <c r="D95" s="4" t="s">
        <v>6</v>
      </c>
      <c r="E95" s="4" t="s">
        <v>7</v>
      </c>
      <c r="F95" s="5" t="s">
        <v>8</v>
      </c>
      <c r="G95" s="5" t="s">
        <v>9</v>
      </c>
      <c r="H95" s="5" t="s">
        <v>10</v>
      </c>
      <c r="I95" s="5" t="s">
        <v>31</v>
      </c>
      <c r="J95" s="5" t="s">
        <v>12</v>
      </c>
    </row>
    <row r="96" spans="1:11" ht="18.75">
      <c r="A96" s="29">
        <v>1</v>
      </c>
      <c r="B96" s="31" t="s">
        <v>13</v>
      </c>
      <c r="C96" s="29" t="s">
        <v>14</v>
      </c>
      <c r="D96" s="4" t="s">
        <v>15</v>
      </c>
      <c r="E96" s="22">
        <v>154</v>
      </c>
      <c r="F96" s="6">
        <f>I84</f>
        <v>16.941464485596747</v>
      </c>
      <c r="G96" s="7">
        <v>40</v>
      </c>
      <c r="H96" s="21">
        <f>E96*$D$2/100</f>
        <v>26.18</v>
      </c>
      <c r="I96" s="21">
        <f>SUM(F96:G96)-H96</f>
        <v>30.761464485596747</v>
      </c>
      <c r="J96" s="4"/>
    </row>
    <row r="97" spans="1:11" ht="18.75">
      <c r="A97" s="30"/>
      <c r="B97" s="32"/>
      <c r="C97" s="30"/>
      <c r="D97" s="4" t="s">
        <v>16</v>
      </c>
      <c r="E97" s="22">
        <v>1083</v>
      </c>
      <c r="F97" s="6">
        <f>I85</f>
        <v>-82.758690000000115</v>
      </c>
      <c r="G97" s="8">
        <v>197</v>
      </c>
      <c r="H97" s="21">
        <f>E97*$D$3/100</f>
        <v>239.34300000000002</v>
      </c>
      <c r="I97" s="21">
        <f>SUM(F97:G97)-H97</f>
        <v>-125.10169000000013</v>
      </c>
      <c r="J97" s="4"/>
    </row>
    <row r="98" spans="1:11" ht="18.75">
      <c r="A98" s="18"/>
      <c r="B98" s="19"/>
      <c r="C98" s="18"/>
      <c r="D98" s="11" t="s">
        <v>17</v>
      </c>
      <c r="E98" s="20">
        <f>SUM(E96:E97)</f>
        <v>1237</v>
      </c>
      <c r="F98" s="6"/>
      <c r="G98" s="8"/>
      <c r="H98" s="8"/>
      <c r="I98" s="8"/>
      <c r="J98" s="4"/>
    </row>
    <row r="101" spans="1:11" ht="18.75">
      <c r="A101" s="27" t="s">
        <v>0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8.75">
      <c r="A102" s="27" t="s">
        <v>1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8.75">
      <c r="A103" s="28" t="s">
        <v>32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1" ht="18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56.25">
      <c r="A105" s="5" t="s">
        <v>3</v>
      </c>
      <c r="B105" s="5" t="s">
        <v>4</v>
      </c>
      <c r="C105" s="4" t="s">
        <v>5</v>
      </c>
      <c r="D105" s="4" t="s">
        <v>6</v>
      </c>
      <c r="E105" s="4" t="s">
        <v>7</v>
      </c>
      <c r="F105" s="5" t="s">
        <v>8</v>
      </c>
      <c r="G105" s="5" t="s">
        <v>9</v>
      </c>
      <c r="H105" s="5" t="s">
        <v>10</v>
      </c>
      <c r="I105" s="5" t="s">
        <v>33</v>
      </c>
      <c r="J105" s="5" t="s">
        <v>12</v>
      </c>
    </row>
    <row r="106" spans="1:11" ht="18.75">
      <c r="A106" s="29">
        <v>1</v>
      </c>
      <c r="B106" s="31" t="s">
        <v>13</v>
      </c>
      <c r="C106" s="29" t="s">
        <v>14</v>
      </c>
      <c r="D106" s="4" t="s">
        <v>15</v>
      </c>
      <c r="E106" s="22">
        <v>294</v>
      </c>
      <c r="F106" s="6">
        <f>I96</f>
        <v>30.761464485596747</v>
      </c>
      <c r="G106" s="7">
        <v>40</v>
      </c>
      <c r="H106" s="21">
        <f>E106*$D$2/100</f>
        <v>49.98</v>
      </c>
      <c r="I106" s="21">
        <f>SUM(F106:G106)-H106</f>
        <v>20.78146448559675</v>
      </c>
      <c r="J106" s="4"/>
    </row>
    <row r="107" spans="1:11" ht="18.75">
      <c r="A107" s="30"/>
      <c r="B107" s="32"/>
      <c r="C107" s="30"/>
      <c r="D107" s="4" t="s">
        <v>16</v>
      </c>
      <c r="E107" s="22">
        <v>1886</v>
      </c>
      <c r="F107" s="6">
        <f>I97</f>
        <v>-125.10169000000013</v>
      </c>
      <c r="G107" s="8">
        <v>394</v>
      </c>
      <c r="H107" s="21">
        <f>E107*$D$3/100</f>
        <v>416.80600000000004</v>
      </c>
      <c r="I107" s="21">
        <f>SUM(F107:G107)-H107</f>
        <v>-147.90769000000017</v>
      </c>
      <c r="J107" s="4"/>
    </row>
    <row r="108" spans="1:11" ht="18.75">
      <c r="A108" s="18"/>
      <c r="B108" s="19"/>
      <c r="C108" s="18"/>
      <c r="D108" s="11" t="s">
        <v>17</v>
      </c>
      <c r="E108" s="20">
        <f>SUM(E106:E107)</f>
        <v>2180</v>
      </c>
      <c r="F108" s="6"/>
      <c r="G108" s="8"/>
      <c r="H108" s="8"/>
      <c r="I108" s="8"/>
      <c r="J108" s="4"/>
    </row>
  </sheetData>
  <mergeCells count="54">
    <mergeCell ref="A7:K7"/>
    <mergeCell ref="A8:K8"/>
    <mergeCell ref="A9:K9"/>
    <mergeCell ref="A12:A13"/>
    <mergeCell ref="B12:B13"/>
    <mergeCell ref="C12:C13"/>
    <mergeCell ref="A19:K19"/>
    <mergeCell ref="A20:K20"/>
    <mergeCell ref="A21:K21"/>
    <mergeCell ref="A24:A25"/>
    <mergeCell ref="B24:B25"/>
    <mergeCell ref="C24:C25"/>
    <mergeCell ref="A33:K33"/>
    <mergeCell ref="A34:K34"/>
    <mergeCell ref="A35:K35"/>
    <mergeCell ref="A38:A39"/>
    <mergeCell ref="B38:B39"/>
    <mergeCell ref="C38:C39"/>
    <mergeCell ref="A47:K47"/>
    <mergeCell ref="A48:K48"/>
    <mergeCell ref="A49:K49"/>
    <mergeCell ref="A52:A53"/>
    <mergeCell ref="B52:B53"/>
    <mergeCell ref="C52:C53"/>
    <mergeCell ref="A58:K58"/>
    <mergeCell ref="A59:K59"/>
    <mergeCell ref="A60:K60"/>
    <mergeCell ref="A63:A64"/>
    <mergeCell ref="B63:B64"/>
    <mergeCell ref="C63:C64"/>
    <mergeCell ref="A68:K68"/>
    <mergeCell ref="A69:K69"/>
    <mergeCell ref="A70:K70"/>
    <mergeCell ref="A73:A74"/>
    <mergeCell ref="B73:B74"/>
    <mergeCell ref="C73:C74"/>
    <mergeCell ref="A79:K79"/>
    <mergeCell ref="A80:K80"/>
    <mergeCell ref="A81:K81"/>
    <mergeCell ref="A84:A85"/>
    <mergeCell ref="B84:B85"/>
    <mergeCell ref="C84:C85"/>
    <mergeCell ref="A91:K91"/>
    <mergeCell ref="A92:K92"/>
    <mergeCell ref="A93:K93"/>
    <mergeCell ref="A96:A97"/>
    <mergeCell ref="B96:B97"/>
    <mergeCell ref="C96:C97"/>
    <mergeCell ref="A101:K101"/>
    <mergeCell ref="A102:K102"/>
    <mergeCell ref="A103:K103"/>
    <mergeCell ref="A106:A107"/>
    <mergeCell ref="B106:B107"/>
    <mergeCell ref="C106:C107"/>
  </mergeCells>
  <pageMargins left="0.7" right="0.7" top="0.75" bottom="0.75" header="0.3" footer="0.3"/>
  <pageSetup paperSize="9" orientation="portrait" r:id="rId1"/>
  <legacyDrawing r:id="rId2"/>
  <oleObjects>
    <oleObject progId="Excel.Sheet.12" link="[1]!'!отчет о расходе!R482C1:R684C19'" oleUpdate="OLEUPDATE_ALWAYS" shapeId="2049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08"/>
  <sheetViews>
    <sheetView topLeftCell="A45" workbookViewId="0">
      <selection activeCell="I13" sqref="I13"/>
    </sheetView>
  </sheetViews>
  <sheetFormatPr defaultRowHeight="15"/>
  <cols>
    <col min="2" max="2" width="17.140625" customWidth="1"/>
    <col min="3" max="3" width="14.85546875" customWidth="1"/>
    <col min="4" max="4" width="17.140625" customWidth="1"/>
    <col min="5" max="5" width="14.5703125" customWidth="1"/>
    <col min="6" max="6" width="18.28515625" customWidth="1"/>
    <col min="7" max="7" width="17.140625" customWidth="1"/>
    <col min="8" max="8" width="13.140625" customWidth="1"/>
    <col min="9" max="9" width="13.42578125" customWidth="1"/>
    <col min="10" max="11" width="13.28515625" customWidth="1"/>
  </cols>
  <sheetData>
    <row r="1" spans="1:11" s="2" customFormat="1">
      <c r="C1" s="13"/>
      <c r="D1" s="15" t="s">
        <v>36</v>
      </c>
      <c r="E1" s="15" t="s">
        <v>37</v>
      </c>
    </row>
    <row r="2" spans="1:11" s="2" customFormat="1">
      <c r="A2" s="2" t="s">
        <v>34</v>
      </c>
      <c r="C2" s="14" t="s">
        <v>35</v>
      </c>
      <c r="D2" s="16">
        <v>17</v>
      </c>
      <c r="E2" s="16">
        <v>18.7</v>
      </c>
    </row>
    <row r="3" spans="1:11" s="2" customFormat="1">
      <c r="C3" s="14" t="s">
        <v>16</v>
      </c>
      <c r="D3" s="17">
        <v>22.1</v>
      </c>
      <c r="E3" s="17">
        <v>24.3</v>
      </c>
    </row>
    <row r="4" spans="1:11" s="2" customFormat="1"/>
    <row r="5" spans="1:11" s="2" customFormat="1"/>
    <row r="6" spans="1:11" s="2" customFormat="1"/>
    <row r="7" spans="1:11" ht="18.7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8.75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18.75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8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6.25">
      <c r="A11" s="5" t="s">
        <v>3</v>
      </c>
      <c r="B11" s="5" t="s">
        <v>4</v>
      </c>
      <c r="C11" s="4" t="s">
        <v>5</v>
      </c>
      <c r="D11" s="4" t="s">
        <v>6</v>
      </c>
      <c r="E11" s="4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2"/>
    </row>
    <row r="12" spans="1:11" ht="18.75">
      <c r="A12" s="29">
        <v>1</v>
      </c>
      <c r="B12" s="31" t="s">
        <v>13</v>
      </c>
      <c r="C12" s="29" t="s">
        <v>14</v>
      </c>
      <c r="D12" s="4" t="s">
        <v>15</v>
      </c>
      <c r="E12" s="6">
        <v>202.73</v>
      </c>
      <c r="F12" s="6">
        <v>9.9053744855967238</v>
      </c>
      <c r="G12" s="7">
        <v>40</v>
      </c>
      <c r="H12" s="7">
        <f>E12*E2/100</f>
        <v>37.910509999999995</v>
      </c>
      <c r="I12" s="8">
        <v>11.995374485596727</v>
      </c>
      <c r="J12" s="4"/>
      <c r="K12" s="2"/>
    </row>
    <row r="13" spans="1:11" ht="18.75">
      <c r="A13" s="30"/>
      <c r="B13" s="32"/>
      <c r="C13" s="30"/>
      <c r="D13" s="4" t="s">
        <v>16</v>
      </c>
      <c r="E13" s="6">
        <v>837.27</v>
      </c>
      <c r="F13" s="6">
        <v>2</v>
      </c>
      <c r="G13" s="8">
        <v>244</v>
      </c>
      <c r="H13" s="8">
        <f>E13*E3/100</f>
        <v>203.45661000000001</v>
      </c>
      <c r="I13" s="8">
        <v>42.543389999999988</v>
      </c>
      <c r="J13" s="4"/>
      <c r="K13" s="2"/>
    </row>
    <row r="14" spans="1:11" ht="18.75">
      <c r="A14" s="9"/>
      <c r="B14" s="10"/>
      <c r="C14" s="9"/>
      <c r="D14" s="11" t="s">
        <v>17</v>
      </c>
      <c r="E14" s="6">
        <v>1040</v>
      </c>
      <c r="F14" s="6"/>
      <c r="G14" s="8"/>
      <c r="H14" s="8"/>
      <c r="I14" s="8"/>
      <c r="J14" s="4"/>
      <c r="K14" s="2"/>
    </row>
    <row r="15" spans="1:11" ht="18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.75">
      <c r="A19" s="27" t="s">
        <v>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8.75">
      <c r="A20" s="27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8.7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8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56.25">
      <c r="A23" s="5" t="s">
        <v>3</v>
      </c>
      <c r="B23" s="5" t="s">
        <v>4</v>
      </c>
      <c r="C23" s="4" t="s">
        <v>5</v>
      </c>
      <c r="D23" s="4" t="s">
        <v>6</v>
      </c>
      <c r="E23" s="4" t="s">
        <v>7</v>
      </c>
      <c r="F23" s="5" t="s">
        <v>8</v>
      </c>
      <c r="G23" s="5" t="s">
        <v>9</v>
      </c>
      <c r="H23" s="5" t="s">
        <v>10</v>
      </c>
      <c r="I23" s="5" t="s">
        <v>19</v>
      </c>
      <c r="J23" s="5" t="s">
        <v>12</v>
      </c>
      <c r="K23" s="2"/>
    </row>
    <row r="24" spans="1:11" ht="18.75">
      <c r="A24" s="29">
        <v>1</v>
      </c>
      <c r="B24" s="31" t="s">
        <v>13</v>
      </c>
      <c r="C24" s="29" t="s">
        <v>14</v>
      </c>
      <c r="D24" s="4" t="s">
        <v>15</v>
      </c>
      <c r="E24" s="6">
        <v>60</v>
      </c>
      <c r="F24" s="6">
        <f>I12</f>
        <v>11.995374485596727</v>
      </c>
      <c r="G24" s="7">
        <v>40</v>
      </c>
      <c r="H24" s="12">
        <v>11.22</v>
      </c>
      <c r="I24" s="8">
        <v>40.775374485596728</v>
      </c>
      <c r="J24" s="4"/>
      <c r="K24" s="2"/>
    </row>
    <row r="25" spans="1:11" ht="18.75">
      <c r="A25" s="30"/>
      <c r="B25" s="32"/>
      <c r="C25" s="30"/>
      <c r="D25" s="4" t="s">
        <v>16</v>
      </c>
      <c r="E25" s="6">
        <v>1440</v>
      </c>
      <c r="F25" s="6">
        <f>I13</f>
        <v>42.543389999999988</v>
      </c>
      <c r="G25" s="8">
        <v>337</v>
      </c>
      <c r="H25" s="12">
        <v>349.92</v>
      </c>
      <c r="I25" s="8">
        <v>29.623389999999972</v>
      </c>
      <c r="J25" s="4"/>
      <c r="K25" s="2"/>
    </row>
    <row r="26" spans="1:11" ht="18.75">
      <c r="A26" s="9"/>
      <c r="B26" s="10"/>
      <c r="C26" s="9"/>
      <c r="D26" s="11" t="s">
        <v>17</v>
      </c>
      <c r="E26" s="6">
        <v>1500</v>
      </c>
      <c r="F26" s="6"/>
      <c r="G26" s="8"/>
      <c r="H26" s="8"/>
      <c r="I26" s="8"/>
      <c r="J26" s="4"/>
      <c r="K26" s="2"/>
    </row>
    <row r="27" spans="1:11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8.75">
      <c r="A33" s="27" t="s">
        <v>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8.75">
      <c r="A34" s="27" t="s">
        <v>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8.75">
      <c r="A35" s="28" t="s">
        <v>20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56.25">
      <c r="A37" s="5" t="s">
        <v>3</v>
      </c>
      <c r="B37" s="5" t="s">
        <v>4</v>
      </c>
      <c r="C37" s="4" t="s">
        <v>5</v>
      </c>
      <c r="D37" s="4" t="s">
        <v>6</v>
      </c>
      <c r="E37" s="4" t="s">
        <v>7</v>
      </c>
      <c r="F37" s="5" t="s">
        <v>8</v>
      </c>
      <c r="G37" s="5" t="s">
        <v>9</v>
      </c>
      <c r="H37" s="5" t="s">
        <v>10</v>
      </c>
      <c r="I37" s="5" t="s">
        <v>21</v>
      </c>
      <c r="J37" s="5" t="s">
        <v>12</v>
      </c>
      <c r="K37" s="2"/>
    </row>
    <row r="38" spans="1:11" ht="18.75">
      <c r="A38" s="29">
        <v>1</v>
      </c>
      <c r="B38" s="31" t="s">
        <v>13</v>
      </c>
      <c r="C38" s="29" t="s">
        <v>14</v>
      </c>
      <c r="D38" s="4" t="s">
        <v>15</v>
      </c>
      <c r="E38" s="6">
        <v>345</v>
      </c>
      <c r="F38" s="6">
        <f>I24</f>
        <v>40.775374485596728</v>
      </c>
      <c r="G38" s="7">
        <v>55.230000000000004</v>
      </c>
      <c r="H38" s="12">
        <v>64.515000000000001</v>
      </c>
      <c r="I38" s="8">
        <v>31.490374485596732</v>
      </c>
      <c r="J38" s="4"/>
      <c r="K38" s="2"/>
    </row>
    <row r="39" spans="1:11" ht="18.75">
      <c r="A39" s="30"/>
      <c r="B39" s="32"/>
      <c r="C39" s="30"/>
      <c r="D39" s="4" t="s">
        <v>16</v>
      </c>
      <c r="E39" s="6">
        <v>1235</v>
      </c>
      <c r="F39" s="6">
        <f>I25</f>
        <v>29.623389999999972</v>
      </c>
      <c r="G39" s="8">
        <v>312</v>
      </c>
      <c r="H39" s="12">
        <v>300.10500000000002</v>
      </c>
      <c r="I39" s="8">
        <v>41.518389999999954</v>
      </c>
      <c r="J39" s="4"/>
      <c r="K39" s="2"/>
    </row>
    <row r="40" spans="1:11" ht="18.75">
      <c r="A40" s="9"/>
      <c r="B40" s="10"/>
      <c r="C40" s="9"/>
      <c r="D40" s="11" t="s">
        <v>17</v>
      </c>
      <c r="E40" s="6">
        <v>1580</v>
      </c>
      <c r="F40" s="6"/>
      <c r="G40" s="8"/>
      <c r="H40" s="8"/>
      <c r="I40" s="8"/>
      <c r="J40" s="4"/>
      <c r="K40" s="2"/>
    </row>
    <row r="41" spans="1:11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8.75">
      <c r="A47" s="27" t="s">
        <v>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8.75">
      <c r="A48" s="27" t="s">
        <v>1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8.75">
      <c r="A49" s="28" t="s">
        <v>22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56.25">
      <c r="A51" s="5" t="s">
        <v>3</v>
      </c>
      <c r="B51" s="5" t="s">
        <v>4</v>
      </c>
      <c r="C51" s="4" t="s">
        <v>5</v>
      </c>
      <c r="D51" s="4" t="s">
        <v>6</v>
      </c>
      <c r="E51" s="4" t="s">
        <v>7</v>
      </c>
      <c r="F51" s="5" t="s">
        <v>8</v>
      </c>
      <c r="G51" s="5" t="s">
        <v>9</v>
      </c>
      <c r="H51" s="5" t="s">
        <v>10</v>
      </c>
      <c r="I51" s="5" t="s">
        <v>23</v>
      </c>
      <c r="J51" s="5" t="s">
        <v>12</v>
      </c>
      <c r="K51" s="2"/>
    </row>
    <row r="52" spans="1:11" ht="18.75">
      <c r="A52" s="29">
        <v>1</v>
      </c>
      <c r="B52" s="31" t="s">
        <v>13</v>
      </c>
      <c r="C52" s="29" t="s">
        <v>14</v>
      </c>
      <c r="D52" s="4" t="s">
        <v>15</v>
      </c>
      <c r="E52" s="6">
        <v>263</v>
      </c>
      <c r="F52" s="6">
        <f>I38</f>
        <v>31.490374485596732</v>
      </c>
      <c r="G52" s="7">
        <v>40</v>
      </c>
      <c r="H52" s="12">
        <v>44.71</v>
      </c>
      <c r="I52" s="8">
        <v>26.780374485596731</v>
      </c>
      <c r="J52" s="4"/>
      <c r="K52" s="2"/>
    </row>
    <row r="53" spans="1:11" ht="18.75">
      <c r="A53" s="30"/>
      <c r="B53" s="32"/>
      <c r="C53" s="30"/>
      <c r="D53" s="4" t="s">
        <v>16</v>
      </c>
      <c r="E53" s="6">
        <v>1357</v>
      </c>
      <c r="F53" s="6">
        <f>I39</f>
        <v>41.518389999999954</v>
      </c>
      <c r="G53" s="8">
        <v>285</v>
      </c>
      <c r="H53" s="12">
        <v>299.89699999999999</v>
      </c>
      <c r="I53" s="8">
        <v>26.621389999999963</v>
      </c>
      <c r="J53" s="4"/>
      <c r="K53" s="2"/>
    </row>
    <row r="54" spans="1:11" ht="18.75">
      <c r="A54" s="9"/>
      <c r="B54" s="10"/>
      <c r="C54" s="9"/>
      <c r="D54" s="11" t="s">
        <v>17</v>
      </c>
      <c r="E54" s="6"/>
      <c r="F54" s="6"/>
      <c r="G54" s="8"/>
      <c r="H54" s="8"/>
      <c r="I54" s="8"/>
      <c r="J54" s="4"/>
      <c r="K54" s="2"/>
    </row>
    <row r="55" spans="1:11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8.75">
      <c r="A58" s="27" t="s">
        <v>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18.75">
      <c r="A59" s="27" t="s">
        <v>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ht="18.75">
      <c r="A60" s="28" t="s">
        <v>24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56.25">
      <c r="A62" s="5" t="s">
        <v>3</v>
      </c>
      <c r="B62" s="5" t="s">
        <v>4</v>
      </c>
      <c r="C62" s="4" t="s">
        <v>5</v>
      </c>
      <c r="D62" s="4" t="s">
        <v>6</v>
      </c>
      <c r="E62" s="4" t="s">
        <v>7</v>
      </c>
      <c r="F62" s="5" t="s">
        <v>8</v>
      </c>
      <c r="G62" s="5" t="s">
        <v>9</v>
      </c>
      <c r="H62" s="5" t="s">
        <v>10</v>
      </c>
      <c r="I62" s="5" t="s">
        <v>25</v>
      </c>
      <c r="J62" s="5" t="s">
        <v>12</v>
      </c>
      <c r="K62" s="2"/>
    </row>
    <row r="63" spans="1:11" ht="18.75">
      <c r="A63" s="29">
        <v>1</v>
      </c>
      <c r="B63" s="31" t="s">
        <v>13</v>
      </c>
      <c r="C63" s="29" t="s">
        <v>14</v>
      </c>
      <c r="D63" s="4" t="s">
        <v>15</v>
      </c>
      <c r="E63" s="6">
        <v>428.52</v>
      </c>
      <c r="F63" s="6">
        <f>I52</f>
        <v>26.780374485596731</v>
      </c>
      <c r="G63" s="7">
        <v>55</v>
      </c>
      <c r="H63" s="12">
        <v>72.849999999999994</v>
      </c>
      <c r="I63" s="8">
        <v>8.9303744855967295</v>
      </c>
      <c r="J63" s="4"/>
      <c r="K63" s="2"/>
    </row>
    <row r="64" spans="1:11" ht="18.75">
      <c r="A64" s="30"/>
      <c r="B64" s="32"/>
      <c r="C64" s="30"/>
      <c r="D64" s="4" t="s">
        <v>16</v>
      </c>
      <c r="E64" s="6">
        <v>1633.48</v>
      </c>
      <c r="F64" s="6">
        <f>I53</f>
        <v>26.621389999999963</v>
      </c>
      <c r="G64" s="8">
        <v>343</v>
      </c>
      <c r="H64" s="12">
        <v>361.01</v>
      </c>
      <c r="I64" s="8">
        <v>8.6113899999999717</v>
      </c>
      <c r="J64" s="4"/>
      <c r="K64" s="2"/>
    </row>
    <row r="65" spans="1:11" ht="18.75">
      <c r="A65" s="9"/>
      <c r="B65" s="10"/>
      <c r="C65" s="9"/>
      <c r="D65" s="11" t="s">
        <v>17</v>
      </c>
      <c r="E65" s="6">
        <v>2062</v>
      </c>
      <c r="F65" s="6"/>
      <c r="G65" s="8"/>
      <c r="H65" s="8"/>
      <c r="I65" s="8"/>
      <c r="J65" s="4"/>
      <c r="K65" s="2"/>
    </row>
    <row r="66" spans="1:11" ht="18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8.75">
      <c r="A68" s="27" t="s">
        <v>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18.75">
      <c r="A69" s="27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8.75">
      <c r="A70" s="28" t="s">
        <v>26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8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56.25">
      <c r="A72" s="5" t="s">
        <v>3</v>
      </c>
      <c r="B72" s="5" t="s">
        <v>4</v>
      </c>
      <c r="C72" s="4" t="s">
        <v>5</v>
      </c>
      <c r="D72" s="4" t="s">
        <v>6</v>
      </c>
      <c r="E72" s="4" t="s">
        <v>7</v>
      </c>
      <c r="F72" s="5" t="s">
        <v>8</v>
      </c>
      <c r="G72" s="5" t="s">
        <v>9</v>
      </c>
      <c r="H72" s="5" t="s">
        <v>10</v>
      </c>
      <c r="I72" s="5" t="s">
        <v>27</v>
      </c>
      <c r="J72" s="5" t="s">
        <v>12</v>
      </c>
      <c r="K72" s="2"/>
    </row>
    <row r="73" spans="1:11" ht="18.75">
      <c r="A73" s="29">
        <v>1</v>
      </c>
      <c r="B73" s="31" t="s">
        <v>13</v>
      </c>
      <c r="C73" s="29" t="s">
        <v>14</v>
      </c>
      <c r="D73" s="4" t="s">
        <v>15</v>
      </c>
      <c r="E73" s="6">
        <v>508.16</v>
      </c>
      <c r="F73" s="6">
        <f>I63</f>
        <v>8.9303744855967295</v>
      </c>
      <c r="G73" s="7">
        <v>40</v>
      </c>
      <c r="H73" s="12"/>
      <c r="I73" s="8"/>
      <c r="J73" s="4"/>
      <c r="K73" s="2"/>
    </row>
    <row r="74" spans="1:11" ht="18.75">
      <c r="A74" s="30"/>
      <c r="B74" s="32"/>
      <c r="C74" s="30"/>
      <c r="D74" s="4" t="s">
        <v>16</v>
      </c>
      <c r="E74" s="6">
        <v>995.83999999999992</v>
      </c>
      <c r="F74" s="6">
        <f>I64</f>
        <v>8.6113899999999717</v>
      </c>
      <c r="G74" s="8">
        <v>214</v>
      </c>
      <c r="H74" s="12"/>
      <c r="I74" s="8"/>
      <c r="J74" s="4"/>
      <c r="K74" s="2"/>
    </row>
    <row r="75" spans="1:11" ht="18.75">
      <c r="A75" s="9"/>
      <c r="B75" s="10"/>
      <c r="C75" s="9"/>
      <c r="D75" s="11" t="s">
        <v>17</v>
      </c>
      <c r="E75" s="6">
        <v>1504</v>
      </c>
      <c r="F75" s="6"/>
      <c r="G75" s="8"/>
      <c r="H75" s="8"/>
      <c r="I75" s="8"/>
      <c r="J75" s="4"/>
      <c r="K75" s="2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8.75">
      <c r="A79" s="27" t="s">
        <v>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8.75">
      <c r="A80" s="27" t="s">
        <v>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ht="18.75">
      <c r="A81" s="28" t="s">
        <v>28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ht="18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56.25">
      <c r="A83" s="5" t="s">
        <v>3</v>
      </c>
      <c r="B83" s="5" t="s">
        <v>4</v>
      </c>
      <c r="C83" s="4" t="s">
        <v>5</v>
      </c>
      <c r="D83" s="4" t="s">
        <v>6</v>
      </c>
      <c r="E83" s="4" t="s">
        <v>7</v>
      </c>
      <c r="F83" s="5" t="s">
        <v>8</v>
      </c>
      <c r="G83" s="5" t="s">
        <v>9</v>
      </c>
      <c r="H83" s="5" t="s">
        <v>10</v>
      </c>
      <c r="I83" s="5" t="s">
        <v>29</v>
      </c>
      <c r="J83" s="5" t="s">
        <v>12</v>
      </c>
      <c r="K83" s="2"/>
    </row>
    <row r="84" spans="1:11" ht="18.75">
      <c r="A84" s="29">
        <v>1</v>
      </c>
      <c r="B84" s="31" t="s">
        <v>13</v>
      </c>
      <c r="C84" s="29" t="s">
        <v>14</v>
      </c>
      <c r="D84" s="4" t="s">
        <v>15</v>
      </c>
      <c r="E84" s="6"/>
      <c r="F84" s="6">
        <f>I73</f>
        <v>0</v>
      </c>
      <c r="G84" s="7">
        <v>63.21</v>
      </c>
      <c r="H84" s="12"/>
      <c r="I84" s="8"/>
      <c r="J84" s="4"/>
      <c r="K84" s="2"/>
    </row>
    <row r="85" spans="1:11" ht="18.75">
      <c r="A85" s="30"/>
      <c r="B85" s="32"/>
      <c r="C85" s="30"/>
      <c r="D85" s="4" t="s">
        <v>16</v>
      </c>
      <c r="E85" s="6"/>
      <c r="F85" s="6">
        <f>I74</f>
        <v>0</v>
      </c>
      <c r="G85" s="8">
        <v>349</v>
      </c>
      <c r="H85" s="12"/>
      <c r="I85" s="8"/>
      <c r="J85" s="4"/>
      <c r="K85" s="2"/>
    </row>
    <row r="86" spans="1:11" ht="18.75">
      <c r="A86" s="9"/>
      <c r="B86" s="10"/>
      <c r="C86" s="9"/>
      <c r="D86" s="11" t="s">
        <v>17</v>
      </c>
      <c r="E86" s="6">
        <v>2017</v>
      </c>
      <c r="F86" s="6"/>
      <c r="G86" s="8"/>
      <c r="H86" s="8"/>
      <c r="I86" s="8"/>
      <c r="J86" s="4"/>
      <c r="K86" s="2"/>
    </row>
    <row r="87" spans="1:11" ht="18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8.75">
      <c r="A91" s="27" t="s">
        <v>0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18.75">
      <c r="A92" s="27" t="s">
        <v>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ht="18.75">
      <c r="A93" s="28" t="s">
        <v>30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ht="18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56.25">
      <c r="A95" s="5" t="s">
        <v>3</v>
      </c>
      <c r="B95" s="5" t="s">
        <v>4</v>
      </c>
      <c r="C95" s="4" t="s">
        <v>5</v>
      </c>
      <c r="D95" s="4" t="s">
        <v>6</v>
      </c>
      <c r="E95" s="4" t="s">
        <v>7</v>
      </c>
      <c r="F95" s="5" t="s">
        <v>8</v>
      </c>
      <c r="G95" s="5" t="s">
        <v>9</v>
      </c>
      <c r="H95" s="5" t="s">
        <v>10</v>
      </c>
      <c r="I95" s="5" t="s">
        <v>31</v>
      </c>
      <c r="J95" s="5" t="s">
        <v>12</v>
      </c>
      <c r="K95" s="2"/>
    </row>
    <row r="96" spans="1:11" ht="18.75">
      <c r="A96" s="29">
        <v>1</v>
      </c>
      <c r="B96" s="31" t="s">
        <v>13</v>
      </c>
      <c r="C96" s="29" t="s">
        <v>14</v>
      </c>
      <c r="D96" s="4" t="s">
        <v>15</v>
      </c>
      <c r="E96" s="6"/>
      <c r="F96" s="6">
        <f>I84</f>
        <v>0</v>
      </c>
      <c r="G96" s="7">
        <v>40</v>
      </c>
      <c r="H96" s="12"/>
      <c r="I96" s="8"/>
      <c r="J96" s="4"/>
      <c r="K96" s="2"/>
    </row>
    <row r="97" spans="1:11" ht="18.75">
      <c r="A97" s="30"/>
      <c r="B97" s="32"/>
      <c r="C97" s="30"/>
      <c r="D97" s="4" t="s">
        <v>16</v>
      </c>
      <c r="E97" s="6"/>
      <c r="F97" s="6">
        <f>I85</f>
        <v>0</v>
      </c>
      <c r="G97" s="8">
        <v>197</v>
      </c>
      <c r="H97" s="12"/>
      <c r="I97" s="8"/>
      <c r="J97" s="4"/>
      <c r="K97" s="2"/>
    </row>
    <row r="98" spans="1:11" ht="18.75">
      <c r="A98" s="9"/>
      <c r="B98" s="10"/>
      <c r="C98" s="9"/>
      <c r="D98" s="11" t="s">
        <v>17</v>
      </c>
      <c r="E98" s="6">
        <v>1237</v>
      </c>
      <c r="F98" s="6"/>
      <c r="G98" s="8"/>
      <c r="H98" s="8"/>
      <c r="I98" s="8"/>
      <c r="J98" s="4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8.75">
      <c r="A101" s="27" t="s">
        <v>0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8.75">
      <c r="A102" s="27" t="s">
        <v>1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8.75">
      <c r="A103" s="28" t="s">
        <v>32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1" ht="18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56.25">
      <c r="A105" s="5" t="s">
        <v>3</v>
      </c>
      <c r="B105" s="5" t="s">
        <v>4</v>
      </c>
      <c r="C105" s="4" t="s">
        <v>5</v>
      </c>
      <c r="D105" s="4" t="s">
        <v>6</v>
      </c>
      <c r="E105" s="4" t="s">
        <v>7</v>
      </c>
      <c r="F105" s="5" t="s">
        <v>8</v>
      </c>
      <c r="G105" s="5" t="s">
        <v>9</v>
      </c>
      <c r="H105" s="5" t="s">
        <v>10</v>
      </c>
      <c r="I105" s="5" t="s">
        <v>33</v>
      </c>
      <c r="J105" s="5" t="s">
        <v>12</v>
      </c>
      <c r="K105" s="2"/>
    </row>
    <row r="106" spans="1:11" ht="18.75">
      <c r="A106" s="29">
        <v>1</v>
      </c>
      <c r="B106" s="31" t="s">
        <v>13</v>
      </c>
      <c r="C106" s="29" t="s">
        <v>14</v>
      </c>
      <c r="D106" s="4" t="s">
        <v>15</v>
      </c>
      <c r="E106" s="6"/>
      <c r="F106" s="6">
        <f>I96</f>
        <v>0</v>
      </c>
      <c r="G106" s="7">
        <v>40</v>
      </c>
      <c r="H106" s="12"/>
      <c r="I106" s="8"/>
      <c r="J106" s="4"/>
      <c r="K106" s="2"/>
    </row>
    <row r="107" spans="1:11" ht="18.75">
      <c r="A107" s="30"/>
      <c r="B107" s="32"/>
      <c r="C107" s="30"/>
      <c r="D107" s="4" t="s">
        <v>16</v>
      </c>
      <c r="E107" s="6"/>
      <c r="F107" s="6">
        <f>I97</f>
        <v>0</v>
      </c>
      <c r="G107" s="8">
        <v>394</v>
      </c>
      <c r="H107" s="12"/>
      <c r="I107" s="8"/>
      <c r="J107" s="4"/>
      <c r="K107" s="2"/>
    </row>
    <row r="108" spans="1:11" ht="18.75">
      <c r="A108" s="9"/>
      <c r="B108" s="10"/>
      <c r="C108" s="9"/>
      <c r="D108" s="11" t="s">
        <v>17</v>
      </c>
      <c r="E108" s="6"/>
      <c r="F108" s="6"/>
      <c r="G108" s="8"/>
      <c r="H108" s="8"/>
      <c r="I108" s="8"/>
      <c r="J108" s="4"/>
      <c r="K108" s="2"/>
    </row>
  </sheetData>
  <mergeCells count="54">
    <mergeCell ref="A7:K7"/>
    <mergeCell ref="A8:K8"/>
    <mergeCell ref="A9:K9"/>
    <mergeCell ref="A12:A13"/>
    <mergeCell ref="B12:B13"/>
    <mergeCell ref="C12:C13"/>
    <mergeCell ref="A21:K21"/>
    <mergeCell ref="A24:A25"/>
    <mergeCell ref="B24:B25"/>
    <mergeCell ref="C24:C25"/>
    <mergeCell ref="A33:K33"/>
    <mergeCell ref="A34:K34"/>
    <mergeCell ref="A19:K19"/>
    <mergeCell ref="A20:K20"/>
    <mergeCell ref="B106:B107"/>
    <mergeCell ref="C106:C107"/>
    <mergeCell ref="A79:K79"/>
    <mergeCell ref="A80:K80"/>
    <mergeCell ref="A81:K81"/>
    <mergeCell ref="A84:A85"/>
    <mergeCell ref="B84:B85"/>
    <mergeCell ref="C84:C85"/>
    <mergeCell ref="A91:K91"/>
    <mergeCell ref="A92:K92"/>
    <mergeCell ref="A93:K93"/>
    <mergeCell ref="A96:A97"/>
    <mergeCell ref="B96:B97"/>
    <mergeCell ref="A63:A64"/>
    <mergeCell ref="B63:B64"/>
    <mergeCell ref="C63:C64"/>
    <mergeCell ref="C96:C97"/>
    <mergeCell ref="A101:K101"/>
    <mergeCell ref="A68:K68"/>
    <mergeCell ref="A69:K69"/>
    <mergeCell ref="A70:K70"/>
    <mergeCell ref="A73:A74"/>
    <mergeCell ref="B73:B74"/>
    <mergeCell ref="C73:C74"/>
    <mergeCell ref="A102:K102"/>
    <mergeCell ref="A103:K103"/>
    <mergeCell ref="A106:A107"/>
    <mergeCell ref="A47:K47"/>
    <mergeCell ref="A35:K35"/>
    <mergeCell ref="A48:K48"/>
    <mergeCell ref="A49:K49"/>
    <mergeCell ref="A52:A53"/>
    <mergeCell ref="B52:B53"/>
    <mergeCell ref="C52:C53"/>
    <mergeCell ref="A38:A39"/>
    <mergeCell ref="B38:B39"/>
    <mergeCell ref="C38:C39"/>
    <mergeCell ref="A58:K58"/>
    <mergeCell ref="A59:K59"/>
    <mergeCell ref="A60:K60"/>
  </mergeCells>
  <pageMargins left="0.7" right="0.7" top="0.75" bottom="0.75" header="0.3" footer="0.3"/>
  <pageSetup paperSize="9" orientation="portrait" r:id="rId1"/>
  <legacyDrawing r:id="rId2"/>
  <oleObjects>
    <oleObject progId="Excel.Sheet.12" link="[1]!'!отчет о расходе!R482C1:R684C19'" oleUpdate="OLEUPDATE_ALWAYS" shapeId="1025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Добавил формулы + Подогнал кило</vt:lpstr>
      <vt:lpstr>Добавил формулы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dcterms:created xsi:type="dcterms:W3CDTF">2018-12-13T04:21:14Z</dcterms:created>
  <dcterms:modified xsi:type="dcterms:W3CDTF">2018-12-20T08:16:41Z</dcterms:modified>
</cp:coreProperties>
</file>