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1340" windowHeight="9345"/>
  </bookViews>
  <sheets>
    <sheet name="Исходник" sheetId="2" r:id="rId1"/>
  </sheets>
  <definedNames>
    <definedName name="_xlnm._FilterDatabase" localSheetId="0" hidden="1">Исходник!$E$4:$E$177</definedName>
    <definedName name="Constr" localSheetId="0">Исходник!#REF!</definedName>
    <definedName name="FOT" localSheetId="0">Исходник!#REF!</definedName>
    <definedName name="Ind" localSheetId="0">Исходник!#REF!</definedName>
    <definedName name="Obj" localSheetId="0">Исходник!#REF!</definedName>
    <definedName name="Obosn" localSheetId="0">Исходник!#REF!</definedName>
    <definedName name="SmPr" localSheetId="0">Исходник!#REF!</definedName>
    <definedName name="_xlnm.Print_Titles" localSheetId="0">Исходник!$5:$5</definedName>
  </definedNames>
  <calcPr calcId="145621"/>
</workbook>
</file>

<file path=xl/calcChain.xml><?xml version="1.0" encoding="utf-8"?>
<calcChain xmlns="http://schemas.openxmlformats.org/spreadsheetml/2006/main">
  <c r="E7" i="2" l="1"/>
  <c r="E9" i="2"/>
  <c r="E10" i="2"/>
  <c r="E11" i="2" s="1"/>
  <c r="E13" i="2"/>
  <c r="E15" i="2"/>
  <c r="E17" i="2"/>
  <c r="E19" i="2"/>
  <c r="E21" i="2"/>
  <c r="E23" i="2"/>
  <c r="E25" i="2"/>
  <c r="E27" i="2"/>
  <c r="E28" i="2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1" i="2"/>
  <c r="E43" i="2"/>
  <c r="E44" i="2"/>
  <c r="E46" i="2"/>
  <c r="E48" i="2"/>
  <c r="E49" i="2" s="1"/>
  <c r="E51" i="2"/>
  <c r="E53" i="2"/>
  <c r="E55" i="2"/>
  <c r="E57" i="2"/>
  <c r="E59" i="2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3" i="2"/>
  <c r="E77" i="2"/>
  <c r="E80" i="2"/>
  <c r="E82" i="2"/>
  <c r="E85" i="2"/>
  <c r="E86" i="2" s="1"/>
  <c r="E87" i="2" s="1"/>
  <c r="E88" i="2" s="1"/>
  <c r="E90" i="2"/>
  <c r="E92" i="2"/>
  <c r="E93" i="2"/>
  <c r="E97" i="2"/>
  <c r="E99" i="2"/>
  <c r="E100" i="2" s="1"/>
  <c r="E102" i="2"/>
  <c r="E103" i="2" s="1"/>
  <c r="E104" i="2" s="1"/>
  <c r="E105" i="2" s="1"/>
  <c r="E106" i="2" s="1"/>
  <c r="E107" i="2" s="1"/>
  <c r="E108" i="2" s="1"/>
  <c r="E109" i="2" s="1"/>
  <c r="E110" i="2" s="1"/>
  <c r="E111" i="2" s="1"/>
  <c r="E113" i="2"/>
  <c r="E114" i="2" s="1"/>
  <c r="E116" i="2"/>
  <c r="E117" i="2" s="1"/>
  <c r="E118" i="2" s="1"/>
  <c r="E119" i="2" s="1"/>
  <c r="E120" i="2" s="1"/>
  <c r="E122" i="2"/>
  <c r="E124" i="2"/>
  <c r="E126" i="2"/>
  <c r="E128" i="2"/>
  <c r="E130" i="2"/>
  <c r="E131" i="2"/>
  <c r="E133" i="2"/>
  <c r="E134" i="2"/>
  <c r="E135" i="2" s="1"/>
  <c r="E136" i="2" s="1"/>
  <c r="E137" i="2" s="1"/>
  <c r="E138" i="2" s="1"/>
  <c r="E139" i="2" s="1"/>
  <c r="E140" i="2" s="1"/>
  <c r="E142" i="2"/>
  <c r="E143" i="2"/>
  <c r="E144" i="2" s="1"/>
  <c r="E146" i="2"/>
  <c r="E148" i="2"/>
  <c r="E150" i="2"/>
  <c r="E152" i="2"/>
  <c r="E154" i="2"/>
  <c r="E155" i="2" s="1"/>
  <c r="E157" i="2"/>
  <c r="E158" i="2" s="1"/>
  <c r="E160" i="2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6" i="2"/>
  <c r="E177" i="2"/>
  <c r="D144" i="2" l="1"/>
  <c r="D149" i="2"/>
  <c r="D151" i="2"/>
  <c r="D152" i="2"/>
  <c r="D153" i="2"/>
  <c r="D154" i="2"/>
  <c r="D155" i="2"/>
  <c r="D160" i="2"/>
  <c r="D161" i="2"/>
  <c r="D176" i="2"/>
  <c r="D177" i="2"/>
  <c r="D134" i="2" l="1"/>
  <c r="D133" i="2"/>
  <c r="D131" i="2"/>
  <c r="D127" i="2"/>
  <c r="D125" i="2"/>
  <c r="D120" i="2"/>
  <c r="D118" i="2"/>
  <c r="D117" i="2"/>
  <c r="D116" i="2"/>
  <c r="D99" i="2"/>
  <c r="D98" i="2"/>
  <c r="D97" i="2"/>
  <c r="D80" i="2"/>
  <c r="D78" i="2"/>
  <c r="D77" i="2"/>
  <c r="D73" i="2"/>
  <c r="D52" i="2"/>
  <c r="D50" i="2"/>
  <c r="D47" i="2"/>
  <c r="D40" i="2"/>
  <c r="D20" i="2"/>
  <c r="D18" i="2"/>
  <c r="D14" i="2"/>
  <c r="D6" i="2"/>
</calcChain>
</file>

<file path=xl/sharedStrings.xml><?xml version="1.0" encoding="utf-8"?>
<sst xmlns="http://schemas.openxmlformats.org/spreadsheetml/2006/main" count="598" uniqueCount="325">
  <si>
    <t>№ пп</t>
  </si>
  <si>
    <t>Наименование</t>
  </si>
  <si>
    <t>Ед. изм.</t>
  </si>
  <si>
    <t>Кол.</t>
  </si>
  <si>
    <t>Обоснование</t>
  </si>
  <si>
    <t>1</t>
  </si>
  <si>
    <t>Арматура приварная с электрическим приводом на номинальное давление до 4 МПа, номинальный диаметр 32 мм</t>
  </si>
  <si>
    <t>шт</t>
  </si>
  <si>
    <t>ГЭСНм12-12-007-01</t>
  </si>
  <si>
    <t>2</t>
  </si>
  <si>
    <t>Клапан регулирующий трехходовой  VRG3 с электроприводом AME 435 (082H0161) ф25 (Kvs=10м3/ч) Danfoss (065Z0117 )</t>
  </si>
  <si>
    <t>3</t>
  </si>
  <si>
    <t>Установка вентилей и клапанов обратных муфтовых диаметром 50 мм</t>
  </si>
  <si>
    <t>ГЭСН24-01-033-03</t>
  </si>
  <si>
    <t>4</t>
  </si>
  <si>
    <t>Клапан ручной балансировочный MSV-BD ф50 Danfoss 003Z4006</t>
  </si>
  <si>
    <t>5</t>
  </si>
  <si>
    <t>Клапан ручной балансировочный MSV-BD ф40 Danfoss 003Z4005</t>
  </si>
  <si>
    <t>6</t>
  </si>
  <si>
    <t>Обратный клапан пружинный ф40 EURA тип 223 Danfoss 149B2894</t>
  </si>
  <si>
    <t>7</t>
  </si>
  <si>
    <t>Установка фильтров диаметром: 50 мм</t>
  </si>
  <si>
    <t>10 шт</t>
  </si>
  <si>
    <t>ГЭСН18-06-007-04</t>
  </si>
  <si>
    <t>8</t>
  </si>
  <si>
    <t>Фильтр сетчатый с пробкой ф50 Y333Р Danfoss 065B7731</t>
  </si>
  <si>
    <t>9</t>
  </si>
  <si>
    <t>Установка вентилей и клапанов обратных муфтовых диаметром 20 мм</t>
  </si>
  <si>
    <t>ГЭСН24-01-033-01</t>
  </si>
  <si>
    <t>10</t>
  </si>
  <si>
    <t xml:space="preserve">Шаровый кран ф15 BVR Danfoss 065B8207 </t>
  </si>
  <si>
    <t>11</t>
  </si>
  <si>
    <t>12</t>
  </si>
  <si>
    <t>Шаровый кран ф50 BVR Danfoss 065B8212</t>
  </si>
  <si>
    <t>13</t>
  </si>
  <si>
    <t>Установка насосов центробежных с электродвигателем, масса агрегата: до 0,1 т</t>
  </si>
  <si>
    <t>ГЭСН18-05-001-01</t>
  </si>
  <si>
    <t>14</t>
  </si>
  <si>
    <t>Насос циркуляционный L=4,61м3/ч, Р=7,0м.в.ст. N=210Вт (1ф.230В) GHN 32/80-180 IMPPumpst</t>
  </si>
  <si>
    <t>15</t>
  </si>
  <si>
    <t>Установка термометров в оправе прямых и угловых</t>
  </si>
  <si>
    <t>компл.</t>
  </si>
  <si>
    <t>ГЭСН18-07-001-04</t>
  </si>
  <si>
    <t>16</t>
  </si>
  <si>
    <t>Термометр показывающий с гильзой</t>
  </si>
  <si>
    <t>17</t>
  </si>
  <si>
    <t>Установка манометров: с трехходовым краном</t>
  </si>
  <si>
    <t>ГЭСН18-07-001-02</t>
  </si>
  <si>
    <t>18</t>
  </si>
  <si>
    <t>Манометр показывающий прямой с трехходовым краном МП4-П</t>
  </si>
  <si>
    <t>19</t>
  </si>
  <si>
    <t>Установка кранов воздушных</t>
  </si>
  <si>
    <t>ГЭСН18-07-001-05</t>
  </si>
  <si>
    <t>20</t>
  </si>
  <si>
    <t>Воздухоотводчик автоматический ф15 Airvent Danfoss  	065B822300</t>
  </si>
  <si>
    <t>21</t>
  </si>
  <si>
    <t>22</t>
  </si>
  <si>
    <t>23</t>
  </si>
  <si>
    <t>Отвод стальной ф57</t>
  </si>
  <si>
    <t>24</t>
  </si>
  <si>
    <t>Резьба стальная ф15</t>
  </si>
  <si>
    <t>25</t>
  </si>
  <si>
    <t>Резьба стальная ф32</t>
  </si>
  <si>
    <t>26</t>
  </si>
  <si>
    <t>Переход 50/32</t>
  </si>
  <si>
    <t>27</t>
  </si>
  <si>
    <t>Ниппель никелированный ф50</t>
  </si>
  <si>
    <t>28</t>
  </si>
  <si>
    <t>Ниппель никелированный ф40</t>
  </si>
  <si>
    <t>29</t>
  </si>
  <si>
    <t>Резьба стальная ф57</t>
  </si>
  <si>
    <t>30</t>
  </si>
  <si>
    <t>Переход 50/25</t>
  </si>
  <si>
    <t>31</t>
  </si>
  <si>
    <t>Быстроразъемное соединение (американка) ф40</t>
  </si>
  <si>
    <t>32</t>
  </si>
  <si>
    <t>Быстроразъемное соединение (американка) ф32</t>
  </si>
  <si>
    <t>33</t>
  </si>
  <si>
    <t>Быстроразъемное соединение (американка) ф25</t>
  </si>
  <si>
    <t>34</t>
  </si>
  <si>
    <t>Быстроразъемное соединение (американка) ф50</t>
  </si>
  <si>
    <t>35</t>
  </si>
  <si>
    <t>36</t>
  </si>
  <si>
    <t>Клапан регулирующий трехходовой  VRG3 с электроприводом AME 435 (082H0161) ф15 (Kvs=4,0м3/ч) Danfoss (065Z0115)</t>
  </si>
  <si>
    <t>37</t>
  </si>
  <si>
    <t>38</t>
  </si>
  <si>
    <t>39</t>
  </si>
  <si>
    <t>Обратный клапан пружинный ф32 EURA тип 223 Danfoss 149B2893</t>
  </si>
  <si>
    <t>40</t>
  </si>
  <si>
    <t>Установка фильтров диаметром: 40 мм</t>
  </si>
  <si>
    <t>ГЭСН18-06-007-03</t>
  </si>
  <si>
    <t>41</t>
  </si>
  <si>
    <t>Фильтр сетчатый с пробкой ф40 Y222Р Danfoss</t>
  </si>
  <si>
    <t>42</t>
  </si>
  <si>
    <t>43</t>
  </si>
  <si>
    <t>44</t>
  </si>
  <si>
    <t>Шаровый кран ф40 BVR Danfoss 065B8211</t>
  </si>
  <si>
    <t>45</t>
  </si>
  <si>
    <t>46</t>
  </si>
  <si>
    <t>Насос циркуляционный L=1,9м3/ч, Р=5,0м.в.ст. N=210Вт (1ф.230В) GHN 32/70-180 IMPPumpst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</si>
  <si>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</si>
  <si>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</si>
  <si>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</si>
  <si>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</si>
  <si>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</si>
  <si>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</si>
  <si>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</si>
  <si>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</si>
  <si>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</si>
  <si>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</si>
  <si>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Переход 32/40</t>
  </si>
  <si>
    <t>57</t>
  </si>
  <si>
    <t>Переход 40/15</t>
  </si>
  <si>
    <t>58</t>
  </si>
  <si>
    <t>Отвод стальной ф40</t>
  </si>
  <si>
    <t>59</t>
  </si>
  <si>
    <t>60</t>
  </si>
  <si>
    <t>61</t>
  </si>
  <si>
    <t>Ниппель никелированный ф32</t>
  </si>
  <si>
    <t>62</t>
  </si>
  <si>
    <t>Резьба стальная ф40</t>
  </si>
  <si>
    <t>63</t>
  </si>
  <si>
    <t>64</t>
  </si>
  <si>
    <t>65</t>
  </si>
  <si>
    <t>Быстроразъемное соединение (американка) ф15</t>
  </si>
  <si>
    <t>10 м</t>
  </si>
  <si>
    <t>67</t>
  </si>
  <si>
    <t>Добавлять на каждый последующий стык свыше одного, диаметр трубопровода: 80 мм</t>
  </si>
  <si>
    <t>стык</t>
  </si>
  <si>
    <t>ГЭСН16-02-010-11</t>
  </si>
  <si>
    <t>68</t>
  </si>
  <si>
    <t>Прокладка трубопроводов отопления и водоснабжения из стальных электросварных труб диаметром: 65 мм</t>
  </si>
  <si>
    <t>100 м</t>
  </si>
  <si>
    <t>ГЭСН16-02-005-03</t>
  </si>
  <si>
    <t>69</t>
  </si>
  <si>
    <t>Труба стальная электросварная ф76х3,0</t>
  </si>
  <si>
    <t>м</t>
  </si>
  <si>
    <t>70</t>
  </si>
  <si>
    <t>Гидравлическое испытание трубопроводов систем отопления, водопровода и горячего водоснабжения диаметром: до 100 мм</t>
  </si>
  <si>
    <t>ГЭСН16-07-005-02</t>
  </si>
  <si>
    <t>72</t>
  </si>
  <si>
    <t>Добавлять на каждый последующий стык свыше одного, диаметр трубопровода: 50 мм</t>
  </si>
  <si>
    <t>ГЭСН16-02-010-10</t>
  </si>
  <si>
    <t>73</t>
  </si>
  <si>
    <t>Прокладка трубопроводов отопления и водоснабжения из стальных электросварных труб диаметром: 50 мм</t>
  </si>
  <si>
    <t>ГЭСН16-02-005-02</t>
  </si>
  <si>
    <t>74</t>
  </si>
  <si>
    <t>Труба стальная электросварная ф57х3,0</t>
  </si>
  <si>
    <t>76</t>
  </si>
  <si>
    <t>77</t>
  </si>
  <si>
    <t>Прокладка трубопроводов отопления из стальных водогазопроводных неоцинкованных труб диаметром: 40 мм</t>
  </si>
  <si>
    <t>ГЭСН16-02-001-05</t>
  </si>
  <si>
    <t>78</t>
  </si>
  <si>
    <t>Труба стальная водогазопроводная ф40х3,5</t>
  </si>
  <si>
    <t>79</t>
  </si>
  <si>
    <t>Прокладка трубопроводов отопления из стальных водогазопроводных неоцинкованных труб диаметром: 32 мм</t>
  </si>
  <si>
    <t>ГЭСН16-02-001-04</t>
  </si>
  <si>
    <t>80</t>
  </si>
  <si>
    <t>Труба стальная водогазопроводная ф32х3,2</t>
  </si>
  <si>
    <t>81</t>
  </si>
  <si>
    <t>Гидравлическое испытание трубопроводов систем отопления, водопровода и горячего водоснабжения диаметром: до 50 мм</t>
  </si>
  <si>
    <t>ГЭСН16-07-005-01</t>
  </si>
  <si>
    <t>82</t>
  </si>
  <si>
    <t>Изоляция изделиями из вспененного каучука, вспененного полиэтилена трубопроводов наружным диметром до 160 мм трубками</t>
  </si>
  <si>
    <t>ГЭСН26-01-017-01</t>
  </si>
  <si>
    <t>83</t>
  </si>
  <si>
    <t>Теплоизоляция Энергофлекс Супер 76/9</t>
  </si>
  <si>
    <t>84</t>
  </si>
  <si>
    <t>Теплоизоляция Энергофлекс Супер 60/9</t>
  </si>
  <si>
    <t>85</t>
  </si>
  <si>
    <t>Теплоизоляция Энергофлекс Супер 42/9</t>
  </si>
  <si>
    <t>86</t>
  </si>
  <si>
    <t>Теплоизоляция Энергофлекс Супер 35/9</t>
  </si>
  <si>
    <t>87</t>
  </si>
  <si>
    <t>88</t>
  </si>
  <si>
    <t>Шаровый кран ф65 BVR Danfoss 065B8213</t>
  </si>
  <si>
    <t>89</t>
  </si>
  <si>
    <t>Установка вентилей, задвижек, затворов, клапанов обратных, кранов проходных на трубопроводах из стальных труб диаметром: до 100 мм</t>
  </si>
  <si>
    <t>ГЭСН16-05-001-03</t>
  </si>
  <si>
    <t>90</t>
  </si>
  <si>
    <t>Балансировочный клапан ф/ф MSV-F2 ф65 Danfoss 003Z1062</t>
  </si>
  <si>
    <t>91</t>
  </si>
  <si>
    <t>Фланец ГОСТ 12820-80 (Ру 1,6 Мпа)  ф65</t>
  </si>
  <si>
    <t>92</t>
  </si>
  <si>
    <t>Огрунтовка металлических поверхностей за один раз: грунтовкой ГФ-021</t>
  </si>
  <si>
    <t>100 м2</t>
  </si>
  <si>
    <t>ГЭСН13-03-002-04</t>
  </si>
  <si>
    <t>93</t>
  </si>
  <si>
    <t>Окраска металлических огрунтованных поверхностей: эмалью ПФ-115</t>
  </si>
  <si>
    <t>ГЭСН13-03-004-26</t>
  </si>
  <si>
    <t>94</t>
  </si>
  <si>
    <t>95</t>
  </si>
  <si>
    <t>96</t>
  </si>
  <si>
    <t>97</t>
  </si>
  <si>
    <t>98</t>
  </si>
  <si>
    <t>Опора неподвижная ф76*3,0</t>
  </si>
  <si>
    <t>99</t>
  </si>
  <si>
    <t>Установка фильтров диаметром: 65 мм</t>
  </si>
  <si>
    <t>ГЭСН18-06-007-05</t>
  </si>
  <si>
    <t>100</t>
  </si>
  <si>
    <t>Фильтр сетчатый с пробкой ф65 Y222Р Danfoss</t>
  </si>
  <si>
    <t>101</t>
  </si>
  <si>
    <t>102</t>
  </si>
  <si>
    <t>103</t>
  </si>
  <si>
    <t>Отвод стальной ф76</t>
  </si>
  <si>
    <t>104</t>
  </si>
  <si>
    <t>Хомут сантехнический MP-PI ф76</t>
  </si>
  <si>
    <t>105</t>
  </si>
  <si>
    <t>Хомут сантехнический MP-PI ф50</t>
  </si>
  <si>
    <t>106</t>
  </si>
  <si>
    <t>Хомут сантехнический MP-PI ф40</t>
  </si>
  <si>
    <t>107</t>
  </si>
  <si>
    <t>108</t>
  </si>
  <si>
    <t>Анкер латунный забивной М10</t>
  </si>
  <si>
    <t>109</t>
  </si>
  <si>
    <t>110</t>
  </si>
  <si>
    <t>Установка агрегатов воздушно-отопительных массой: до 0,25 т</t>
  </si>
  <si>
    <t>ГЭСН20-04-001-01</t>
  </si>
  <si>
    <t>111</t>
  </si>
  <si>
    <t>Вертикально односторонние завесы (установлены попарно друг на друге с монтажной платой для скрепления) КЭВ-98П4121W, КЭВ-44П413W Венткомплект-Н</t>
  </si>
  <si>
    <t>компл</t>
  </si>
  <si>
    <t>112</t>
  </si>
  <si>
    <t>Отопительно-вентиляционный агрегат мощностью 60кВт VR2 VOLCANO</t>
  </si>
  <si>
    <t>113</t>
  </si>
  <si>
    <t>Смена: гибких подводок</t>
  </si>
  <si>
    <t>100 шт</t>
  </si>
  <si>
    <t>ГЭСНр65-6-10</t>
  </si>
  <si>
    <t>114</t>
  </si>
  <si>
    <t>Гибкие гофрированные патрубки из нержавеющей стали длиннй 0,5м ф40</t>
  </si>
  <si>
    <t>115</t>
  </si>
  <si>
    <t>Гибкие гофрированные патрубки из нержавеющей стали длиннй 0,5м ф32</t>
  </si>
  <si>
    <t>116</t>
  </si>
  <si>
    <t>Гибкие гофрированные патрубки из нержавеющей стали длиннй 0,5м ф25</t>
  </si>
  <si>
    <t>117</t>
  </si>
  <si>
    <t>Опора неподвижная ф57*3,0</t>
  </si>
  <si>
    <t>118</t>
  </si>
  <si>
    <t>119</t>
  </si>
  <si>
    <t>120</t>
  </si>
  <si>
    <t>Фильтр сетчатый с пробкой ф40 Y333Р Danfoss 065B7730</t>
  </si>
  <si>
    <t>121</t>
  </si>
  <si>
    <t>122</t>
  </si>
  <si>
    <t>123</t>
  </si>
  <si>
    <t>124</t>
  </si>
  <si>
    <t>Насос циркуляционный L=2,6м3/ч, Р=5,0м.в.ст. N=210Вт (1ф.230В) GHN 32/70-180 IMPPumpst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</si>
  <si>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</si>
  <si>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</si>
  <si>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</si>
  <si>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</si>
  <si>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</si>
  <si>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</si>
  <si>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</si>
  <si>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</si>
  <si>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</si>
  <si>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</si>
  <si>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</si>
  <si>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</si>
  <si>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</si>
  <si>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</si>
  <si>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</si>
  <si>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Приборы, устанавливаемые на металлоконструкциях, щитах и пультах, масса: до 5 кг</t>
  </si>
  <si>
    <t>ГЭСНм11-03-001-01</t>
  </si>
  <si>
    <t>140</t>
  </si>
  <si>
    <t>Регулятор частоты вращения вентилятора ARW 3.0 VOLCANO</t>
  </si>
  <si>
    <t>141</t>
  </si>
  <si>
    <t>Контроллер температуры RDE</t>
  </si>
  <si>
    <t>142</t>
  </si>
  <si>
    <t>143</t>
  </si>
  <si>
    <t>Установка фильтров диаметром: 25 мм</t>
  </si>
  <si>
    <t>ГЭСН18-06-007-01</t>
  </si>
  <si>
    <t>144</t>
  </si>
  <si>
    <t>Фильтр сетчатый с пробкой ф25 Y333Р Danfoss 065B7728</t>
  </si>
  <si>
    <t>145</t>
  </si>
  <si>
    <t>Установка фильтров диаметром: 32 мм</t>
  </si>
  <si>
    <t>ГЭСН18-06-007-02</t>
  </si>
  <si>
    <t>146</t>
  </si>
  <si>
    <t>Фильтр сетчатый с пробкой ф32 Y333Р Danfoss 065B7729</t>
  </si>
  <si>
    <t>147</t>
  </si>
  <si>
    <t>148</t>
  </si>
  <si>
    <t>Насос циркуляционный L=2,9м3/ч, Р=5,0м.в.ст. N=210Вт (1ф.230В) GHN 32/70-180 IMPPumpst</t>
  </si>
  <si>
    <t>149</t>
  </si>
  <si>
    <t>150</t>
  </si>
  <si>
    <t>151</t>
  </si>
  <si>
    <t>152</t>
  </si>
  <si>
    <t>153</t>
  </si>
  <si>
    <t>154</t>
  </si>
  <si>
    <t>Установка вентилей и клапанов обратных муфтовых диаметром 32 мм</t>
  </si>
  <si>
    <t>ГЭСН24-01-033-02</t>
  </si>
  <si>
    <t>155</t>
  </si>
  <si>
    <t>Клапан ручной балансировочный MSV-BD ф25 Danfoss 003Z4003</t>
  </si>
  <si>
    <t>156</t>
  </si>
  <si>
    <t>Клапан ручной балансировочный MSV-BD ф32 Danfoss 003Z4004</t>
  </si>
  <si>
    <t>157</t>
  </si>
  <si>
    <t>158</t>
  </si>
  <si>
    <t>159</t>
  </si>
  <si>
    <t>160</t>
  </si>
  <si>
    <t xml:space="preserve">Шаровый кран ф25 BVR Danfoss 065B8209 </t>
  </si>
  <si>
    <t>161</t>
  </si>
  <si>
    <t xml:space="preserve">Шаровый кран ф32 BVR Danfoss 065B8210 </t>
  </si>
  <si>
    <t>162</t>
  </si>
  <si>
    <t>163</t>
  </si>
  <si>
    <t>164</t>
  </si>
  <si>
    <t>165</t>
  </si>
  <si>
    <t>Резьба стальная ф25</t>
  </si>
  <si>
    <t>166</t>
  </si>
  <si>
    <t>167</t>
  </si>
  <si>
    <t>Ниппель никелированный ф25</t>
  </si>
  <si>
    <t>168</t>
  </si>
  <si>
    <t>169</t>
  </si>
  <si>
    <t>170</t>
  </si>
  <si>
    <t>171</t>
  </si>
  <si>
    <t>172</t>
  </si>
  <si>
    <t>Отвод стальной ф32</t>
  </si>
  <si>
    <t>173</t>
  </si>
  <si>
    <t>174</t>
  </si>
  <si>
    <t>175</t>
  </si>
  <si>
    <t>Необходимо, чтобы в ячейку слева прописалось прописалось значение с ячейки E6</t>
  </si>
  <si>
    <t>Необходимо, чтобы в ячейку слева прописалось прописалось значение с ячейки E8</t>
  </si>
  <si>
    <t>Необходимо, чтобы в ячейку слева прописалось прописалось значение с ячейки E12</t>
  </si>
  <si>
    <t>Необходимо, чтобы в ячейку слева прописалось прописалось значение с ячейки E14</t>
  </si>
  <si>
    <t>Необходимо, чтобы в ячейку слева прописалось прописалось значение с ячейки E16</t>
  </si>
  <si>
    <t>Необходимо, чтобы в ячейку слева прописалось прописалось значение с ячейки E18</t>
  </si>
  <si>
    <t>Необходимо, чтобы в ячейку слева прописалось прописалось значение с ячейки E20</t>
  </si>
  <si>
    <t>Необходимо, чтобы в ячейку слева прописалось прописалось значение с ячейки E22</t>
  </si>
  <si>
    <t>Необходимо, чтобы в ячейку слева прописалось прописалось значение с ячейки E24</t>
  </si>
  <si>
    <t>Необходимо, чтобы в ячейку слева прописалось прописалось значение с ячейки E26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</si>
</sst>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NumberFormat="1" applyFont="1" applyAlignment="1">
      <alignment horizontal="right" vertical="top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right" vertical="top"/>
    </xf>
    <xf numFmtId="0" fontId="2" fillId="0" borderId="1" xfId="0" applyNumberFormat="1" applyFont="1" applyBorder="1" applyAlignment="1">
      <alignment horizontal="right" vertical="top" wrapText="1"/>
    </xf>
    <xf numFmtId="49" fontId="2" fillId="2" borderId="1" xfId="0" quotePrefix="1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right" vertical="top"/>
    </xf>
    <xf numFmtId="0" fontId="2" fillId="2" borderId="1" xfId="0" applyNumberFormat="1" applyFont="1" applyFill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77"/>
  <sheetViews>
    <sheetView showGridLines="0" tabSelected="1" zoomScale="70" zoomScaleNormal="70" zoomScaleSheetLayoutView="75" workbookViewId="0">
      <selection activeCell="E7" sqref="E7 E9:E11 E13 E15 E17 E19 E21 E23 E25 E27:E39 E41 E43:E44 E46 E48:E49 E51 E53 E55 E57 E59:E70 E73 E77 E80 E82 E85:E88 E90 E92:E93 E97 E99:E100 E102:E111 E113:E114 E116:E120 E122 E124 E126 E128 E130:E131 E133:E140 E142:E144 E146 E148 E150 E152 E154:E155 E157:E158 E160:E174 E176:E177"/>
    </sheetView>
  </sheetViews>
  <sheetFormatPr defaultRowHeight="12.75" x14ac:dyDescent="0.2"/>
  <cols>
    <col min="1" max="1" width="6.42578125" style="2" customWidth="1"/>
    <col min="2" max="2" width="40.7109375" style="3" customWidth="1"/>
    <col min="3" max="3" width="11.28515625" style="4" customWidth="1"/>
    <col min="4" max="4" width="9.85546875" style="5" customWidth="1"/>
    <col min="5" max="5" width="23.7109375" style="5" customWidth="1"/>
    <col min="6" max="6" width="9.7109375" style="1" customWidth="1"/>
    <col min="7" max="7" width="8.140625" style="1" customWidth="1"/>
    <col min="8" max="8" width="9.140625" style="1"/>
    <col min="9" max="9" width="8.7109375" style="1" customWidth="1"/>
    <col min="10" max="10" width="9.28515625" style="1" customWidth="1"/>
    <col min="11" max="16384" width="9.140625" style="1"/>
  </cols>
  <sheetData>
    <row r="4" spans="1:6" ht="24.75" customHeight="1" x14ac:dyDescent="0.2">
      <c r="A4" s="6" t="s">
        <v>0</v>
      </c>
      <c r="B4" s="7" t="s">
        <v>1</v>
      </c>
      <c r="C4" s="8" t="s">
        <v>2</v>
      </c>
      <c r="D4" s="9" t="s">
        <v>3</v>
      </c>
      <c r="E4" s="9" t="s">
        <v>4</v>
      </c>
    </row>
    <row r="5" spans="1:6" x14ac:dyDescent="0.2">
      <c r="A5" s="10">
        <v>1</v>
      </c>
      <c r="B5" s="11">
        <v>2</v>
      </c>
      <c r="C5" s="11">
        <v>3</v>
      </c>
      <c r="D5" s="11">
        <v>4</v>
      </c>
      <c r="E5" s="22">
        <v>5</v>
      </c>
    </row>
    <row r="6" spans="1:6" ht="38.25" x14ac:dyDescent="0.2">
      <c r="A6" s="17" t="s">
        <v>5</v>
      </c>
      <c r="B6" s="18" t="s">
        <v>6</v>
      </c>
      <c r="C6" s="19" t="s">
        <v>7</v>
      </c>
      <c r="D6" s="20">
        <f>1</f>
        <v>1</v>
      </c>
      <c r="E6" s="21" t="s">
        <v>8</v>
      </c>
    </row>
    <row r="7" spans="1:6" ht="38.25" x14ac:dyDescent="0.2">
      <c r="A7" s="12" t="s">
        <v>9</v>
      </c>
      <c r="B7" s="13" t="s">
        <v>10</v>
      </c>
      <c r="C7" s="14" t="s">
        <v>7</v>
      </c>
      <c r="D7" s="15">
        <v>1</v>
      </c>
      <c r="E7" s="16" t="str">
        <f>E6</f>
        <v>ГЭСНм12-12-007-01</v>
      </c>
      <c r="F7" s="1" t="s">
        <v>315</v>
      </c>
    </row>
    <row r="8" spans="1:6" ht="25.5" x14ac:dyDescent="0.2">
      <c r="A8" s="17" t="s">
        <v>11</v>
      </c>
      <c r="B8" s="18" t="s">
        <v>12</v>
      </c>
      <c r="C8" s="19" t="s">
        <v>7</v>
      </c>
      <c r="D8" s="21">
        <v>2</v>
      </c>
      <c r="E8" s="21" t="s">
        <v>13</v>
      </c>
    </row>
    <row r="9" spans="1:6" ht="25.5" x14ac:dyDescent="0.2">
      <c r="A9" s="12" t="s">
        <v>14</v>
      </c>
      <c r="B9" s="13" t="s">
        <v>15</v>
      </c>
      <c r="C9" s="14" t="s">
        <v>7</v>
      </c>
      <c r="D9" s="15">
        <v>1</v>
      </c>
      <c r="E9" s="16" t="str">
        <f t="shared" ref="E9:E11" si="0">E8</f>
        <v>ГЭСН24-01-033-03</v>
      </c>
      <c r="F9" s="1" t="s">
        <v>316</v>
      </c>
    </row>
    <row r="10" spans="1:6" ht="25.5" x14ac:dyDescent="0.2">
      <c r="A10" s="12" t="s">
        <v>16</v>
      </c>
      <c r="B10" s="13" t="s">
        <v>17</v>
      </c>
      <c r="C10" s="14" t="s">
        <v>7</v>
      </c>
      <c r="D10" s="15">
        <v>1</v>
      </c>
      <c r="E10" s="16" t="str">
        <f t="shared" si="0"/>
        <v>ГЭСН24-01-033-03</v>
      </c>
      <c r="F10" s="1" t="s">
        <v>316</v>
      </c>
    </row>
    <row r="11" spans="1:6" ht="25.5" x14ac:dyDescent="0.2">
      <c r="A11" s="12" t="s">
        <v>18</v>
      </c>
      <c r="B11" s="13" t="s">
        <v>19</v>
      </c>
      <c r="C11" s="14" t="s">
        <v>7</v>
      </c>
      <c r="D11" s="15">
        <v>1</v>
      </c>
      <c r="E11" s="16" t="str">
        <f t="shared" si="0"/>
        <v>ГЭСН24-01-033-03</v>
      </c>
      <c r="F11" s="1" t="s">
        <v>316</v>
      </c>
    </row>
    <row r="12" spans="1:6" x14ac:dyDescent="0.2">
      <c r="A12" s="17" t="s">
        <v>20</v>
      </c>
      <c r="B12" s="18" t="s">
        <v>21</v>
      </c>
      <c r="C12" s="19" t="s">
        <v>22</v>
      </c>
      <c r="D12" s="21">
        <v>0.1</v>
      </c>
      <c r="E12" s="21" t="s">
        <v>23</v>
      </c>
    </row>
    <row r="13" spans="1:6" ht="25.5" x14ac:dyDescent="0.2">
      <c r="A13" s="12" t="s">
        <v>24</v>
      </c>
      <c r="B13" s="13" t="s">
        <v>25</v>
      </c>
      <c r="C13" s="14" t="s">
        <v>7</v>
      </c>
      <c r="D13" s="15">
        <v>1</v>
      </c>
      <c r="E13" s="16" t="str">
        <f>E12</f>
        <v>ГЭСН18-06-007-04</v>
      </c>
      <c r="F13" s="1" t="s">
        <v>317</v>
      </c>
    </row>
    <row r="14" spans="1:6" ht="25.5" x14ac:dyDescent="0.2">
      <c r="A14" s="17" t="s">
        <v>26</v>
      </c>
      <c r="B14" s="18" t="s">
        <v>27</v>
      </c>
      <c r="C14" s="19" t="s">
        <v>7</v>
      </c>
      <c r="D14" s="20">
        <f>1</f>
        <v>1</v>
      </c>
      <c r="E14" s="21" t="s">
        <v>28</v>
      </c>
    </row>
    <row r="15" spans="1:6" x14ac:dyDescent="0.2">
      <c r="A15" s="12" t="s">
        <v>29</v>
      </c>
      <c r="B15" s="13" t="s">
        <v>30</v>
      </c>
      <c r="C15" s="14" t="s">
        <v>7</v>
      </c>
      <c r="D15" s="15">
        <v>1</v>
      </c>
      <c r="E15" s="16" t="str">
        <f>E14</f>
        <v>ГЭСН24-01-033-01</v>
      </c>
      <c r="F15" s="1" t="s">
        <v>318</v>
      </c>
    </row>
    <row r="16" spans="1:6" ht="25.5" x14ac:dyDescent="0.2">
      <c r="A16" s="17" t="s">
        <v>31</v>
      </c>
      <c r="B16" s="18" t="s">
        <v>12</v>
      </c>
      <c r="C16" s="19" t="s">
        <v>7</v>
      </c>
      <c r="D16" s="20">
        <v>4</v>
      </c>
      <c r="E16" s="21" t="s">
        <v>13</v>
      </c>
    </row>
    <row r="17" spans="1:6" x14ac:dyDescent="0.2">
      <c r="A17" s="12" t="s">
        <v>32</v>
      </c>
      <c r="B17" s="13" t="s">
        <v>33</v>
      </c>
      <c r="C17" s="14" t="s">
        <v>7</v>
      </c>
      <c r="D17" s="15">
        <v>4</v>
      </c>
      <c r="E17" s="16" t="str">
        <f>E16</f>
        <v>ГЭСН24-01-033-03</v>
      </c>
      <c r="F17" s="1" t="s">
        <v>319</v>
      </c>
    </row>
    <row r="18" spans="1:6" ht="38.25" x14ac:dyDescent="0.2">
      <c r="A18" s="17" t="s">
        <v>34</v>
      </c>
      <c r="B18" s="18" t="s">
        <v>35</v>
      </c>
      <c r="C18" s="19" t="s">
        <v>7</v>
      </c>
      <c r="D18" s="20">
        <f>1</f>
        <v>1</v>
      </c>
      <c r="E18" s="21" t="s">
        <v>36</v>
      </c>
    </row>
    <row r="19" spans="1:6" ht="38.25" x14ac:dyDescent="0.2">
      <c r="A19" s="12" t="s">
        <v>37</v>
      </c>
      <c r="B19" s="13" t="s">
        <v>38</v>
      </c>
      <c r="C19" s="14" t="s">
        <v>7</v>
      </c>
      <c r="D19" s="15">
        <v>1</v>
      </c>
      <c r="E19" s="16" t="str">
        <f>E18</f>
        <v>ГЭСН18-05-001-01</v>
      </c>
      <c r="F19" s="1" t="s">
        <v>320</v>
      </c>
    </row>
    <row r="20" spans="1:6" ht="25.5" x14ac:dyDescent="0.2">
      <c r="A20" s="17" t="s">
        <v>39</v>
      </c>
      <c r="B20" s="18" t="s">
        <v>40</v>
      </c>
      <c r="C20" s="19" t="s">
        <v>41</v>
      </c>
      <c r="D20" s="20">
        <f>2</f>
        <v>2</v>
      </c>
      <c r="E20" s="21" t="s">
        <v>42</v>
      </c>
    </row>
    <row r="21" spans="1:6" x14ac:dyDescent="0.2">
      <c r="A21" s="12" t="s">
        <v>43</v>
      </c>
      <c r="B21" s="13" t="s">
        <v>44</v>
      </c>
      <c r="C21" s="14" t="s">
        <v>7</v>
      </c>
      <c r="D21" s="15">
        <v>2</v>
      </c>
      <c r="E21" s="16" t="str">
        <f>E20</f>
        <v>ГЭСН18-07-001-04</v>
      </c>
      <c r="F21" s="1" t="s">
        <v>321</v>
      </c>
    </row>
    <row r="22" spans="1:6" ht="25.5" x14ac:dyDescent="0.2">
      <c r="A22" s="17" t="s">
        <v>45</v>
      </c>
      <c r="B22" s="18" t="s">
        <v>46</v>
      </c>
      <c r="C22" s="19" t="s">
        <v>41</v>
      </c>
      <c r="D22" s="20">
        <v>3</v>
      </c>
      <c r="E22" s="21" t="s">
        <v>47</v>
      </c>
    </row>
    <row r="23" spans="1:6" ht="25.5" x14ac:dyDescent="0.2">
      <c r="A23" s="12" t="s">
        <v>48</v>
      </c>
      <c r="B23" s="13" t="s">
        <v>49</v>
      </c>
      <c r="C23" s="14" t="s">
        <v>7</v>
      </c>
      <c r="D23" s="15">
        <v>3</v>
      </c>
      <c r="E23" s="16" t="str">
        <f>E22</f>
        <v>ГЭСН18-07-001-02</v>
      </c>
      <c r="F23" s="1" t="s">
        <v>322</v>
      </c>
    </row>
    <row r="24" spans="1:6" x14ac:dyDescent="0.2">
      <c r="A24" s="17" t="s">
        <v>50</v>
      </c>
      <c r="B24" s="18" t="s">
        <v>51</v>
      </c>
      <c r="C24" s="19" t="s">
        <v>41</v>
      </c>
      <c r="D24" s="20">
        <v>2</v>
      </c>
      <c r="E24" s="21" t="s">
        <v>52</v>
      </c>
    </row>
    <row r="25" spans="1:6" ht="25.5" x14ac:dyDescent="0.2">
      <c r="A25" s="12" t="s">
        <v>53</v>
      </c>
      <c r="B25" s="13" t="s">
        <v>54</v>
      </c>
      <c r="C25" s="14" t="s">
        <v>7</v>
      </c>
      <c r="D25" s="15">
        <v>2</v>
      </c>
      <c r="E25" s="16" t="str">
        <f>E24</f>
        <v>ГЭСН18-07-001-05</v>
      </c>
      <c r="F25" s="1" t="s">
        <v>323</v>
      </c>
    </row>
    <row r="26" spans="1:6" ht="25.5" x14ac:dyDescent="0.2">
      <c r="A26" s="17" t="s">
        <v>55</v>
      </c>
      <c r="B26" s="18" t="s">
        <v>27</v>
      </c>
      <c r="C26" s="19" t="s">
        <v>7</v>
      </c>
      <c r="D26" s="20">
        <v>2</v>
      </c>
      <c r="E26" s="21" t="s">
        <v>28</v>
      </c>
    </row>
    <row r="27" spans="1:6" x14ac:dyDescent="0.2">
      <c r="A27" s="12" t="s">
        <v>56</v>
      </c>
      <c r="B27" s="13" t="s">
        <v>30</v>
      </c>
      <c r="C27" s="14" t="s">
        <v>7</v>
      </c>
      <c r="D27" s="15">
        <v>2</v>
      </c>
      <c r="E27" s="16" t="str">
        <f t="shared" ref="E27:E39" si="1">E26</f>
        <v>ГЭСН24-01-033-01</v>
      </c>
      <c r="F27" s="1" t="s">
        <v>324</v>
      </c>
    </row>
    <row r="28" spans="1:6" x14ac:dyDescent="0.2">
      <c r="A28" s="12" t="s">
        <v>57</v>
      </c>
      <c r="B28" s="13" t="s">
        <v>58</v>
      </c>
      <c r="C28" s="14" t="s">
        <v>7</v>
      </c>
      <c r="D28" s="15">
        <v>8</v>
      </c>
      <c r="E28" s="16" t="str">
        <f t="shared" si="1"/>
        <v>ГЭСН24-01-033-01</v>
      </c>
      <c r="F28" s="1" t="s">
        <v>324</v>
      </c>
    </row>
    <row r="29" spans="1:6" x14ac:dyDescent="0.2">
      <c r="A29" s="12" t="s">
        <v>59</v>
      </c>
      <c r="B29" s="13" t="s">
        <v>60</v>
      </c>
      <c r="C29" s="14" t="s">
        <v>7</v>
      </c>
      <c r="D29" s="15">
        <v>9</v>
      </c>
      <c r="E29" s="16" t="str">
        <f t="shared" si="1"/>
        <v>ГЭСН24-01-033-01</v>
      </c>
      <c r="F29" s="1" t="s">
        <v>324</v>
      </c>
    </row>
    <row r="30" spans="1:6" x14ac:dyDescent="0.2">
      <c r="A30" s="12" t="s">
        <v>61</v>
      </c>
      <c r="B30" s="13" t="s">
        <v>62</v>
      </c>
      <c r="C30" s="14" t="s">
        <v>7</v>
      </c>
      <c r="D30" s="15">
        <v>2</v>
      </c>
      <c r="E30" s="16" t="str">
        <f t="shared" si="1"/>
        <v>ГЭСН24-01-033-01</v>
      </c>
      <c r="F30" s="1" t="s">
        <v>324</v>
      </c>
    </row>
    <row r="31" spans="1:6" x14ac:dyDescent="0.2">
      <c r="A31" s="12" t="s">
        <v>63</v>
      </c>
      <c r="B31" s="13" t="s">
        <v>64</v>
      </c>
      <c r="C31" s="14" t="s">
        <v>7</v>
      </c>
      <c r="D31" s="15">
        <v>4</v>
      </c>
      <c r="E31" s="16" t="str">
        <f t="shared" si="1"/>
        <v>ГЭСН24-01-033-01</v>
      </c>
      <c r="F31" s="1" t="s">
        <v>324</v>
      </c>
    </row>
    <row r="32" spans="1:6" x14ac:dyDescent="0.2">
      <c r="A32" s="12" t="s">
        <v>65</v>
      </c>
      <c r="B32" s="13" t="s">
        <v>66</v>
      </c>
      <c r="C32" s="14" t="s">
        <v>7</v>
      </c>
      <c r="D32" s="15">
        <v>2</v>
      </c>
      <c r="E32" s="16" t="str">
        <f t="shared" si="1"/>
        <v>ГЭСН24-01-033-01</v>
      </c>
      <c r="F32" s="1" t="s">
        <v>324</v>
      </c>
    </row>
    <row r="33" spans="1:6" x14ac:dyDescent="0.2">
      <c r="A33" s="12" t="s">
        <v>67</v>
      </c>
      <c r="B33" s="13" t="s">
        <v>68</v>
      </c>
      <c r="C33" s="14" t="s">
        <v>7</v>
      </c>
      <c r="D33" s="15">
        <v>1</v>
      </c>
      <c r="E33" s="16" t="str">
        <f t="shared" si="1"/>
        <v>ГЭСН24-01-033-01</v>
      </c>
      <c r="F33" s="1" t="s">
        <v>324</v>
      </c>
    </row>
    <row r="34" spans="1:6" x14ac:dyDescent="0.2">
      <c r="A34" s="12" t="s">
        <v>69</v>
      </c>
      <c r="B34" s="13" t="s">
        <v>70</v>
      </c>
      <c r="C34" s="14" t="s">
        <v>7</v>
      </c>
      <c r="D34" s="15">
        <v>8</v>
      </c>
      <c r="E34" s="16" t="str">
        <f t="shared" si="1"/>
        <v>ГЭСН24-01-033-01</v>
      </c>
      <c r="F34" s="1" t="s">
        <v>324</v>
      </c>
    </row>
    <row r="35" spans="1:6" x14ac:dyDescent="0.2">
      <c r="A35" s="12" t="s">
        <v>71</v>
      </c>
      <c r="B35" s="13" t="s">
        <v>72</v>
      </c>
      <c r="C35" s="14" t="s">
        <v>7</v>
      </c>
      <c r="D35" s="15">
        <v>3</v>
      </c>
      <c r="E35" s="16" t="str">
        <f t="shared" si="1"/>
        <v>ГЭСН24-01-033-01</v>
      </c>
      <c r="F35" s="1" t="s">
        <v>324</v>
      </c>
    </row>
    <row r="36" spans="1:6" ht="25.5" x14ac:dyDescent="0.2">
      <c r="A36" s="12" t="s">
        <v>73</v>
      </c>
      <c r="B36" s="13" t="s">
        <v>74</v>
      </c>
      <c r="C36" s="14" t="s">
        <v>7</v>
      </c>
      <c r="D36" s="15">
        <v>3</v>
      </c>
      <c r="E36" s="16" t="str">
        <f t="shared" si="1"/>
        <v>ГЭСН24-01-033-01</v>
      </c>
      <c r="F36" s="1" t="s">
        <v>324</v>
      </c>
    </row>
    <row r="37" spans="1:6" ht="25.5" x14ac:dyDescent="0.2">
      <c r="A37" s="12" t="s">
        <v>75</v>
      </c>
      <c r="B37" s="13" t="s">
        <v>76</v>
      </c>
      <c r="C37" s="14" t="s">
        <v>7</v>
      </c>
      <c r="D37" s="15">
        <v>2</v>
      </c>
      <c r="E37" s="16" t="str">
        <f t="shared" si="1"/>
        <v>ГЭСН24-01-033-01</v>
      </c>
      <c r="F37" s="1" t="s">
        <v>324</v>
      </c>
    </row>
    <row r="38" spans="1:6" ht="25.5" x14ac:dyDescent="0.2">
      <c r="A38" s="12" t="s">
        <v>77</v>
      </c>
      <c r="B38" s="13" t="s">
        <v>78</v>
      </c>
      <c r="C38" s="14" t="s">
        <v>7</v>
      </c>
      <c r="D38" s="15">
        <v>3</v>
      </c>
      <c r="E38" s="16" t="str">
        <f t="shared" si="1"/>
        <v>ГЭСН24-01-033-01</v>
      </c>
      <c r="F38" s="1" t="s">
        <v>324</v>
      </c>
    </row>
    <row r="39" spans="1:6" ht="25.5" x14ac:dyDescent="0.2">
      <c r="A39" s="12" t="s">
        <v>79</v>
      </c>
      <c r="B39" s="13" t="s">
        <v>80</v>
      </c>
      <c r="C39" s="14" t="s">
        <v>7</v>
      </c>
      <c r="D39" s="15">
        <v>4</v>
      </c>
      <c r="E39" s="16" t="str">
        <f t="shared" si="1"/>
        <v>ГЭСН24-01-033-01</v>
      </c>
      <c r="F39" s="1" t="s">
        <v>324</v>
      </c>
    </row>
    <row r="40" spans="1:6" ht="38.25" x14ac:dyDescent="0.2">
      <c r="A40" s="17" t="s">
        <v>81</v>
      </c>
      <c r="B40" s="18" t="s">
        <v>6</v>
      </c>
      <c r="C40" s="19" t="s">
        <v>7</v>
      </c>
      <c r="D40" s="20">
        <f>1</f>
        <v>1</v>
      </c>
      <c r="E40" s="21" t="s">
        <v>8</v>
      </c>
    </row>
    <row r="41" spans="1:6" ht="38.25" x14ac:dyDescent="0.2">
      <c r="A41" s="12" t="s">
        <v>82</v>
      </c>
      <c r="B41" s="13" t="s">
        <v>83</v>
      </c>
      <c r="C41" s="14" t="s">
        <v>7</v>
      </c>
      <c r="D41" s="15">
        <v>1</v>
      </c>
      <c r="E41" s="16" t="str">
        <f>E40</f>
        <v>ГЭСНм12-12-007-01</v>
      </c>
    </row>
    <row r="42" spans="1:6" ht="25.5" x14ac:dyDescent="0.2">
      <c r="A42" s="17" t="s">
        <v>84</v>
      </c>
      <c r="B42" s="18" t="s">
        <v>12</v>
      </c>
      <c r="C42" s="19" t="s">
        <v>7</v>
      </c>
      <c r="D42" s="20">
        <v>1</v>
      </c>
      <c r="E42" s="21" t="s">
        <v>13</v>
      </c>
    </row>
    <row r="43" spans="1:6" ht="25.5" x14ac:dyDescent="0.2">
      <c r="A43" s="12" t="s">
        <v>85</v>
      </c>
      <c r="B43" s="13" t="s">
        <v>17</v>
      </c>
      <c r="C43" s="14" t="s">
        <v>7</v>
      </c>
      <c r="D43" s="15">
        <v>1</v>
      </c>
      <c r="E43" s="16" t="str">
        <f t="shared" ref="E43:E44" si="2">E42</f>
        <v>ГЭСН24-01-033-03</v>
      </c>
    </row>
    <row r="44" spans="1:6" ht="25.5" x14ac:dyDescent="0.2">
      <c r="A44" s="12" t="s">
        <v>86</v>
      </c>
      <c r="B44" s="13" t="s">
        <v>87</v>
      </c>
      <c r="C44" s="14" t="s">
        <v>7</v>
      </c>
      <c r="D44" s="15">
        <v>1</v>
      </c>
      <c r="E44" s="16" t="str">
        <f t="shared" si="2"/>
        <v>ГЭСН24-01-033-03</v>
      </c>
    </row>
    <row r="45" spans="1:6" x14ac:dyDescent="0.2">
      <c r="A45" s="17" t="s">
        <v>88</v>
      </c>
      <c r="B45" s="18" t="s">
        <v>89</v>
      </c>
      <c r="C45" s="19" t="s">
        <v>22</v>
      </c>
      <c r="D45" s="21">
        <v>0.1</v>
      </c>
      <c r="E45" s="21" t="s">
        <v>90</v>
      </c>
    </row>
    <row r="46" spans="1:6" ht="25.5" x14ac:dyDescent="0.2">
      <c r="A46" s="12" t="s">
        <v>91</v>
      </c>
      <c r="B46" s="13" t="s">
        <v>92</v>
      </c>
      <c r="C46" s="14" t="s">
        <v>7</v>
      </c>
      <c r="D46" s="15">
        <v>1</v>
      </c>
      <c r="E46" s="16" t="str">
        <f>E45</f>
        <v>ГЭСН18-06-007-03</v>
      </c>
    </row>
    <row r="47" spans="1:6" ht="25.5" x14ac:dyDescent="0.2">
      <c r="A47" s="17" t="s">
        <v>93</v>
      </c>
      <c r="B47" s="18" t="s">
        <v>27</v>
      </c>
      <c r="C47" s="19" t="s">
        <v>7</v>
      </c>
      <c r="D47" s="20">
        <f>1</f>
        <v>1</v>
      </c>
      <c r="E47" s="21" t="s">
        <v>28</v>
      </c>
    </row>
    <row r="48" spans="1:6" x14ac:dyDescent="0.2">
      <c r="A48" s="12" t="s">
        <v>94</v>
      </c>
      <c r="B48" s="13" t="s">
        <v>30</v>
      </c>
      <c r="C48" s="14" t="s">
        <v>7</v>
      </c>
      <c r="D48" s="15">
        <v>1</v>
      </c>
      <c r="E48" s="16" t="str">
        <f t="shared" ref="E48:E49" si="3">E47</f>
        <v>ГЭСН24-01-033-01</v>
      </c>
    </row>
    <row r="49" spans="1:5" x14ac:dyDescent="0.2">
      <c r="A49" s="12" t="s">
        <v>95</v>
      </c>
      <c r="B49" s="13" t="s">
        <v>96</v>
      </c>
      <c r="C49" s="14" t="s">
        <v>7</v>
      </c>
      <c r="D49" s="15">
        <v>4</v>
      </c>
      <c r="E49" s="16" t="str">
        <f t="shared" si="3"/>
        <v>ГЭСН24-01-033-01</v>
      </c>
    </row>
    <row r="50" spans="1:5" ht="38.25" x14ac:dyDescent="0.2">
      <c r="A50" s="17" t="s">
        <v>97</v>
      </c>
      <c r="B50" s="18" t="s">
        <v>35</v>
      </c>
      <c r="C50" s="19" t="s">
        <v>7</v>
      </c>
      <c r="D50" s="20">
        <f>1</f>
        <v>1</v>
      </c>
      <c r="E50" s="21" t="s">
        <v>36</v>
      </c>
    </row>
    <row r="51" spans="1:5" ht="38.25" x14ac:dyDescent="0.2">
      <c r="A51" s="12" t="s">
        <v>98</v>
      </c>
      <c r="B51" s="13" t="s">
        <v>99</v>
      </c>
      <c r="C51" s="14" t="s">
        <v>7</v>
      </c>
      <c r="D51" s="15">
        <v>1</v>
      </c>
      <c r="E51" s="16" t="str">
        <f>E50</f>
        <v>ГЭСН18-05-001-01</v>
      </c>
    </row>
    <row r="52" spans="1:5" ht="25.5" x14ac:dyDescent="0.2">
      <c r="A52" s="17" t="s">
        <v>100</v>
      </c>
      <c r="B52" s="18" t="s">
        <v>40</v>
      </c>
      <c r="C52" s="19" t="s">
        <v>41</v>
      </c>
      <c r="D52" s="20">
        <f>2</f>
        <v>2</v>
      </c>
      <c r="E52" s="21" t="s">
        <v>42</v>
      </c>
    </row>
    <row r="53" spans="1:5" x14ac:dyDescent="0.2">
      <c r="A53" s="12" t="s">
        <v>101</v>
      </c>
      <c r="B53" s="13" t="s">
        <v>44</v>
      </c>
      <c r="C53" s="14" t="s">
        <v>7</v>
      </c>
      <c r="D53" s="15">
        <v>2</v>
      </c>
      <c r="E53" s="16" t="str">
        <f>E52</f>
        <v>ГЭСН18-07-001-04</v>
      </c>
    </row>
    <row r="54" spans="1:5" ht="25.5" x14ac:dyDescent="0.2">
      <c r="A54" s="17" t="s">
        <v>102</v>
      </c>
      <c r="B54" s="18" t="s">
        <v>27</v>
      </c>
      <c r="C54" s="19" t="s">
        <v>7</v>
      </c>
      <c r="D54" s="20">
        <v>2</v>
      </c>
      <c r="E54" s="21" t="s">
        <v>28</v>
      </c>
    </row>
    <row r="55" spans="1:5" x14ac:dyDescent="0.2">
      <c r="A55" s="12" t="s">
        <v>103</v>
      </c>
      <c r="B55" s="13" t="s">
        <v>30</v>
      </c>
      <c r="C55" s="14" t="s">
        <v>7</v>
      </c>
      <c r="D55" s="15">
        <v>2</v>
      </c>
      <c r="E55" s="16" t="str">
        <f>E54</f>
        <v>ГЭСН24-01-033-01</v>
      </c>
    </row>
    <row r="56" spans="1:5" ht="25.5" x14ac:dyDescent="0.2">
      <c r="A56" s="17" t="s">
        <v>104</v>
      </c>
      <c r="B56" s="18" t="s">
        <v>46</v>
      </c>
      <c r="C56" s="19" t="s">
        <v>41</v>
      </c>
      <c r="D56" s="20">
        <v>3</v>
      </c>
      <c r="E56" s="21" t="s">
        <v>47</v>
      </c>
    </row>
    <row r="57" spans="1:5" ht="25.5" x14ac:dyDescent="0.2">
      <c r="A57" s="12" t="s">
        <v>105</v>
      </c>
      <c r="B57" s="13" t="s">
        <v>49</v>
      </c>
      <c r="C57" s="14" t="s">
        <v>7</v>
      </c>
      <c r="D57" s="15">
        <v>3</v>
      </c>
      <c r="E57" s="16" t="str">
        <f>E56</f>
        <v>ГЭСН18-07-001-02</v>
      </c>
    </row>
    <row r="58" spans="1:5" x14ac:dyDescent="0.2">
      <c r="A58" s="17" t="s">
        <v>106</v>
      </c>
      <c r="B58" s="18" t="s">
        <v>51</v>
      </c>
      <c r="C58" s="19" t="s">
        <v>41</v>
      </c>
      <c r="D58" s="20">
        <v>2</v>
      </c>
      <c r="E58" s="21" t="s">
        <v>52</v>
      </c>
    </row>
    <row r="59" spans="1:5" ht="25.5" x14ac:dyDescent="0.2">
      <c r="A59" s="12" t="s">
        <v>107</v>
      </c>
      <c r="B59" s="13" t="s">
        <v>54</v>
      </c>
      <c r="C59" s="14" t="s">
        <v>7</v>
      </c>
      <c r="D59" s="15">
        <v>2</v>
      </c>
      <c r="E59" s="16" t="str">
        <f t="shared" ref="E59:E70" si="4">E58</f>
        <v>ГЭСН18-07-001-05</v>
      </c>
    </row>
    <row r="60" spans="1:5" x14ac:dyDescent="0.2">
      <c r="A60" s="12" t="s">
        <v>108</v>
      </c>
      <c r="B60" s="13" t="s">
        <v>60</v>
      </c>
      <c r="C60" s="14" t="s">
        <v>7</v>
      </c>
      <c r="D60" s="15">
        <v>9</v>
      </c>
      <c r="E60" s="16" t="str">
        <f t="shared" si="4"/>
        <v>ГЭСН18-07-001-05</v>
      </c>
    </row>
    <row r="61" spans="1:5" x14ac:dyDescent="0.2">
      <c r="A61" s="12" t="s">
        <v>109</v>
      </c>
      <c r="B61" s="13" t="s">
        <v>110</v>
      </c>
      <c r="C61" s="14" t="s">
        <v>7</v>
      </c>
      <c r="D61" s="15">
        <v>4</v>
      </c>
      <c r="E61" s="16" t="str">
        <f t="shared" si="4"/>
        <v>ГЭСН18-07-001-05</v>
      </c>
    </row>
    <row r="62" spans="1:5" x14ac:dyDescent="0.2">
      <c r="A62" s="12" t="s">
        <v>111</v>
      </c>
      <c r="B62" s="13" t="s">
        <v>112</v>
      </c>
      <c r="C62" s="14" t="s">
        <v>7</v>
      </c>
      <c r="D62" s="15">
        <v>3</v>
      </c>
      <c r="E62" s="16" t="str">
        <f t="shared" si="4"/>
        <v>ГЭСН18-07-001-05</v>
      </c>
    </row>
    <row r="63" spans="1:5" x14ac:dyDescent="0.2">
      <c r="A63" s="12" t="s">
        <v>113</v>
      </c>
      <c r="B63" s="13" t="s">
        <v>114</v>
      </c>
      <c r="C63" s="14" t="s">
        <v>7</v>
      </c>
      <c r="D63" s="15">
        <v>8</v>
      </c>
      <c r="E63" s="16" t="str">
        <f t="shared" si="4"/>
        <v>ГЭСН18-07-001-05</v>
      </c>
    </row>
    <row r="64" spans="1:5" x14ac:dyDescent="0.2">
      <c r="A64" s="12" t="s">
        <v>115</v>
      </c>
      <c r="B64" s="13" t="s">
        <v>62</v>
      </c>
      <c r="C64" s="14" t="s">
        <v>7</v>
      </c>
      <c r="D64" s="15">
        <v>6</v>
      </c>
      <c r="E64" s="16" t="str">
        <f t="shared" si="4"/>
        <v>ГЭСН18-07-001-05</v>
      </c>
    </row>
    <row r="65" spans="1:5" x14ac:dyDescent="0.2">
      <c r="A65" s="12" t="s">
        <v>116</v>
      </c>
      <c r="B65" s="13" t="s">
        <v>68</v>
      </c>
      <c r="C65" s="14" t="s">
        <v>7</v>
      </c>
      <c r="D65" s="15">
        <v>2</v>
      </c>
      <c r="E65" s="16" t="str">
        <f t="shared" si="4"/>
        <v>ГЭСН18-07-001-05</v>
      </c>
    </row>
    <row r="66" spans="1:5" x14ac:dyDescent="0.2">
      <c r="A66" s="12" t="s">
        <v>117</v>
      </c>
      <c r="B66" s="13" t="s">
        <v>118</v>
      </c>
      <c r="C66" s="14" t="s">
        <v>7</v>
      </c>
      <c r="D66" s="15">
        <v>1</v>
      </c>
      <c r="E66" s="16" t="str">
        <f t="shared" si="4"/>
        <v>ГЭСН18-07-001-05</v>
      </c>
    </row>
    <row r="67" spans="1:5" x14ac:dyDescent="0.2">
      <c r="A67" s="12" t="s">
        <v>119</v>
      </c>
      <c r="B67" s="13" t="s">
        <v>120</v>
      </c>
      <c r="C67" s="14" t="s">
        <v>7</v>
      </c>
      <c r="D67" s="15">
        <v>8</v>
      </c>
      <c r="E67" s="16" t="str">
        <f t="shared" si="4"/>
        <v>ГЭСН18-07-001-05</v>
      </c>
    </row>
    <row r="68" spans="1:5" ht="25.5" x14ac:dyDescent="0.2">
      <c r="A68" s="12" t="s">
        <v>121</v>
      </c>
      <c r="B68" s="13" t="s">
        <v>76</v>
      </c>
      <c r="C68" s="14" t="s">
        <v>7</v>
      </c>
      <c r="D68" s="15">
        <v>3</v>
      </c>
      <c r="E68" s="16" t="str">
        <f t="shared" si="4"/>
        <v>ГЭСН18-07-001-05</v>
      </c>
    </row>
    <row r="69" spans="1:5" ht="25.5" x14ac:dyDescent="0.2">
      <c r="A69" s="12" t="s">
        <v>122</v>
      </c>
      <c r="B69" s="13" t="s">
        <v>74</v>
      </c>
      <c r="C69" s="14" t="s">
        <v>7</v>
      </c>
      <c r="D69" s="15">
        <v>4</v>
      </c>
      <c r="E69" s="16" t="str">
        <f t="shared" si="4"/>
        <v>ГЭСН18-07-001-05</v>
      </c>
    </row>
    <row r="70" spans="1:5" ht="25.5" x14ac:dyDescent="0.2">
      <c r="A70" s="12" t="s">
        <v>123</v>
      </c>
      <c r="B70" s="13" t="s">
        <v>124</v>
      </c>
      <c r="C70" s="14" t="s">
        <v>7</v>
      </c>
      <c r="D70" s="15">
        <v>3</v>
      </c>
      <c r="E70" s="16" t="str">
        <f t="shared" si="4"/>
        <v>ГЭСН18-07-001-05</v>
      </c>
    </row>
    <row r="71" spans="1:5" ht="38.25" x14ac:dyDescent="0.2">
      <c r="A71" s="17" t="s">
        <v>126</v>
      </c>
      <c r="B71" s="18" t="s">
        <v>127</v>
      </c>
      <c r="C71" s="19" t="s">
        <v>128</v>
      </c>
      <c r="D71" s="20">
        <v>20</v>
      </c>
      <c r="E71" s="21" t="s">
        <v>129</v>
      </c>
    </row>
    <row r="72" spans="1:5" ht="38.25" x14ac:dyDescent="0.2">
      <c r="A72" s="17" t="s">
        <v>130</v>
      </c>
      <c r="B72" s="18" t="s">
        <v>131</v>
      </c>
      <c r="C72" s="19" t="s">
        <v>132</v>
      </c>
      <c r="D72" s="21">
        <v>1.5</v>
      </c>
      <c r="E72" s="21" t="s">
        <v>133</v>
      </c>
    </row>
    <row r="73" spans="1:5" x14ac:dyDescent="0.2">
      <c r="A73" s="12" t="s">
        <v>134</v>
      </c>
      <c r="B73" s="13" t="s">
        <v>135</v>
      </c>
      <c r="C73" s="14" t="s">
        <v>136</v>
      </c>
      <c r="D73" s="15">
        <f>150</f>
        <v>150</v>
      </c>
      <c r="E73" s="16" t="str">
        <f>E72</f>
        <v>ГЭСН16-02-005-03</v>
      </c>
    </row>
    <row r="74" spans="1:5" ht="38.25" x14ac:dyDescent="0.2">
      <c r="A74" s="17" t="s">
        <v>137</v>
      </c>
      <c r="B74" s="18" t="s">
        <v>138</v>
      </c>
      <c r="C74" s="19" t="s">
        <v>132</v>
      </c>
      <c r="D74" s="21">
        <v>1.5</v>
      </c>
      <c r="E74" s="21" t="s">
        <v>139</v>
      </c>
    </row>
    <row r="75" spans="1:5" ht="38.25" x14ac:dyDescent="0.2">
      <c r="A75" s="17" t="s">
        <v>140</v>
      </c>
      <c r="B75" s="18" t="s">
        <v>141</v>
      </c>
      <c r="C75" s="19" t="s">
        <v>128</v>
      </c>
      <c r="D75" s="20">
        <v>8</v>
      </c>
      <c r="E75" s="21" t="s">
        <v>142</v>
      </c>
    </row>
    <row r="76" spans="1:5" ht="38.25" x14ac:dyDescent="0.2">
      <c r="A76" s="17" t="s">
        <v>143</v>
      </c>
      <c r="B76" s="18" t="s">
        <v>144</v>
      </c>
      <c r="C76" s="19" t="s">
        <v>132</v>
      </c>
      <c r="D76" s="21">
        <v>0.18</v>
      </c>
      <c r="E76" s="21" t="s">
        <v>145</v>
      </c>
    </row>
    <row r="77" spans="1:5" x14ac:dyDescent="0.2">
      <c r="A77" s="12" t="s">
        <v>146</v>
      </c>
      <c r="B77" s="13" t="s">
        <v>147</v>
      </c>
      <c r="C77" s="14" t="s">
        <v>136</v>
      </c>
      <c r="D77" s="15">
        <f>18</f>
        <v>18</v>
      </c>
      <c r="E77" s="16" t="str">
        <f>E76</f>
        <v>ГЭСН16-02-005-02</v>
      </c>
    </row>
    <row r="78" spans="1:5" ht="38.25" x14ac:dyDescent="0.2">
      <c r="A78" s="17" t="s">
        <v>148</v>
      </c>
      <c r="B78" s="18" t="s">
        <v>141</v>
      </c>
      <c r="C78" s="19" t="s">
        <v>128</v>
      </c>
      <c r="D78" s="20">
        <f>7</f>
        <v>7</v>
      </c>
      <c r="E78" s="21" t="s">
        <v>142</v>
      </c>
    </row>
    <row r="79" spans="1:5" ht="38.25" x14ac:dyDescent="0.2">
      <c r="A79" s="17" t="s">
        <v>149</v>
      </c>
      <c r="B79" s="18" t="s">
        <v>150</v>
      </c>
      <c r="C79" s="19" t="s">
        <v>132</v>
      </c>
      <c r="D79" s="21">
        <v>0.16</v>
      </c>
      <c r="E79" s="21" t="s">
        <v>151</v>
      </c>
    </row>
    <row r="80" spans="1:5" x14ac:dyDescent="0.2">
      <c r="A80" s="12" t="s">
        <v>152</v>
      </c>
      <c r="B80" s="13" t="s">
        <v>153</v>
      </c>
      <c r="C80" s="14" t="s">
        <v>136</v>
      </c>
      <c r="D80" s="15">
        <f>16</f>
        <v>16</v>
      </c>
      <c r="E80" s="16" t="str">
        <f>E79</f>
        <v>ГЭСН16-02-001-05</v>
      </c>
    </row>
    <row r="81" spans="1:5" ht="38.25" x14ac:dyDescent="0.2">
      <c r="A81" s="17" t="s">
        <v>154</v>
      </c>
      <c r="B81" s="18" t="s">
        <v>155</v>
      </c>
      <c r="C81" s="19" t="s">
        <v>132</v>
      </c>
      <c r="D81" s="21">
        <v>0.02</v>
      </c>
      <c r="E81" s="21" t="s">
        <v>156</v>
      </c>
    </row>
    <row r="82" spans="1:5" x14ac:dyDescent="0.2">
      <c r="A82" s="12" t="s">
        <v>157</v>
      </c>
      <c r="B82" s="13" t="s">
        <v>158</v>
      </c>
      <c r="C82" s="14" t="s">
        <v>136</v>
      </c>
      <c r="D82" s="15">
        <v>2</v>
      </c>
      <c r="E82" s="16" t="str">
        <f>E81</f>
        <v>ГЭСН16-02-001-04</v>
      </c>
    </row>
    <row r="83" spans="1:5" ht="38.25" x14ac:dyDescent="0.2">
      <c r="A83" s="17" t="s">
        <v>159</v>
      </c>
      <c r="B83" s="18" t="s">
        <v>160</v>
      </c>
      <c r="C83" s="19" t="s">
        <v>132</v>
      </c>
      <c r="D83" s="21">
        <v>0.36</v>
      </c>
      <c r="E83" s="21" t="s">
        <v>161</v>
      </c>
    </row>
    <row r="84" spans="1:5" ht="51" x14ac:dyDescent="0.2">
      <c r="A84" s="17" t="s">
        <v>162</v>
      </c>
      <c r="B84" s="18" t="s">
        <v>163</v>
      </c>
      <c r="C84" s="19" t="s">
        <v>125</v>
      </c>
      <c r="D84" s="21">
        <v>18.600000000000001</v>
      </c>
      <c r="E84" s="21" t="s">
        <v>164</v>
      </c>
    </row>
    <row r="85" spans="1:5" x14ac:dyDescent="0.2">
      <c r="A85" s="12" t="s">
        <v>165</v>
      </c>
      <c r="B85" s="13" t="s">
        <v>166</v>
      </c>
      <c r="C85" s="14" t="s">
        <v>136</v>
      </c>
      <c r="D85" s="16">
        <v>165</v>
      </c>
      <c r="E85" s="16" t="str">
        <f t="shared" ref="E85:E88" si="5">E84</f>
        <v>ГЭСН26-01-017-01</v>
      </c>
    </row>
    <row r="86" spans="1:5" x14ac:dyDescent="0.2">
      <c r="A86" s="12" t="s">
        <v>167</v>
      </c>
      <c r="B86" s="13" t="s">
        <v>168</v>
      </c>
      <c r="C86" s="14" t="s">
        <v>136</v>
      </c>
      <c r="D86" s="16">
        <v>19.8</v>
      </c>
      <c r="E86" s="16" t="str">
        <f t="shared" si="5"/>
        <v>ГЭСН26-01-017-01</v>
      </c>
    </row>
    <row r="87" spans="1:5" x14ac:dyDescent="0.2">
      <c r="A87" s="12" t="s">
        <v>169</v>
      </c>
      <c r="B87" s="13" t="s">
        <v>170</v>
      </c>
      <c r="C87" s="14" t="s">
        <v>136</v>
      </c>
      <c r="D87" s="16">
        <v>17.600000000000001</v>
      </c>
      <c r="E87" s="16" t="str">
        <f t="shared" si="5"/>
        <v>ГЭСН26-01-017-01</v>
      </c>
    </row>
    <row r="88" spans="1:5" x14ac:dyDescent="0.2">
      <c r="A88" s="12" t="s">
        <v>171</v>
      </c>
      <c r="B88" s="13" t="s">
        <v>172</v>
      </c>
      <c r="C88" s="14" t="s">
        <v>136</v>
      </c>
      <c r="D88" s="16">
        <v>2.2000000000000002</v>
      </c>
      <c r="E88" s="16" t="str">
        <f t="shared" si="5"/>
        <v>ГЭСН26-01-017-01</v>
      </c>
    </row>
    <row r="89" spans="1:5" ht="25.5" x14ac:dyDescent="0.2">
      <c r="A89" s="17" t="s">
        <v>173</v>
      </c>
      <c r="B89" s="18" t="s">
        <v>12</v>
      </c>
      <c r="C89" s="19" t="s">
        <v>7</v>
      </c>
      <c r="D89" s="20">
        <v>2</v>
      </c>
      <c r="E89" s="21" t="s">
        <v>13</v>
      </c>
    </row>
    <row r="90" spans="1:5" x14ac:dyDescent="0.2">
      <c r="A90" s="12" t="s">
        <v>174</v>
      </c>
      <c r="B90" s="13" t="s">
        <v>175</v>
      </c>
      <c r="C90" s="14" t="s">
        <v>7</v>
      </c>
      <c r="D90" s="15">
        <v>2</v>
      </c>
      <c r="E90" s="16" t="str">
        <f>E89</f>
        <v>ГЭСН24-01-033-03</v>
      </c>
    </row>
    <row r="91" spans="1:5" ht="51" x14ac:dyDescent="0.2">
      <c r="A91" s="17" t="s">
        <v>176</v>
      </c>
      <c r="B91" s="18" t="s">
        <v>177</v>
      </c>
      <c r="C91" s="19" t="s">
        <v>7</v>
      </c>
      <c r="D91" s="20">
        <v>1</v>
      </c>
      <c r="E91" s="21" t="s">
        <v>178</v>
      </c>
    </row>
    <row r="92" spans="1:5" ht="25.5" x14ac:dyDescent="0.2">
      <c r="A92" s="12" t="s">
        <v>179</v>
      </c>
      <c r="B92" s="13" t="s">
        <v>180</v>
      </c>
      <c r="C92" s="14" t="s">
        <v>7</v>
      </c>
      <c r="D92" s="15">
        <v>1</v>
      </c>
      <c r="E92" s="16" t="str">
        <f t="shared" ref="E92:E93" si="6">E91</f>
        <v>ГЭСН16-05-001-03</v>
      </c>
    </row>
    <row r="93" spans="1:5" x14ac:dyDescent="0.2">
      <c r="A93" s="12" t="s">
        <v>181</v>
      </c>
      <c r="B93" s="13" t="s">
        <v>182</v>
      </c>
      <c r="C93" s="14" t="s">
        <v>7</v>
      </c>
      <c r="D93" s="15">
        <v>2</v>
      </c>
      <c r="E93" s="16" t="str">
        <f t="shared" si="6"/>
        <v>ГЭСН16-05-001-03</v>
      </c>
    </row>
    <row r="94" spans="1:5" ht="25.5" x14ac:dyDescent="0.2">
      <c r="A94" s="17" t="s">
        <v>183</v>
      </c>
      <c r="B94" s="18" t="s">
        <v>184</v>
      </c>
      <c r="C94" s="19" t="s">
        <v>185</v>
      </c>
      <c r="D94" s="21">
        <v>0.5</v>
      </c>
      <c r="E94" s="21" t="s">
        <v>186</v>
      </c>
    </row>
    <row r="95" spans="1:5" ht="25.5" x14ac:dyDescent="0.2">
      <c r="A95" s="17" t="s">
        <v>187</v>
      </c>
      <c r="B95" s="18" t="s">
        <v>188</v>
      </c>
      <c r="C95" s="19" t="s">
        <v>185</v>
      </c>
      <c r="D95" s="21">
        <v>0.5</v>
      </c>
      <c r="E95" s="21" t="s">
        <v>189</v>
      </c>
    </row>
    <row r="96" spans="1:5" x14ac:dyDescent="0.2">
      <c r="A96" s="17" t="s">
        <v>190</v>
      </c>
      <c r="B96" s="18" t="s">
        <v>51</v>
      </c>
      <c r="C96" s="19" t="s">
        <v>41</v>
      </c>
      <c r="D96" s="20">
        <v>2</v>
      </c>
      <c r="E96" s="21" t="s">
        <v>52</v>
      </c>
    </row>
    <row r="97" spans="1:5" ht="25.5" x14ac:dyDescent="0.2">
      <c r="A97" s="12" t="s">
        <v>191</v>
      </c>
      <c r="B97" s="13" t="s">
        <v>54</v>
      </c>
      <c r="C97" s="14" t="s">
        <v>7</v>
      </c>
      <c r="D97" s="15">
        <f>2</f>
        <v>2</v>
      </c>
      <c r="E97" s="16" t="str">
        <f>E96</f>
        <v>ГЭСН18-07-001-05</v>
      </c>
    </row>
    <row r="98" spans="1:5" ht="25.5" x14ac:dyDescent="0.2">
      <c r="A98" s="17" t="s">
        <v>192</v>
      </c>
      <c r="B98" s="18" t="s">
        <v>27</v>
      </c>
      <c r="C98" s="19" t="s">
        <v>7</v>
      </c>
      <c r="D98" s="20">
        <f>2</f>
        <v>2</v>
      </c>
      <c r="E98" s="21" t="s">
        <v>28</v>
      </c>
    </row>
    <row r="99" spans="1:5" x14ac:dyDescent="0.2">
      <c r="A99" s="12" t="s">
        <v>193</v>
      </c>
      <c r="B99" s="13" t="s">
        <v>30</v>
      </c>
      <c r="C99" s="14" t="s">
        <v>7</v>
      </c>
      <c r="D99" s="15">
        <f>2</f>
        <v>2</v>
      </c>
      <c r="E99" s="16" t="str">
        <f t="shared" ref="E99:E100" si="7">E98</f>
        <v>ГЭСН24-01-033-01</v>
      </c>
    </row>
    <row r="100" spans="1:5" x14ac:dyDescent="0.2">
      <c r="A100" s="12" t="s">
        <v>194</v>
      </c>
      <c r="B100" s="13" t="s">
        <v>195</v>
      </c>
      <c r="C100" s="14" t="s">
        <v>7</v>
      </c>
      <c r="D100" s="15">
        <v>6</v>
      </c>
      <c r="E100" s="16" t="str">
        <f t="shared" si="7"/>
        <v>ГЭСН24-01-033-01</v>
      </c>
    </row>
    <row r="101" spans="1:5" x14ac:dyDescent="0.2">
      <c r="A101" s="17" t="s">
        <v>196</v>
      </c>
      <c r="B101" s="18" t="s">
        <v>197</v>
      </c>
      <c r="C101" s="19" t="s">
        <v>22</v>
      </c>
      <c r="D101" s="21">
        <v>0.1</v>
      </c>
      <c r="E101" s="21" t="s">
        <v>198</v>
      </c>
    </row>
    <row r="102" spans="1:5" ht="25.5" x14ac:dyDescent="0.2">
      <c r="A102" s="12" t="s">
        <v>199</v>
      </c>
      <c r="B102" s="13" t="s">
        <v>200</v>
      </c>
      <c r="C102" s="14" t="s">
        <v>7</v>
      </c>
      <c r="D102" s="15">
        <v>1</v>
      </c>
      <c r="E102" s="16" t="str">
        <f t="shared" ref="E102:E111" si="8">E101</f>
        <v>ГЭСН18-06-007-05</v>
      </c>
    </row>
    <row r="103" spans="1:5" x14ac:dyDescent="0.2">
      <c r="A103" s="12" t="s">
        <v>201</v>
      </c>
      <c r="B103" s="13" t="s">
        <v>114</v>
      </c>
      <c r="C103" s="14" t="s">
        <v>7</v>
      </c>
      <c r="D103" s="15">
        <v>4</v>
      </c>
      <c r="E103" s="16" t="str">
        <f t="shared" si="8"/>
        <v>ГЭСН18-06-007-05</v>
      </c>
    </row>
    <row r="104" spans="1:5" x14ac:dyDescent="0.2">
      <c r="A104" s="12" t="s">
        <v>202</v>
      </c>
      <c r="B104" s="13" t="s">
        <v>58</v>
      </c>
      <c r="C104" s="14" t="s">
        <v>7</v>
      </c>
      <c r="D104" s="15">
        <v>10</v>
      </c>
      <c r="E104" s="16" t="str">
        <f t="shared" si="8"/>
        <v>ГЭСН18-06-007-05</v>
      </c>
    </row>
    <row r="105" spans="1:5" x14ac:dyDescent="0.2">
      <c r="A105" s="12" t="s">
        <v>203</v>
      </c>
      <c r="B105" s="13" t="s">
        <v>204</v>
      </c>
      <c r="C105" s="14" t="s">
        <v>7</v>
      </c>
      <c r="D105" s="15">
        <v>18</v>
      </c>
      <c r="E105" s="16" t="str">
        <f t="shared" si="8"/>
        <v>ГЭСН18-06-007-05</v>
      </c>
    </row>
    <row r="106" spans="1:5" x14ac:dyDescent="0.2">
      <c r="A106" s="12" t="s">
        <v>205</v>
      </c>
      <c r="B106" s="13" t="s">
        <v>206</v>
      </c>
      <c r="C106" s="14" t="s">
        <v>7</v>
      </c>
      <c r="D106" s="15">
        <v>56</v>
      </c>
      <c r="E106" s="16" t="str">
        <f t="shared" si="8"/>
        <v>ГЭСН18-06-007-05</v>
      </c>
    </row>
    <row r="107" spans="1:5" x14ac:dyDescent="0.2">
      <c r="A107" s="12" t="s">
        <v>207</v>
      </c>
      <c r="B107" s="13" t="s">
        <v>208</v>
      </c>
      <c r="C107" s="14" t="s">
        <v>7</v>
      </c>
      <c r="D107" s="15">
        <v>30</v>
      </c>
      <c r="E107" s="16" t="str">
        <f t="shared" si="8"/>
        <v>ГЭСН18-06-007-05</v>
      </c>
    </row>
    <row r="108" spans="1:5" x14ac:dyDescent="0.2">
      <c r="A108" s="12" t="s">
        <v>209</v>
      </c>
      <c r="B108" s="13" t="s">
        <v>210</v>
      </c>
      <c r="C108" s="14" t="s">
        <v>7</v>
      </c>
      <c r="D108" s="15">
        <v>20</v>
      </c>
      <c r="E108" s="16" t="str">
        <f t="shared" si="8"/>
        <v>ГЭСН18-06-007-05</v>
      </c>
    </row>
    <row r="109" spans="1:5" x14ac:dyDescent="0.2">
      <c r="A109" s="12" t="s">
        <v>211</v>
      </c>
      <c r="B109" s="13" t="s">
        <v>182</v>
      </c>
      <c r="C109" s="14" t="s">
        <v>7</v>
      </c>
      <c r="D109" s="15">
        <v>1</v>
      </c>
      <c r="E109" s="16" t="str">
        <f t="shared" si="8"/>
        <v>ГЭСН18-06-007-05</v>
      </c>
    </row>
    <row r="110" spans="1:5" x14ac:dyDescent="0.2">
      <c r="A110" s="12" t="s">
        <v>212</v>
      </c>
      <c r="B110" s="13" t="s">
        <v>213</v>
      </c>
      <c r="C110" s="14" t="s">
        <v>7</v>
      </c>
      <c r="D110" s="15">
        <v>106</v>
      </c>
      <c r="E110" s="16" t="str">
        <f t="shared" si="8"/>
        <v>ГЭСН18-06-007-05</v>
      </c>
    </row>
    <row r="111" spans="1:5" x14ac:dyDescent="0.2">
      <c r="A111" s="12" t="s">
        <v>214</v>
      </c>
      <c r="B111" s="13" t="s">
        <v>213</v>
      </c>
      <c r="C111" s="14" t="s">
        <v>7</v>
      </c>
      <c r="D111" s="15">
        <v>106</v>
      </c>
      <c r="E111" s="16" t="str">
        <f t="shared" si="8"/>
        <v>ГЭСН18-06-007-05</v>
      </c>
    </row>
    <row r="112" spans="1:5" ht="25.5" x14ac:dyDescent="0.2">
      <c r="A112" s="17" t="s">
        <v>215</v>
      </c>
      <c r="B112" s="18" t="s">
        <v>216</v>
      </c>
      <c r="C112" s="19" t="s">
        <v>7</v>
      </c>
      <c r="D112" s="21">
        <v>3</v>
      </c>
      <c r="E112" s="21" t="s">
        <v>217</v>
      </c>
    </row>
    <row r="113" spans="1:5" ht="51" x14ac:dyDescent="0.2">
      <c r="A113" s="12" t="s">
        <v>218</v>
      </c>
      <c r="B113" s="13" t="s">
        <v>219</v>
      </c>
      <c r="C113" s="14" t="s">
        <v>220</v>
      </c>
      <c r="D113" s="15">
        <v>1</v>
      </c>
      <c r="E113" s="16" t="str">
        <f t="shared" ref="E113:E114" si="9">E112</f>
        <v>ГЭСН20-04-001-01</v>
      </c>
    </row>
    <row r="114" spans="1:5" ht="25.5" x14ac:dyDescent="0.2">
      <c r="A114" s="12" t="s">
        <v>221</v>
      </c>
      <c r="B114" s="13" t="s">
        <v>222</v>
      </c>
      <c r="C114" s="14" t="s">
        <v>7</v>
      </c>
      <c r="D114" s="15">
        <v>1</v>
      </c>
      <c r="E114" s="16" t="str">
        <f t="shared" si="9"/>
        <v>ГЭСН20-04-001-01</v>
      </c>
    </row>
    <row r="115" spans="1:5" x14ac:dyDescent="0.2">
      <c r="A115" s="17" t="s">
        <v>223</v>
      </c>
      <c r="B115" s="18" t="s">
        <v>224</v>
      </c>
      <c r="C115" s="19" t="s">
        <v>225</v>
      </c>
      <c r="D115" s="21">
        <v>0.06</v>
      </c>
      <c r="E115" s="21" t="s">
        <v>226</v>
      </c>
    </row>
    <row r="116" spans="1:5" ht="25.5" x14ac:dyDescent="0.2">
      <c r="A116" s="12" t="s">
        <v>227</v>
      </c>
      <c r="B116" s="13" t="s">
        <v>228</v>
      </c>
      <c r="C116" s="14" t="s">
        <v>7</v>
      </c>
      <c r="D116" s="15">
        <f>2</f>
        <v>2</v>
      </c>
      <c r="E116" s="16" t="str">
        <f t="shared" ref="E116:E120" si="10">E115</f>
        <v>ГЭСНр65-6-10</v>
      </c>
    </row>
    <row r="117" spans="1:5" ht="25.5" x14ac:dyDescent="0.2">
      <c r="A117" s="12" t="s">
        <v>229</v>
      </c>
      <c r="B117" s="13" t="s">
        <v>230</v>
      </c>
      <c r="C117" s="14" t="s">
        <v>7</v>
      </c>
      <c r="D117" s="15">
        <f>2</f>
        <v>2</v>
      </c>
      <c r="E117" s="16" t="str">
        <f t="shared" si="10"/>
        <v>ГЭСНр65-6-10</v>
      </c>
    </row>
    <row r="118" spans="1:5" ht="25.5" x14ac:dyDescent="0.2">
      <c r="A118" s="12" t="s">
        <v>231</v>
      </c>
      <c r="B118" s="13" t="s">
        <v>232</v>
      </c>
      <c r="C118" s="14" t="s">
        <v>7</v>
      </c>
      <c r="D118" s="15">
        <f>2</f>
        <v>2</v>
      </c>
      <c r="E118" s="16" t="str">
        <f t="shared" si="10"/>
        <v>ГЭСНр65-6-10</v>
      </c>
    </row>
    <row r="119" spans="1:5" x14ac:dyDescent="0.2">
      <c r="A119" s="12" t="s">
        <v>233</v>
      </c>
      <c r="B119" s="13" t="s">
        <v>234</v>
      </c>
      <c r="C119" s="14" t="s">
        <v>7</v>
      </c>
      <c r="D119" s="15">
        <v>6</v>
      </c>
      <c r="E119" s="16" t="str">
        <f t="shared" si="10"/>
        <v>ГЭСНр65-6-10</v>
      </c>
    </row>
    <row r="120" spans="1:5" x14ac:dyDescent="0.2">
      <c r="A120" s="12" t="s">
        <v>235</v>
      </c>
      <c r="B120" s="13" t="s">
        <v>96</v>
      </c>
      <c r="C120" s="14" t="s">
        <v>7</v>
      </c>
      <c r="D120" s="15">
        <f>2</f>
        <v>2</v>
      </c>
      <c r="E120" s="16" t="str">
        <f t="shared" si="10"/>
        <v>ГЭСНр65-6-10</v>
      </c>
    </row>
    <row r="121" spans="1:5" x14ac:dyDescent="0.2">
      <c r="A121" s="17" t="s">
        <v>236</v>
      </c>
      <c r="B121" s="18" t="s">
        <v>89</v>
      </c>
      <c r="C121" s="19" t="s">
        <v>22</v>
      </c>
      <c r="D121" s="21">
        <v>0.1</v>
      </c>
      <c r="E121" s="21" t="s">
        <v>90</v>
      </c>
    </row>
    <row r="122" spans="1:5" ht="25.5" x14ac:dyDescent="0.2">
      <c r="A122" s="12" t="s">
        <v>237</v>
      </c>
      <c r="B122" s="13" t="s">
        <v>238</v>
      </c>
      <c r="C122" s="14" t="s">
        <v>7</v>
      </c>
      <c r="D122" s="15">
        <v>1</v>
      </c>
      <c r="E122" s="16" t="str">
        <f>E121</f>
        <v>ГЭСН18-06-007-03</v>
      </c>
    </row>
    <row r="123" spans="1:5" ht="25.5" x14ac:dyDescent="0.2">
      <c r="A123" s="17" t="s">
        <v>239</v>
      </c>
      <c r="B123" s="18" t="s">
        <v>12</v>
      </c>
      <c r="C123" s="19" t="s">
        <v>7</v>
      </c>
      <c r="D123" s="20">
        <v>1</v>
      </c>
      <c r="E123" s="21" t="s">
        <v>13</v>
      </c>
    </row>
    <row r="124" spans="1:5" ht="25.5" x14ac:dyDescent="0.2">
      <c r="A124" s="12" t="s">
        <v>240</v>
      </c>
      <c r="B124" s="13" t="s">
        <v>17</v>
      </c>
      <c r="C124" s="14" t="s">
        <v>7</v>
      </c>
      <c r="D124" s="15">
        <v>1</v>
      </c>
      <c r="E124" s="16" t="str">
        <f>E123</f>
        <v>ГЭСН24-01-033-03</v>
      </c>
    </row>
    <row r="125" spans="1:5" ht="38.25" x14ac:dyDescent="0.2">
      <c r="A125" s="17" t="s">
        <v>241</v>
      </c>
      <c r="B125" s="18" t="s">
        <v>35</v>
      </c>
      <c r="C125" s="19" t="s">
        <v>7</v>
      </c>
      <c r="D125" s="20">
        <f>1</f>
        <v>1</v>
      </c>
      <c r="E125" s="21" t="s">
        <v>36</v>
      </c>
    </row>
    <row r="126" spans="1:5" ht="38.25" x14ac:dyDescent="0.2">
      <c r="A126" s="12" t="s">
        <v>242</v>
      </c>
      <c r="B126" s="13" t="s">
        <v>243</v>
      </c>
      <c r="C126" s="14" t="s">
        <v>7</v>
      </c>
      <c r="D126" s="15">
        <v>1</v>
      </c>
      <c r="E126" s="16" t="str">
        <f>E125</f>
        <v>ГЭСН18-05-001-01</v>
      </c>
    </row>
    <row r="127" spans="1:5" ht="25.5" x14ac:dyDescent="0.2">
      <c r="A127" s="17" t="s">
        <v>244</v>
      </c>
      <c r="B127" s="18" t="s">
        <v>40</v>
      </c>
      <c r="C127" s="19" t="s">
        <v>41</v>
      </c>
      <c r="D127" s="20">
        <f>2</f>
        <v>2</v>
      </c>
      <c r="E127" s="21" t="s">
        <v>42</v>
      </c>
    </row>
    <row r="128" spans="1:5" x14ac:dyDescent="0.2">
      <c r="A128" s="12" t="s">
        <v>245</v>
      </c>
      <c r="B128" s="13" t="s">
        <v>44</v>
      </c>
      <c r="C128" s="14" t="s">
        <v>7</v>
      </c>
      <c r="D128" s="15">
        <v>2</v>
      </c>
      <c r="E128" s="16" t="str">
        <f>E127</f>
        <v>ГЭСН18-07-001-04</v>
      </c>
    </row>
    <row r="129" spans="1:5" ht="25.5" x14ac:dyDescent="0.2">
      <c r="A129" s="17" t="s">
        <v>246</v>
      </c>
      <c r="B129" s="18" t="s">
        <v>46</v>
      </c>
      <c r="C129" s="19" t="s">
        <v>41</v>
      </c>
      <c r="D129" s="20">
        <v>3</v>
      </c>
      <c r="E129" s="21" t="s">
        <v>47</v>
      </c>
    </row>
    <row r="130" spans="1:5" ht="25.5" x14ac:dyDescent="0.2">
      <c r="A130" s="12" t="s">
        <v>247</v>
      </c>
      <c r="B130" s="13" t="s">
        <v>49</v>
      </c>
      <c r="C130" s="14" t="s">
        <v>7</v>
      </c>
      <c r="D130" s="15">
        <v>3</v>
      </c>
      <c r="E130" s="16" t="str">
        <f t="shared" ref="E130:E131" si="11">E129</f>
        <v>ГЭСН18-07-001-02</v>
      </c>
    </row>
    <row r="131" spans="1:5" x14ac:dyDescent="0.2">
      <c r="A131" s="12" t="s">
        <v>248</v>
      </c>
      <c r="B131" s="13" t="s">
        <v>30</v>
      </c>
      <c r="C131" s="14" t="s">
        <v>7</v>
      </c>
      <c r="D131" s="15">
        <f>2</f>
        <v>2</v>
      </c>
      <c r="E131" s="16" t="str">
        <f t="shared" si="11"/>
        <v>ГЭСН18-07-001-02</v>
      </c>
    </row>
    <row r="132" spans="1:5" x14ac:dyDescent="0.2">
      <c r="A132" s="17" t="s">
        <v>249</v>
      </c>
      <c r="B132" s="18" t="s">
        <v>51</v>
      </c>
      <c r="C132" s="19" t="s">
        <v>41</v>
      </c>
      <c r="D132" s="20">
        <v>2</v>
      </c>
      <c r="E132" s="21" t="s">
        <v>52</v>
      </c>
    </row>
    <row r="133" spans="1:5" ht="25.5" x14ac:dyDescent="0.2">
      <c r="A133" s="12" t="s">
        <v>250</v>
      </c>
      <c r="B133" s="13" t="s">
        <v>54</v>
      </c>
      <c r="C133" s="14" t="s">
        <v>7</v>
      </c>
      <c r="D133" s="15">
        <f>2</f>
        <v>2</v>
      </c>
      <c r="E133" s="16" t="str">
        <f t="shared" ref="E133:E140" si="12">E132</f>
        <v>ГЭСН18-07-001-05</v>
      </c>
    </row>
    <row r="134" spans="1:5" x14ac:dyDescent="0.2">
      <c r="A134" s="12" t="s">
        <v>251</v>
      </c>
      <c r="B134" s="13" t="s">
        <v>30</v>
      </c>
      <c r="C134" s="14" t="s">
        <v>7</v>
      </c>
      <c r="D134" s="15">
        <f>2</f>
        <v>2</v>
      </c>
      <c r="E134" s="16" t="str">
        <f t="shared" si="12"/>
        <v>ГЭСН18-07-001-05</v>
      </c>
    </row>
    <row r="135" spans="1:5" x14ac:dyDescent="0.2">
      <c r="A135" s="12" t="s">
        <v>252</v>
      </c>
      <c r="B135" s="13" t="s">
        <v>68</v>
      </c>
      <c r="C135" s="14" t="s">
        <v>7</v>
      </c>
      <c r="D135" s="15">
        <v>2</v>
      </c>
      <c r="E135" s="16" t="str">
        <f t="shared" si="12"/>
        <v>ГЭСН18-07-001-05</v>
      </c>
    </row>
    <row r="136" spans="1:5" x14ac:dyDescent="0.2">
      <c r="A136" s="12" t="s">
        <v>253</v>
      </c>
      <c r="B136" s="13" t="s">
        <v>120</v>
      </c>
      <c r="C136" s="14" t="s">
        <v>7</v>
      </c>
      <c r="D136" s="16">
        <v>6</v>
      </c>
      <c r="E136" s="16" t="str">
        <f t="shared" si="12"/>
        <v>ГЭСН18-07-001-05</v>
      </c>
    </row>
    <row r="137" spans="1:5" x14ac:dyDescent="0.2">
      <c r="A137" s="12" t="s">
        <v>254</v>
      </c>
      <c r="B137" s="13" t="s">
        <v>62</v>
      </c>
      <c r="C137" s="14" t="s">
        <v>7</v>
      </c>
      <c r="D137" s="15">
        <v>2</v>
      </c>
      <c r="E137" s="16" t="str">
        <f t="shared" si="12"/>
        <v>ГЭСН18-07-001-05</v>
      </c>
    </row>
    <row r="138" spans="1:5" x14ac:dyDescent="0.2">
      <c r="A138" s="12" t="s">
        <v>255</v>
      </c>
      <c r="B138" s="13" t="s">
        <v>60</v>
      </c>
      <c r="C138" s="14" t="s">
        <v>7</v>
      </c>
      <c r="D138" s="15">
        <v>6</v>
      </c>
      <c r="E138" s="16" t="str">
        <f t="shared" si="12"/>
        <v>ГЭСН18-07-001-05</v>
      </c>
    </row>
    <row r="139" spans="1:5" ht="25.5" x14ac:dyDescent="0.2">
      <c r="A139" s="12" t="s">
        <v>256</v>
      </c>
      <c r="B139" s="13" t="s">
        <v>74</v>
      </c>
      <c r="C139" s="14" t="s">
        <v>7</v>
      </c>
      <c r="D139" s="15">
        <v>2</v>
      </c>
      <c r="E139" s="16" t="str">
        <f t="shared" si="12"/>
        <v>ГЭСН18-07-001-05</v>
      </c>
    </row>
    <row r="140" spans="1:5" ht="25.5" x14ac:dyDescent="0.2">
      <c r="A140" s="12" t="s">
        <v>257</v>
      </c>
      <c r="B140" s="13" t="s">
        <v>76</v>
      </c>
      <c r="C140" s="14" t="s">
        <v>7</v>
      </c>
      <c r="D140" s="15">
        <v>2</v>
      </c>
      <c r="E140" s="16" t="str">
        <f t="shared" si="12"/>
        <v>ГЭСН18-07-001-05</v>
      </c>
    </row>
    <row r="141" spans="1:5" ht="38.25" x14ac:dyDescent="0.2">
      <c r="A141" s="17" t="s">
        <v>258</v>
      </c>
      <c r="B141" s="18" t="s">
        <v>259</v>
      </c>
      <c r="C141" s="19" t="s">
        <v>7</v>
      </c>
      <c r="D141" s="21">
        <v>2</v>
      </c>
      <c r="E141" s="21" t="s">
        <v>260</v>
      </c>
    </row>
    <row r="142" spans="1:5" ht="25.5" x14ac:dyDescent="0.2">
      <c r="A142" s="12" t="s">
        <v>261</v>
      </c>
      <c r="B142" s="13" t="s">
        <v>262</v>
      </c>
      <c r="C142" s="14" t="s">
        <v>7</v>
      </c>
      <c r="D142" s="15">
        <v>1</v>
      </c>
      <c r="E142" s="16" t="str">
        <f t="shared" ref="E142:E144" si="13">E141</f>
        <v>ГЭСНм11-03-001-01</v>
      </c>
    </row>
    <row r="143" spans="1:5" x14ac:dyDescent="0.2">
      <c r="A143" s="12" t="s">
        <v>263</v>
      </c>
      <c r="B143" s="13" t="s">
        <v>264</v>
      </c>
      <c r="C143" s="14" t="s">
        <v>7</v>
      </c>
      <c r="D143" s="15">
        <v>1</v>
      </c>
      <c r="E143" s="16" t="str">
        <f t="shared" si="13"/>
        <v>ГЭСНм11-03-001-01</v>
      </c>
    </row>
    <row r="144" spans="1:5" x14ac:dyDescent="0.2">
      <c r="A144" s="12" t="s">
        <v>265</v>
      </c>
      <c r="B144" s="13" t="s">
        <v>96</v>
      </c>
      <c r="C144" s="14" t="s">
        <v>7</v>
      </c>
      <c r="D144" s="15">
        <f>3</f>
        <v>3</v>
      </c>
      <c r="E144" s="16" t="str">
        <f t="shared" si="13"/>
        <v>ГЭСНм11-03-001-01</v>
      </c>
    </row>
    <row r="145" spans="1:5" x14ac:dyDescent="0.2">
      <c r="A145" s="17" t="s">
        <v>266</v>
      </c>
      <c r="B145" s="18" t="s">
        <v>267</v>
      </c>
      <c r="C145" s="19" t="s">
        <v>22</v>
      </c>
      <c r="D145" s="21">
        <v>0.1</v>
      </c>
      <c r="E145" s="21" t="s">
        <v>268</v>
      </c>
    </row>
    <row r="146" spans="1:5" ht="25.5" x14ac:dyDescent="0.2">
      <c r="A146" s="12" t="s">
        <v>269</v>
      </c>
      <c r="B146" s="13" t="s">
        <v>270</v>
      </c>
      <c r="C146" s="14" t="s">
        <v>7</v>
      </c>
      <c r="D146" s="15">
        <v>1</v>
      </c>
      <c r="E146" s="16" t="str">
        <f>E145</f>
        <v>ГЭСН18-06-007-01</v>
      </c>
    </row>
    <row r="147" spans="1:5" x14ac:dyDescent="0.2">
      <c r="A147" s="17" t="s">
        <v>271</v>
      </c>
      <c r="B147" s="18" t="s">
        <v>272</v>
      </c>
      <c r="C147" s="19" t="s">
        <v>22</v>
      </c>
      <c r="D147" s="21">
        <v>0.1</v>
      </c>
      <c r="E147" s="21" t="s">
        <v>273</v>
      </c>
    </row>
    <row r="148" spans="1:5" ht="25.5" x14ac:dyDescent="0.2">
      <c r="A148" s="12" t="s">
        <v>274</v>
      </c>
      <c r="B148" s="13" t="s">
        <v>275</v>
      </c>
      <c r="C148" s="14" t="s">
        <v>7</v>
      </c>
      <c r="D148" s="15">
        <v>1</v>
      </c>
      <c r="E148" s="16" t="str">
        <f>E147</f>
        <v>ГЭСН18-06-007-02</v>
      </c>
    </row>
    <row r="149" spans="1:5" ht="38.25" x14ac:dyDescent="0.2">
      <c r="A149" s="17" t="s">
        <v>276</v>
      </c>
      <c r="B149" s="18" t="s">
        <v>35</v>
      </c>
      <c r="C149" s="19" t="s">
        <v>7</v>
      </c>
      <c r="D149" s="20">
        <f>1</f>
        <v>1</v>
      </c>
      <c r="E149" s="21" t="s">
        <v>36</v>
      </c>
    </row>
    <row r="150" spans="1:5" ht="38.25" x14ac:dyDescent="0.2">
      <c r="A150" s="12" t="s">
        <v>277</v>
      </c>
      <c r="B150" s="13" t="s">
        <v>278</v>
      </c>
      <c r="C150" s="14" t="s">
        <v>7</v>
      </c>
      <c r="D150" s="15">
        <v>1</v>
      </c>
      <c r="E150" s="16" t="str">
        <f>E149</f>
        <v>ГЭСН18-05-001-01</v>
      </c>
    </row>
    <row r="151" spans="1:5" ht="25.5" x14ac:dyDescent="0.2">
      <c r="A151" s="17" t="s">
        <v>279</v>
      </c>
      <c r="B151" s="18" t="s">
        <v>40</v>
      </c>
      <c r="C151" s="19" t="s">
        <v>41</v>
      </c>
      <c r="D151" s="20">
        <f>4</f>
        <v>4</v>
      </c>
      <c r="E151" s="21" t="s">
        <v>42</v>
      </c>
    </row>
    <row r="152" spans="1:5" x14ac:dyDescent="0.2">
      <c r="A152" s="12" t="s">
        <v>280</v>
      </c>
      <c r="B152" s="13" t="s">
        <v>44</v>
      </c>
      <c r="C152" s="14" t="s">
        <v>7</v>
      </c>
      <c r="D152" s="15">
        <f>4</f>
        <v>4</v>
      </c>
      <c r="E152" s="16" t="str">
        <f>E151</f>
        <v>ГЭСН18-07-001-04</v>
      </c>
    </row>
    <row r="153" spans="1:5" ht="25.5" x14ac:dyDescent="0.2">
      <c r="A153" s="17" t="s">
        <v>281</v>
      </c>
      <c r="B153" s="18" t="s">
        <v>46</v>
      </c>
      <c r="C153" s="19" t="s">
        <v>41</v>
      </c>
      <c r="D153" s="20">
        <f>7</f>
        <v>7</v>
      </c>
      <c r="E153" s="21" t="s">
        <v>47</v>
      </c>
    </row>
    <row r="154" spans="1:5" ht="25.5" x14ac:dyDescent="0.2">
      <c r="A154" s="12" t="s">
        <v>282</v>
      </c>
      <c r="B154" s="13" t="s">
        <v>49</v>
      </c>
      <c r="C154" s="14" t="s">
        <v>7</v>
      </c>
      <c r="D154" s="15">
        <f>7</f>
        <v>7</v>
      </c>
      <c r="E154" s="16" t="str">
        <f t="shared" ref="E154:E155" si="14">E153</f>
        <v>ГЭСН18-07-001-02</v>
      </c>
    </row>
    <row r="155" spans="1:5" x14ac:dyDescent="0.2">
      <c r="A155" s="12" t="s">
        <v>283</v>
      </c>
      <c r="B155" s="13" t="s">
        <v>30</v>
      </c>
      <c r="C155" s="14" t="s">
        <v>7</v>
      </c>
      <c r="D155" s="15">
        <f>2</f>
        <v>2</v>
      </c>
      <c r="E155" s="16" t="str">
        <f t="shared" si="14"/>
        <v>ГЭСН18-07-001-02</v>
      </c>
    </row>
    <row r="156" spans="1:5" ht="25.5" x14ac:dyDescent="0.2">
      <c r="A156" s="17" t="s">
        <v>284</v>
      </c>
      <c r="B156" s="18" t="s">
        <v>285</v>
      </c>
      <c r="C156" s="19" t="s">
        <v>7</v>
      </c>
      <c r="D156" s="21">
        <v>2</v>
      </c>
      <c r="E156" s="21" t="s">
        <v>286</v>
      </c>
    </row>
    <row r="157" spans="1:5" ht="25.5" x14ac:dyDescent="0.2">
      <c r="A157" s="12" t="s">
        <v>287</v>
      </c>
      <c r="B157" s="13" t="s">
        <v>288</v>
      </c>
      <c r="C157" s="14" t="s">
        <v>7</v>
      </c>
      <c r="D157" s="15">
        <v>1</v>
      </c>
      <c r="E157" s="16" t="str">
        <f t="shared" ref="E157:E158" si="15">E156</f>
        <v>ГЭСН24-01-033-02</v>
      </c>
    </row>
    <row r="158" spans="1:5" ht="25.5" x14ac:dyDescent="0.2">
      <c r="A158" s="12" t="s">
        <v>289</v>
      </c>
      <c r="B158" s="13" t="s">
        <v>290</v>
      </c>
      <c r="C158" s="14" t="s">
        <v>7</v>
      </c>
      <c r="D158" s="15">
        <v>1</v>
      </c>
      <c r="E158" s="16" t="str">
        <f t="shared" si="15"/>
        <v>ГЭСН24-01-033-02</v>
      </c>
    </row>
    <row r="159" spans="1:5" x14ac:dyDescent="0.2">
      <c r="A159" s="17" t="s">
        <v>291</v>
      </c>
      <c r="B159" s="18" t="s">
        <v>51</v>
      </c>
      <c r="C159" s="19" t="s">
        <v>41</v>
      </c>
      <c r="D159" s="20">
        <v>2</v>
      </c>
      <c r="E159" s="21" t="s">
        <v>52</v>
      </c>
    </row>
    <row r="160" spans="1:5" ht="25.5" x14ac:dyDescent="0.2">
      <c r="A160" s="12" t="s">
        <v>292</v>
      </c>
      <c r="B160" s="13" t="s">
        <v>54</v>
      </c>
      <c r="C160" s="14" t="s">
        <v>7</v>
      </c>
      <c r="D160" s="15">
        <f>2</f>
        <v>2</v>
      </c>
      <c r="E160" s="16" t="str">
        <f t="shared" ref="E160:E174" si="16">E159</f>
        <v>ГЭСН18-07-001-05</v>
      </c>
    </row>
    <row r="161" spans="1:5" x14ac:dyDescent="0.2">
      <c r="A161" s="12" t="s">
        <v>293</v>
      </c>
      <c r="B161" s="13" t="s">
        <v>30</v>
      </c>
      <c r="C161" s="14" t="s">
        <v>7</v>
      </c>
      <c r="D161" s="15">
        <f>2</f>
        <v>2</v>
      </c>
      <c r="E161" s="16" t="str">
        <f t="shared" si="16"/>
        <v>ГЭСН18-07-001-05</v>
      </c>
    </row>
    <row r="162" spans="1:5" x14ac:dyDescent="0.2">
      <c r="A162" s="12" t="s">
        <v>294</v>
      </c>
      <c r="B162" s="13" t="s">
        <v>295</v>
      </c>
      <c r="C162" s="14" t="s">
        <v>7</v>
      </c>
      <c r="D162" s="15">
        <v>3</v>
      </c>
      <c r="E162" s="16" t="str">
        <f t="shared" si="16"/>
        <v>ГЭСН18-07-001-05</v>
      </c>
    </row>
    <row r="163" spans="1:5" x14ac:dyDescent="0.2">
      <c r="A163" s="12" t="s">
        <v>296</v>
      </c>
      <c r="B163" s="13" t="s">
        <v>297</v>
      </c>
      <c r="C163" s="14" t="s">
        <v>7</v>
      </c>
      <c r="D163" s="15">
        <v>3</v>
      </c>
      <c r="E163" s="16" t="str">
        <f t="shared" si="16"/>
        <v>ГЭСН18-07-001-05</v>
      </c>
    </row>
    <row r="164" spans="1:5" x14ac:dyDescent="0.2">
      <c r="A164" s="12" t="s">
        <v>298</v>
      </c>
      <c r="B164" s="13" t="s">
        <v>60</v>
      </c>
      <c r="C164" s="14" t="s">
        <v>7</v>
      </c>
      <c r="D164" s="15">
        <v>8</v>
      </c>
      <c r="E164" s="16" t="str">
        <f t="shared" si="16"/>
        <v>ГЭСН18-07-001-05</v>
      </c>
    </row>
    <row r="165" spans="1:5" x14ac:dyDescent="0.2">
      <c r="A165" s="12" t="s">
        <v>299</v>
      </c>
      <c r="B165" s="13" t="s">
        <v>120</v>
      </c>
      <c r="C165" s="14" t="s">
        <v>7</v>
      </c>
      <c r="D165" s="15">
        <v>4</v>
      </c>
      <c r="E165" s="16" t="str">
        <f t="shared" si="16"/>
        <v>ГЭСН18-07-001-05</v>
      </c>
    </row>
    <row r="166" spans="1:5" x14ac:dyDescent="0.2">
      <c r="A166" s="12" t="s">
        <v>300</v>
      </c>
      <c r="B166" s="13" t="s">
        <v>62</v>
      </c>
      <c r="C166" s="14" t="s">
        <v>7</v>
      </c>
      <c r="D166" s="16">
        <v>6</v>
      </c>
      <c r="E166" s="16" t="str">
        <f t="shared" si="16"/>
        <v>ГЭСН18-07-001-05</v>
      </c>
    </row>
    <row r="167" spans="1:5" x14ac:dyDescent="0.2">
      <c r="A167" s="12" t="s">
        <v>301</v>
      </c>
      <c r="B167" s="13" t="s">
        <v>302</v>
      </c>
      <c r="C167" s="14" t="s">
        <v>7</v>
      </c>
      <c r="D167" s="15">
        <v>4</v>
      </c>
      <c r="E167" s="16" t="str">
        <f t="shared" si="16"/>
        <v>ГЭСН18-07-001-05</v>
      </c>
    </row>
    <row r="168" spans="1:5" x14ac:dyDescent="0.2">
      <c r="A168" s="12" t="s">
        <v>303</v>
      </c>
      <c r="B168" s="13" t="s">
        <v>110</v>
      </c>
      <c r="C168" s="14" t="s">
        <v>7</v>
      </c>
      <c r="D168" s="15">
        <v>2</v>
      </c>
      <c r="E168" s="16" t="str">
        <f t="shared" si="16"/>
        <v>ГЭСН18-07-001-05</v>
      </c>
    </row>
    <row r="169" spans="1:5" x14ac:dyDescent="0.2">
      <c r="A169" s="12" t="s">
        <v>304</v>
      </c>
      <c r="B169" s="13" t="s">
        <v>305</v>
      </c>
      <c r="C169" s="14" t="s">
        <v>7</v>
      </c>
      <c r="D169" s="15">
        <v>2</v>
      </c>
      <c r="E169" s="16" t="str">
        <f t="shared" si="16"/>
        <v>ГЭСН18-07-001-05</v>
      </c>
    </row>
    <row r="170" spans="1:5" x14ac:dyDescent="0.2">
      <c r="A170" s="12" t="s">
        <v>306</v>
      </c>
      <c r="B170" s="13" t="s">
        <v>118</v>
      </c>
      <c r="C170" s="14" t="s">
        <v>7</v>
      </c>
      <c r="D170" s="15">
        <v>2</v>
      </c>
      <c r="E170" s="16" t="str">
        <f t="shared" si="16"/>
        <v>ГЭСН18-07-001-05</v>
      </c>
    </row>
    <row r="171" spans="1:5" ht="25.5" x14ac:dyDescent="0.2">
      <c r="A171" s="12" t="s">
        <v>307</v>
      </c>
      <c r="B171" s="13" t="s">
        <v>78</v>
      </c>
      <c r="C171" s="14" t="s">
        <v>7</v>
      </c>
      <c r="D171" s="15">
        <v>2</v>
      </c>
      <c r="E171" s="16" t="str">
        <f t="shared" si="16"/>
        <v>ГЭСН18-07-001-05</v>
      </c>
    </row>
    <row r="172" spans="1:5" ht="25.5" x14ac:dyDescent="0.2">
      <c r="A172" s="12" t="s">
        <v>308</v>
      </c>
      <c r="B172" s="13" t="s">
        <v>76</v>
      </c>
      <c r="C172" s="14" t="s">
        <v>7</v>
      </c>
      <c r="D172" s="16">
        <v>4</v>
      </c>
      <c r="E172" s="16" t="str">
        <f t="shared" si="16"/>
        <v>ГЭСН18-07-001-05</v>
      </c>
    </row>
    <row r="173" spans="1:5" ht="25.5" x14ac:dyDescent="0.2">
      <c r="A173" s="12" t="s">
        <v>309</v>
      </c>
      <c r="B173" s="13" t="s">
        <v>74</v>
      </c>
      <c r="C173" s="14" t="s">
        <v>7</v>
      </c>
      <c r="D173" s="15">
        <v>3</v>
      </c>
      <c r="E173" s="16" t="str">
        <f t="shared" si="16"/>
        <v>ГЭСН18-07-001-05</v>
      </c>
    </row>
    <row r="174" spans="1:5" x14ac:dyDescent="0.2">
      <c r="A174" s="12" t="s">
        <v>310</v>
      </c>
      <c r="B174" s="13" t="s">
        <v>311</v>
      </c>
      <c r="C174" s="14" t="s">
        <v>7</v>
      </c>
      <c r="D174" s="15">
        <v>2</v>
      </c>
      <c r="E174" s="16" t="str">
        <f t="shared" si="16"/>
        <v>ГЭСН18-07-001-05</v>
      </c>
    </row>
    <row r="175" spans="1:5" x14ac:dyDescent="0.2">
      <c r="A175" s="17" t="s">
        <v>312</v>
      </c>
      <c r="B175" s="18" t="s">
        <v>51</v>
      </c>
      <c r="C175" s="19" t="s">
        <v>41</v>
      </c>
      <c r="D175" s="20">
        <v>3</v>
      </c>
      <c r="E175" s="21" t="s">
        <v>52</v>
      </c>
    </row>
    <row r="176" spans="1:5" ht="25.5" x14ac:dyDescent="0.2">
      <c r="A176" s="12" t="s">
        <v>313</v>
      </c>
      <c r="B176" s="13" t="s">
        <v>54</v>
      </c>
      <c r="C176" s="14" t="s">
        <v>7</v>
      </c>
      <c r="D176" s="15">
        <f>3</f>
        <v>3</v>
      </c>
      <c r="E176" s="16" t="str">
        <f t="shared" ref="E176:E177" si="17">E175</f>
        <v>ГЭСН18-07-001-05</v>
      </c>
    </row>
    <row r="177" spans="1:5" x14ac:dyDescent="0.2">
      <c r="A177" s="12" t="s">
        <v>314</v>
      </c>
      <c r="B177" s="13" t="s">
        <v>30</v>
      </c>
      <c r="C177" s="14" t="s">
        <v>7</v>
      </c>
      <c r="D177" s="15">
        <f>3</f>
        <v>3</v>
      </c>
      <c r="E177" s="16" t="str">
        <f t="shared" si="17"/>
        <v>ГЭСН18-07-001-05</v>
      </c>
    </row>
  </sheetData>
  <pageMargins left="0.4" right="0.31" top="0.39370078740157483" bottom="0.46" header="0.21" footer="0.25"/>
  <pageSetup paperSize="9" orientation="portrait" r:id="rId1"/>
  <headerFooter alignWithMargins="0">
    <oddHeader>&amp;LГранд-СМЕТА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Исходник</vt:lpstr>
      <vt:lpstr>Исходник!Заголовки_для_печати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Ракитин И.О.</cp:lastModifiedBy>
  <cp:lastPrinted>2003-04-03T11:25:41Z</cp:lastPrinted>
  <dcterms:created xsi:type="dcterms:W3CDTF">2002-02-11T05:58:42Z</dcterms:created>
  <dcterms:modified xsi:type="dcterms:W3CDTF">2018-12-12T12:41:10Z</dcterms:modified>
</cp:coreProperties>
</file>