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/>
  <mc:AlternateContent xmlns:mc="http://schemas.openxmlformats.org/markup-compatibility/2006">
    <mc:Choice Requires="x15">
      <x15ac:absPath xmlns:x15ac="http://schemas.microsoft.com/office/spreadsheetml/2010/11/ac" url="E:\УГВ\Напрацювання обладнання\"/>
    </mc:Choice>
  </mc:AlternateContent>
  <bookViews>
    <workbookView xWindow="0" yWindow="0" windowWidth="20250" windowHeight="6630" tabRatio="844" firstSheet="1" activeTab="1"/>
  </bookViews>
  <sheets>
    <sheet name="анализ" sheetId="41" state="hidden" r:id="rId1"/>
    <sheet name="Загальний ввод" sheetId="50" r:id="rId2"/>
    <sheet name="NMDC" sheetId="3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38" l="1"/>
  <c r="A35" i="38" l="1"/>
  <c r="A36" i="38"/>
  <c r="A37" i="38"/>
  <c r="A38" i="38"/>
  <c r="A39" i="38"/>
  <c r="A40" i="38"/>
  <c r="A41" i="38"/>
  <c r="A42" i="38"/>
  <c r="A44" i="38"/>
  <c r="A45" i="38"/>
  <c r="A46" i="38"/>
  <c r="A34" i="38"/>
  <c r="A33" i="38"/>
  <c r="K40" i="50" l="1"/>
  <c r="I40" i="50"/>
  <c r="L32" i="38"/>
  <c r="L30" i="38"/>
  <c r="K32" i="38"/>
  <c r="K30" i="38"/>
  <c r="J32" i="38"/>
  <c r="J31" i="38"/>
  <c r="J30" i="38"/>
  <c r="L24" i="38" l="1"/>
  <c r="L22" i="38"/>
  <c r="K24" i="38"/>
  <c r="K22" i="38"/>
  <c r="J24" i="38"/>
  <c r="J23" i="38"/>
  <c r="J22" i="38"/>
  <c r="L20" i="38"/>
  <c r="L19" i="38"/>
  <c r="L18" i="38"/>
  <c r="K20" i="38"/>
  <c r="K18" i="38"/>
  <c r="J20" i="38"/>
  <c r="J18" i="38"/>
  <c r="L8" i="38"/>
  <c r="L7" i="38"/>
  <c r="K8" i="38"/>
  <c r="J8" i="38"/>
  <c r="L6" i="38"/>
  <c r="K6" i="38"/>
  <c r="J6" i="38"/>
  <c r="I27" i="50" l="1"/>
  <c r="J4" i="38" l="1"/>
  <c r="K4" i="38"/>
  <c r="L4" i="38"/>
  <c r="K38" i="50" l="1"/>
  <c r="I38" i="50"/>
  <c r="K37" i="50"/>
  <c r="I37" i="50"/>
  <c r="K36" i="50"/>
  <c r="I36" i="50"/>
  <c r="K35" i="50"/>
  <c r="I35" i="50"/>
  <c r="K34" i="50"/>
  <c r="I34" i="50"/>
  <c r="K33" i="50"/>
  <c r="I33" i="50"/>
  <c r="K32" i="50"/>
  <c r="I32" i="50"/>
  <c r="K31" i="50"/>
  <c r="I31" i="50"/>
  <c r="K30" i="50"/>
  <c r="I30" i="50"/>
  <c r="J7" i="38" l="1"/>
  <c r="K7" i="38"/>
  <c r="K19" i="38"/>
  <c r="J19" i="38"/>
  <c r="L23" i="38"/>
  <c r="K23" i="38"/>
  <c r="L31" i="38"/>
  <c r="K31" i="38"/>
  <c r="K29" i="50"/>
  <c r="I29" i="50"/>
  <c r="K28" i="50"/>
  <c r="I28" i="50"/>
  <c r="K27" i="50"/>
  <c r="K26" i="50"/>
  <c r="I26" i="50"/>
  <c r="K25" i="50"/>
  <c r="I25" i="50"/>
  <c r="K24" i="50"/>
  <c r="I24" i="50"/>
  <c r="K23" i="50"/>
  <c r="I23" i="50"/>
  <c r="K22" i="50"/>
  <c r="I22" i="50"/>
  <c r="K21" i="50"/>
  <c r="I21" i="50"/>
  <c r="K20" i="50" l="1"/>
  <c r="J20" i="50"/>
  <c r="I20" i="50" l="1"/>
  <c r="I29" i="38" l="1"/>
  <c r="I25" i="38"/>
  <c r="I21" i="38"/>
  <c r="I17" i="38"/>
  <c r="I13" i="38"/>
  <c r="I9" i="38"/>
  <c r="I5" i="38"/>
  <c r="I3" i="38" l="1"/>
</calcChain>
</file>

<file path=xl/sharedStrings.xml><?xml version="1.0" encoding="utf-8"?>
<sst xmlns="http://schemas.openxmlformats.org/spreadsheetml/2006/main" count="99" uniqueCount="42">
  <si>
    <t>Свердловина</t>
  </si>
  <si>
    <t>Початок експлуатації приладу</t>
  </si>
  <si>
    <t>Дата</t>
  </si>
  <si>
    <t>Час, год</t>
  </si>
  <si>
    <t>Кінець експлуатації приладу</t>
  </si>
  <si>
    <t>Час експлуатації, год</t>
  </si>
  <si>
    <t>Час циркуляції, год</t>
  </si>
  <si>
    <t>Інтервал роботи, м</t>
  </si>
  <si>
    <t>№</t>
  </si>
  <si>
    <t>Глибина, м</t>
  </si>
  <si>
    <t>Дата початку експлуатації</t>
  </si>
  <si>
    <t>Дата кінця експлуатації</t>
  </si>
  <si>
    <t>NMDC 1339</t>
  </si>
  <si>
    <t>NMDC 1341</t>
  </si>
  <si>
    <t>N п/п</t>
  </si>
  <si>
    <t>NMDC 1338</t>
  </si>
  <si>
    <t>Сервіс</t>
  </si>
  <si>
    <t>Відмітка про проведення ремонту</t>
  </si>
  <si>
    <t>Примітки(дата, вид роботи)</t>
  </si>
  <si>
    <t>26 Червоноярська</t>
  </si>
  <si>
    <t>117 Медведівка</t>
  </si>
  <si>
    <t>85 сх.Медведівка</t>
  </si>
  <si>
    <t>73 Зах.Соснівська</t>
  </si>
  <si>
    <t>Порушення цілісності мембрани сервоклапана, выкревлений вал сервоклапана</t>
  </si>
  <si>
    <t>300 Опішня</t>
  </si>
  <si>
    <t>525 Кегичівка</t>
  </si>
  <si>
    <t>NMDC 171</t>
  </si>
  <si>
    <t>Інтервал роботи</t>
  </si>
  <si>
    <t>Циркуляція</t>
  </si>
  <si>
    <t>117Медведівка</t>
  </si>
  <si>
    <t>160 Гадяч</t>
  </si>
  <si>
    <t>Заг.напр.циркуляція</t>
  </si>
  <si>
    <t>Час нижче ротора</t>
  </si>
  <si>
    <t>33 Краснокутська</t>
  </si>
  <si>
    <t>50 Абазівка</t>
  </si>
  <si>
    <t>05-12-18 , переповнення пом'яті, зтирання пам'яті.</t>
  </si>
  <si>
    <t>Проводили сервіс, замінили полипак смолл, ризинки в незадовільному стані, а саме, якісь дубові, тим самим вони пропустили невелику кількість бруду, на роботу пульсатора це ніяким чином не вплинуло. Сервіс провили при напрацюванні 450:52 годни циркуляції</t>
  </si>
  <si>
    <t>Сервіс ролл тесту проводили більш менш з меншими похибками біля прачечной на вході ПВБР</t>
  </si>
  <si>
    <t>22 Зах Борисівська</t>
  </si>
  <si>
    <t>410 Біляївська</t>
  </si>
  <si>
    <t>НОБТ 171,5 мм</t>
  </si>
  <si>
    <t>РОБОТИ з 01.01.2019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</si>
</sst>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h:mm;@"/>
    <numFmt numFmtId="166" formatCode="0.0"/>
    <numFmt numFmtId="167" formatCode="[h]:m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i/>
      <sz val="11"/>
      <color theme="1"/>
      <name val="Arial Black"/>
      <family val="2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1" xfId="0" applyBorder="1"/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67" fontId="1" fillId="0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5" borderId="0" xfId="0" applyFill="1"/>
    <xf numFmtId="2" fontId="1" fillId="0" borderId="10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167" fontId="1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0" fillId="8" borderId="1" xfId="0" applyFill="1" applyBorder="1"/>
    <xf numFmtId="0" fontId="8" fillId="0" borderId="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2" fontId="1" fillId="3" borderId="32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2" fontId="1" fillId="5" borderId="21" xfId="0" applyNumberFormat="1" applyFont="1" applyFill="1" applyBorder="1" applyAlignment="1">
      <alignment horizontal="center" vertical="center"/>
    </xf>
    <xf numFmtId="167" fontId="1" fillId="5" borderId="3" xfId="0" applyNumberFormat="1" applyFont="1" applyFill="1" applyBorder="1" applyAlignment="1">
      <alignment horizontal="center" vertical="center"/>
    </xf>
    <xf numFmtId="167" fontId="1" fillId="5" borderId="20" xfId="0" applyNumberFormat="1" applyFont="1" applyFill="1" applyBorder="1" applyAlignment="1">
      <alignment horizontal="center" vertical="center"/>
    </xf>
    <xf numFmtId="167" fontId="1" fillId="5" borderId="21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/>
    <xf numFmtId="46" fontId="11" fillId="0" borderId="0" xfId="0" applyNumberFormat="1" applyFont="1"/>
    <xf numFmtId="0" fontId="12" fillId="0" borderId="0" xfId="0" applyFont="1"/>
    <xf numFmtId="0" fontId="13" fillId="0" borderId="0" xfId="0" applyFont="1"/>
    <xf numFmtId="0" fontId="1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10" borderId="0" xfId="0" applyFill="1"/>
    <xf numFmtId="0" fontId="0" fillId="10" borderId="1" xfId="0" applyFill="1" applyBorder="1" applyAlignment="1">
      <alignment horizontal="center" vertical="center"/>
    </xf>
    <xf numFmtId="0" fontId="14" fillId="0" borderId="26" xfId="1" applyFill="1" applyBorder="1" applyAlignment="1">
      <alignment horizontal="center" vertical="center"/>
    </xf>
    <xf numFmtId="167" fontId="1" fillId="2" borderId="26" xfId="0" applyNumberFormat="1" applyFont="1" applyFill="1" applyBorder="1" applyAlignment="1">
      <alignment horizontal="center" vertical="center"/>
    </xf>
    <xf numFmtId="166" fontId="1" fillId="2" borderId="2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/>
    <xf numFmtId="167" fontId="1" fillId="4" borderId="4" xfId="0" applyNumberFormat="1" applyFont="1" applyFill="1" applyBorder="1" applyAlignment="1">
      <alignment horizontal="center" vertical="center"/>
    </xf>
    <xf numFmtId="167" fontId="1" fillId="2" borderId="36" xfId="0" applyNumberFormat="1" applyFont="1" applyFill="1" applyBorder="1" applyAlignment="1">
      <alignment horizontal="center"/>
    </xf>
    <xf numFmtId="167" fontId="17" fillId="2" borderId="37" xfId="0" applyNumberFormat="1" applyFont="1" applyFill="1" applyBorder="1" applyAlignment="1">
      <alignment horizontal="center" vertical="center"/>
    </xf>
    <xf numFmtId="167" fontId="17" fillId="2" borderId="38" xfId="0" applyNumberFormat="1" applyFont="1" applyFill="1" applyBorder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>
      <alignment horizontal="center" vertical="center"/>
    </xf>
    <xf numFmtId="167" fontId="17" fillId="2" borderId="12" xfId="0" applyNumberFormat="1" applyFont="1" applyFill="1" applyBorder="1" applyAlignment="1">
      <alignment horizontal="center" vertical="center"/>
    </xf>
    <xf numFmtId="167" fontId="17" fillId="2" borderId="16" xfId="0" applyNumberFormat="1" applyFont="1" applyFill="1" applyBorder="1" applyAlignment="1">
      <alignment horizontal="center" vertical="center"/>
    </xf>
    <xf numFmtId="167" fontId="17" fillId="2" borderId="13" xfId="0" applyNumberFormat="1" applyFont="1" applyFill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/>
    </xf>
    <xf numFmtId="167" fontId="1" fillId="0" borderId="2" xfId="0" applyNumberFormat="1" applyFont="1" applyFill="1" applyBorder="1" applyAlignment="1">
      <alignment horizontal="center" vertical="center"/>
    </xf>
    <xf numFmtId="0" fontId="19" fillId="2" borderId="43" xfId="0" applyFont="1" applyFill="1" applyBorder="1"/>
    <xf numFmtId="0" fontId="19" fillId="2" borderId="44" xfId="0" applyFont="1" applyFill="1" applyBorder="1"/>
    <xf numFmtId="0" fontId="19" fillId="2" borderId="39" xfId="0" applyFont="1" applyFill="1" applyBorder="1"/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167" fontId="1" fillId="2" borderId="12" xfId="0" applyNumberFormat="1" applyFont="1" applyFill="1" applyBorder="1" applyAlignment="1">
      <alignment horizontal="center"/>
    </xf>
    <xf numFmtId="167" fontId="1" fillId="2" borderId="16" xfId="0" applyNumberFormat="1" applyFont="1" applyFill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7" fontId="1" fillId="0" borderId="28" xfId="0" applyNumberFormat="1" applyFont="1" applyBorder="1" applyAlignment="1">
      <alignment horizontal="center"/>
    </xf>
    <xf numFmtId="0" fontId="0" fillId="0" borderId="10" xfId="0" applyBorder="1"/>
    <xf numFmtId="167" fontId="1" fillId="0" borderId="11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7" fillId="0" borderId="11" xfId="0" applyNumberFormat="1" applyFont="1" applyBorder="1" applyAlignment="1">
      <alignment horizontal="center" vertical="center"/>
    </xf>
    <xf numFmtId="2" fontId="17" fillId="0" borderId="45" xfId="0" applyNumberFormat="1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0" fillId="8" borderId="10" xfId="0" applyFill="1" applyBorder="1"/>
    <xf numFmtId="0" fontId="0" fillId="0" borderId="11" xfId="0" applyBorder="1"/>
    <xf numFmtId="167" fontId="1" fillId="0" borderId="14" xfId="0" applyNumberFormat="1" applyFont="1" applyBorder="1" applyAlignment="1">
      <alignment horizontal="center"/>
    </xf>
    <xf numFmtId="167" fontId="1" fillId="4" borderId="15" xfId="0" applyNumberFormat="1" applyFont="1" applyFill="1" applyBorder="1" applyAlignment="1">
      <alignment horizontal="center"/>
    </xf>
    <xf numFmtId="167" fontId="1" fillId="0" borderId="46" xfId="0" applyNumberFormat="1" applyFont="1" applyBorder="1" applyAlignment="1">
      <alignment horizontal="center"/>
    </xf>
    <xf numFmtId="167" fontId="1" fillId="0" borderId="47" xfId="0" applyNumberFormat="1" applyFont="1" applyFill="1" applyBorder="1" applyAlignment="1">
      <alignment horizontal="center"/>
    </xf>
    <xf numFmtId="167" fontId="1" fillId="0" borderId="20" xfId="0" applyNumberFormat="1" applyFont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7" fillId="10" borderId="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Гиперссылка" xfId="1" builtinId="8"/>
    <cellStyle name="Гиперссылка 2" xfId="2"/>
    <cellStyle name="Обычный" xfId="0" builtinId="0"/>
  </cellStyles>
  <dxfs count="8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114300</xdr:rowOff>
        </xdr:from>
        <xdr:to>
          <xdr:col>4</xdr:col>
          <xdr:colOff>495300</xdr:colOff>
          <xdr:row>4</xdr:row>
          <xdr:rowOff>104775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707572</xdr:colOff>
      <xdr:row>43</xdr:row>
      <xdr:rowOff>81643</xdr:rowOff>
    </xdr:from>
    <xdr:to>
      <xdr:col>21</xdr:col>
      <xdr:colOff>503464</xdr:colOff>
      <xdr:row>49</xdr:row>
      <xdr:rowOff>81643</xdr:rowOff>
    </xdr:to>
    <xdr:sp macro="" textlink="">
      <xdr:nvSpPr>
        <xdr:cNvPr id="2" name="Прямоугольная выноска 1"/>
        <xdr:cNvSpPr/>
      </xdr:nvSpPr>
      <xdr:spPr>
        <a:xfrm>
          <a:off x="10355036" y="7130143"/>
          <a:ext cx="4027714" cy="1143000"/>
        </a:xfrm>
        <a:prstGeom prst="wedgeRectCallout">
          <a:avLst>
            <a:gd name="adj1" fmla="val -63737"/>
            <a:gd name="adj2" fmla="val -97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Требуется,</a:t>
          </a:r>
          <a:r>
            <a:rPr lang="ru-RU" sz="1100" baseline="0"/>
            <a:t> что бы при вводе в эти ячейки символ 1, данные из ячейки</a:t>
          </a:r>
          <a:r>
            <a:rPr lang="en-US" sz="1100" baseline="0"/>
            <a:t> K41</a:t>
          </a:r>
          <a:r>
            <a:rPr lang="ru-RU" sz="1100" baseline="0"/>
            <a:t> прописались в ячейку </a:t>
          </a:r>
          <a:r>
            <a:rPr lang="en-US" sz="1100" baseline="0"/>
            <a:t>J35 </a:t>
          </a:r>
          <a:r>
            <a:rPr lang="ru-RU" sz="1100" baseline="0"/>
            <a:t>листа </a:t>
          </a:r>
          <a:r>
            <a:rPr lang="en-US" sz="1100" baseline="0"/>
            <a:t>NMDC,</a:t>
          </a:r>
          <a:r>
            <a:rPr lang="ru-RU" sz="1100" baseline="0"/>
            <a:t>ячейка  </a:t>
          </a:r>
          <a:r>
            <a:rPr lang="en-US" sz="1100" baseline="0"/>
            <a:t>N41</a:t>
          </a:r>
          <a:r>
            <a:rPr lang="ru-RU" sz="1100" baseline="0"/>
            <a:t> в ячейку </a:t>
          </a:r>
          <a:r>
            <a:rPr lang="en-US" sz="1100" baseline="0"/>
            <a:t>J34 </a:t>
          </a:r>
          <a:r>
            <a:rPr lang="ru-RU" sz="1100" baseline="0"/>
            <a:t>Листа </a:t>
          </a:r>
          <a:r>
            <a:rPr lang="en-US" sz="1100" baseline="0"/>
            <a:t>NMDC , O41 </a:t>
          </a:r>
          <a:r>
            <a:rPr lang="ru-RU" sz="1100" baseline="0"/>
            <a:t>в ячейку </a:t>
          </a:r>
          <a:r>
            <a:rPr lang="en-US" sz="1100" baseline="0"/>
            <a:t>J36 </a:t>
          </a:r>
          <a:r>
            <a:rPr lang="ru-RU" sz="1100" baseline="0"/>
            <a:t>листа </a:t>
          </a:r>
          <a:r>
            <a:rPr lang="en-US" sz="1100" baseline="0"/>
            <a:t>NMDC  </a:t>
          </a:r>
          <a:r>
            <a:rPr lang="ru-RU" sz="1100" baseline="0"/>
            <a:t>и так далее по таблице.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168889</xdr:colOff>
      <xdr:row>19</xdr:row>
      <xdr:rowOff>120063</xdr:rowOff>
    </xdr:from>
    <xdr:to>
      <xdr:col>17</xdr:col>
      <xdr:colOff>421022</xdr:colOff>
      <xdr:row>26</xdr:row>
      <xdr:rowOff>187299</xdr:rowOff>
    </xdr:to>
    <xdr:sp macro="" textlink="">
      <xdr:nvSpPr>
        <xdr:cNvPr id="2" name="Прямоугольная выноска 1"/>
        <xdr:cNvSpPr/>
      </xdr:nvSpPr>
      <xdr:spPr>
        <a:xfrm>
          <a:off x="13884889" y="4011706"/>
          <a:ext cx="2701419" cy="1400736"/>
        </a:xfrm>
        <a:prstGeom prst="wedgeRectCallout">
          <a:avLst>
            <a:gd name="adj1" fmla="val -112115"/>
            <a:gd name="adj2" fmla="val 897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Эти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формулы я ввожу в ручную, что бы получить ввод с помощью функции ЕСЛИ из листа ЗАГАЛЬНИЙ ВВОД.  Но при копировании и вставке формул, номера ячеек меняються и мне приходиться в ручную их править, тем самым теряю смысл автоматизации</a:t>
          </a:r>
          <a:endParaRPr lang="ru-RU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840441</xdr:colOff>
      <xdr:row>24</xdr:row>
      <xdr:rowOff>100853</xdr:rowOff>
    </xdr:from>
    <xdr:to>
      <xdr:col>2</xdr:col>
      <xdr:colOff>268941</xdr:colOff>
      <xdr:row>27</xdr:row>
      <xdr:rowOff>179295</xdr:rowOff>
    </xdr:to>
    <xdr:sp macro="" textlink="">
      <xdr:nvSpPr>
        <xdr:cNvPr id="4" name="Прямоугольная выноска 3"/>
        <xdr:cNvSpPr/>
      </xdr:nvSpPr>
      <xdr:spPr>
        <a:xfrm>
          <a:off x="1949823" y="9200029"/>
          <a:ext cx="1423147" cy="649942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Название работ прописывал в ручную</a:t>
          </a:r>
        </a:p>
      </xdr:txBody>
    </xdr:sp>
    <xdr:clientData/>
  </xdr:twoCellAnchor>
  <xdr:twoCellAnchor>
    <xdr:from>
      <xdr:col>9</xdr:col>
      <xdr:colOff>118783</xdr:colOff>
      <xdr:row>38</xdr:row>
      <xdr:rowOff>62752</xdr:rowOff>
    </xdr:from>
    <xdr:to>
      <xdr:col>11</xdr:col>
      <xdr:colOff>914401</xdr:colOff>
      <xdr:row>46</xdr:row>
      <xdr:rowOff>0</xdr:rowOff>
    </xdr:to>
    <xdr:sp macro="" textlink="">
      <xdr:nvSpPr>
        <xdr:cNvPr id="5" name="Прямоугольная выноска 4"/>
        <xdr:cNvSpPr/>
      </xdr:nvSpPr>
      <xdr:spPr>
        <a:xfrm>
          <a:off x="10364962" y="11887359"/>
          <a:ext cx="2700618" cy="1692570"/>
        </a:xfrm>
        <a:prstGeom prst="wedgeRectCallout">
          <a:avLst>
            <a:gd name="adj1" fmla="val -2991"/>
            <a:gd name="adj2" fmla="val -889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Нужен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результат:</a:t>
          </a:r>
        </a:p>
        <a:p>
          <a:pPr algn="l"/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Авто матом прописывались данные при вводе ЕДИНИЦЫ на листе "Загальный ввод" данные "</a:t>
          </a:r>
          <a:r>
            <a:rPr lang="ru-RU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Циркуляции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, </a:t>
          </a:r>
          <a:r>
            <a:rPr lang="ru-RU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Интервал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роботи, </a:t>
          </a:r>
          <a:r>
            <a:rPr lang="ru-RU" sz="1100" b="1" i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Час нижче ротора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". </a:t>
          </a:r>
        </a:p>
        <a:p>
          <a:pPr algn="l"/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Данные должны браться из вкладки ЗАГАЛЬНЫЙ ВВОД и писаться в соответствии с н</a:t>
          </a:r>
          <a:r>
            <a:rPr lang="ru-RU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омером/маркой</a:t>
          </a:r>
          <a:r>
            <a:rPr lang="ru-RU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ru-RU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оборудования</a:t>
          </a:r>
        </a:p>
        <a:p>
          <a:pPr algn="l"/>
          <a:endParaRPr lang="ru-RU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13447</xdr:colOff>
      <xdr:row>34</xdr:row>
      <xdr:rowOff>103094</xdr:rowOff>
    </xdr:from>
    <xdr:to>
      <xdr:col>1</xdr:col>
      <xdr:colOff>100854</xdr:colOff>
      <xdr:row>37</xdr:row>
      <xdr:rowOff>123265</xdr:rowOff>
    </xdr:to>
    <xdr:sp macro="" textlink="">
      <xdr:nvSpPr>
        <xdr:cNvPr id="6" name="Прямоугольная выноска 5"/>
        <xdr:cNvSpPr/>
      </xdr:nvSpPr>
      <xdr:spPr>
        <a:xfrm>
          <a:off x="13447" y="11140888"/>
          <a:ext cx="1196789" cy="602877"/>
        </a:xfrm>
        <a:prstGeom prst="wedgeRectCallout">
          <a:avLst>
            <a:gd name="adj1" fmla="val -17400"/>
            <a:gd name="adj2" fmla="val -1037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Формула кажись норм работает!</a:t>
          </a:r>
        </a:p>
      </xdr:txBody>
    </xdr:sp>
    <xdr:clientData/>
  </xdr:twoCellAnchor>
  <xdr:twoCellAnchor>
    <xdr:from>
      <xdr:col>1</xdr:col>
      <xdr:colOff>1602442</xdr:colOff>
      <xdr:row>33</xdr:row>
      <xdr:rowOff>123265</xdr:rowOff>
    </xdr:from>
    <xdr:to>
      <xdr:col>10</xdr:col>
      <xdr:colOff>313765</xdr:colOff>
      <xdr:row>41</xdr:row>
      <xdr:rowOff>123265</xdr:rowOff>
    </xdr:to>
    <xdr:cxnSp macro="">
      <xdr:nvCxnSpPr>
        <xdr:cNvPr id="10" name="Прямая со стрелкой 9"/>
        <xdr:cNvCxnSpPr/>
      </xdr:nvCxnSpPr>
      <xdr:spPr>
        <a:xfrm flipH="1" flipV="1">
          <a:off x="2711824" y="10970559"/>
          <a:ext cx="8796617" cy="15352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1557618</xdr:colOff>
      <xdr:row>34</xdr:row>
      <xdr:rowOff>145677</xdr:rowOff>
    </xdr:from>
    <xdr:to>
      <xdr:col>11</xdr:col>
      <xdr:colOff>163608</xdr:colOff>
      <xdr:row>41</xdr:row>
      <xdr:rowOff>107577</xdr:rowOff>
    </xdr:to>
    <xdr:cxnSp macro="">
      <xdr:nvCxnSpPr>
        <xdr:cNvPr id="11" name="Прямая со стрелкой 10"/>
        <xdr:cNvCxnSpPr/>
      </xdr:nvCxnSpPr>
      <xdr:spPr>
        <a:xfrm flipH="1" flipV="1">
          <a:off x="2667000" y="11183471"/>
          <a:ext cx="9643784" cy="13066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784412</xdr:colOff>
      <xdr:row>35</xdr:row>
      <xdr:rowOff>134471</xdr:rowOff>
    </xdr:from>
    <xdr:to>
      <xdr:col>10</xdr:col>
      <xdr:colOff>342902</xdr:colOff>
      <xdr:row>42</xdr:row>
      <xdr:rowOff>96371</xdr:rowOff>
    </xdr:to>
    <xdr:cxnSp macro="">
      <xdr:nvCxnSpPr>
        <xdr:cNvPr id="13" name="Прямая со стрелкой 12"/>
        <xdr:cNvCxnSpPr/>
      </xdr:nvCxnSpPr>
      <xdr:spPr>
        <a:xfrm flipH="1" flipV="1">
          <a:off x="1893794" y="11362765"/>
          <a:ext cx="9643784" cy="13066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2</xdr:row>
      <xdr:rowOff>68036</xdr:rowOff>
    </xdr:from>
    <xdr:to>
      <xdr:col>10</xdr:col>
      <xdr:colOff>394607</xdr:colOff>
      <xdr:row>45</xdr:row>
      <xdr:rowOff>40822</xdr:rowOff>
    </xdr:to>
    <xdr:cxnSp macro="">
      <xdr:nvCxnSpPr>
        <xdr:cNvPr id="14" name="Прямая со стрелкой 13"/>
        <xdr:cNvCxnSpPr/>
      </xdr:nvCxnSpPr>
      <xdr:spPr>
        <a:xfrm flipV="1">
          <a:off x="11579679" y="1864179"/>
          <a:ext cx="13607" cy="11334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/>
  <dimension ref="G4:H20"/>
  <sheetViews>
    <sheetView workbookViewId="0">
      <selection activeCell="M14" sqref="M14"/>
    </sheetView>
  </sheetViews>
  <sheetFormatPr defaultRowHeight="15" x14ac:dyDescent="0.25"/>
  <cols>
    <col min="8" max="8" width="8.5703125" customWidth="1"/>
  </cols>
  <sheetData>
    <row r="4" spans="7:8" ht="15.75" x14ac:dyDescent="0.25">
      <c r="G4" s="65"/>
      <c r="H4" s="66"/>
    </row>
    <row r="5" spans="7:8" x14ac:dyDescent="0.25">
      <c r="H5" s="66"/>
    </row>
    <row r="6" spans="7:8" x14ac:dyDescent="0.25">
      <c r="H6" s="66"/>
    </row>
    <row r="7" spans="7:8" x14ac:dyDescent="0.25">
      <c r="H7" s="66"/>
    </row>
    <row r="8" spans="7:8" x14ac:dyDescent="0.25">
      <c r="H8" s="66"/>
    </row>
    <row r="9" spans="7:8" x14ac:dyDescent="0.25">
      <c r="H9" s="66"/>
    </row>
    <row r="10" spans="7:8" x14ac:dyDescent="0.25">
      <c r="H10" s="66"/>
    </row>
    <row r="11" spans="7:8" x14ac:dyDescent="0.25">
      <c r="H11" s="66"/>
    </row>
    <row r="12" spans="7:8" x14ac:dyDescent="0.25">
      <c r="H12" s="66"/>
    </row>
    <row r="13" spans="7:8" x14ac:dyDescent="0.25">
      <c r="H13" s="66"/>
    </row>
    <row r="14" spans="7:8" x14ac:dyDescent="0.25">
      <c r="H14" s="66"/>
    </row>
    <row r="15" spans="7:8" x14ac:dyDescent="0.25">
      <c r="H15" s="66"/>
    </row>
    <row r="16" spans="7:8" x14ac:dyDescent="0.25">
      <c r="H16" s="66"/>
    </row>
    <row r="17" spans="8:8" x14ac:dyDescent="0.25">
      <c r="H17" s="66"/>
    </row>
    <row r="18" spans="8:8" x14ac:dyDescent="0.25">
      <c r="H18" s="66"/>
    </row>
    <row r="19" spans="8:8" x14ac:dyDescent="0.25">
      <c r="H19" s="66"/>
    </row>
    <row r="20" spans="8:8" x14ac:dyDescent="0.25">
      <c r="H20" s="66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>
                <anchor moveWithCells="1">
                  <from>
                    <xdr:col>2</xdr:col>
                    <xdr:colOff>419100</xdr:colOff>
                    <xdr:row>1</xdr:row>
                    <xdr:rowOff>114300</xdr:rowOff>
                  </from>
                  <to>
                    <xdr:col>4</xdr:col>
                    <xdr:colOff>495300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614"/>
  <sheetViews>
    <sheetView tabSelected="1" topLeftCell="B17" zoomScale="70" zoomScaleNormal="70" workbookViewId="0">
      <pane xSplit="13" ySplit="4" topLeftCell="O34" activePane="bottomRight" state="frozen"/>
      <selection activeCell="B17" sqref="B17"/>
      <selection pane="topRight" activeCell="O17" sqref="O17"/>
      <selection pane="bottomLeft" activeCell="B21" sqref="B21"/>
      <selection pane="bottomRight" activeCell="T53" sqref="T53"/>
    </sheetView>
  </sheetViews>
  <sheetFormatPr defaultRowHeight="15" outlineLevelCol="1" x14ac:dyDescent="0.25"/>
  <cols>
    <col min="1" max="1" width="0" hidden="1" customWidth="1"/>
    <col min="2" max="2" width="15.85546875" customWidth="1"/>
    <col min="6" max="6" width="10.42578125" customWidth="1"/>
    <col min="9" max="9" width="13.28515625" customWidth="1"/>
    <col min="12" max="12" width="9.42578125" hidden="1" customWidth="1"/>
    <col min="13" max="13" width="26" hidden="1" customWidth="1"/>
    <col min="14" max="14" width="11" customWidth="1"/>
    <col min="15" max="15" width="11.85546875" customWidth="1"/>
    <col min="16" max="17" width="17.85546875" style="80" customWidth="1" outlineLevel="1"/>
    <col min="18" max="18" width="17.85546875" style="80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8" x14ac:dyDescent="0.25">
      <c r="G17" s="62"/>
      <c r="H17" s="159"/>
      <c r="I17" s="159"/>
      <c r="J17" s="61"/>
      <c r="K17" s="159"/>
      <c r="L17" s="159"/>
      <c r="M17" s="97"/>
      <c r="N17" s="97"/>
      <c r="O17" s="97"/>
    </row>
    <row r="18" spans="1:18" ht="15.75" thickBot="1" x14ac:dyDescent="0.3">
      <c r="G18" s="61"/>
      <c r="H18" s="159"/>
      <c r="I18" s="159"/>
      <c r="J18" s="61"/>
      <c r="K18" s="160"/>
      <c r="L18" s="161"/>
      <c r="M18" s="161"/>
      <c r="N18" s="98"/>
      <c r="O18" s="98"/>
    </row>
    <row r="19" spans="1:18" ht="45.75" thickBot="1" x14ac:dyDescent="0.3">
      <c r="A19" s="150" t="s">
        <v>8</v>
      </c>
      <c r="B19" s="152" t="s">
        <v>0</v>
      </c>
      <c r="C19" s="154" t="s">
        <v>1</v>
      </c>
      <c r="D19" s="155"/>
      <c r="E19" s="156"/>
      <c r="F19" s="154" t="s">
        <v>4</v>
      </c>
      <c r="G19" s="155"/>
      <c r="H19" s="155"/>
      <c r="I19" s="92" t="s">
        <v>5</v>
      </c>
      <c r="J19" s="100" t="s">
        <v>6</v>
      </c>
      <c r="K19" s="99" t="s">
        <v>7</v>
      </c>
      <c r="L19" s="157" t="s">
        <v>17</v>
      </c>
      <c r="M19" s="165" t="s">
        <v>18</v>
      </c>
      <c r="N19" s="96" t="s">
        <v>28</v>
      </c>
      <c r="O19" s="93" t="s">
        <v>32</v>
      </c>
      <c r="P19" s="162" t="s">
        <v>40</v>
      </c>
      <c r="Q19" s="163"/>
      <c r="R19" s="164"/>
    </row>
    <row r="20" spans="1:18" ht="15.75" thickBot="1" x14ac:dyDescent="0.3">
      <c r="A20" s="151"/>
      <c r="B20" s="153"/>
      <c r="C20" s="45" t="s">
        <v>2</v>
      </c>
      <c r="D20" s="46" t="s">
        <v>3</v>
      </c>
      <c r="E20" s="46" t="s">
        <v>9</v>
      </c>
      <c r="F20" s="46" t="s">
        <v>2</v>
      </c>
      <c r="G20" s="46" t="s">
        <v>3</v>
      </c>
      <c r="H20" s="46" t="s">
        <v>9</v>
      </c>
      <c r="I20" s="90">
        <f>SUM(I21:I38)</f>
        <v>160.29305555555038</v>
      </c>
      <c r="J20" s="90">
        <f>IF(SUM(J21:J38)&gt;0,SUM(J21:J38),0)</f>
        <v>86.205555555555549</v>
      </c>
      <c r="K20" s="91">
        <f>SUM(K21:K38)</f>
        <v>2518.3000000000002</v>
      </c>
      <c r="L20" s="158"/>
      <c r="M20" s="166"/>
      <c r="N20" s="94"/>
      <c r="O20" s="95"/>
      <c r="P20" s="89" t="s">
        <v>15</v>
      </c>
      <c r="Q20" s="89" t="s">
        <v>12</v>
      </c>
      <c r="R20" s="89" t="s">
        <v>13</v>
      </c>
    </row>
    <row r="21" spans="1:18" x14ac:dyDescent="0.25">
      <c r="A21" s="17">
        <v>1</v>
      </c>
      <c r="B21" s="8" t="s">
        <v>24</v>
      </c>
      <c r="C21" s="2">
        <v>43376</v>
      </c>
      <c r="D21" s="3">
        <v>6.25E-2</v>
      </c>
      <c r="E21" s="82">
        <v>3188.9</v>
      </c>
      <c r="F21" s="23">
        <v>43386</v>
      </c>
      <c r="G21" s="68">
        <v>0.33333333333333331</v>
      </c>
      <c r="H21" s="34">
        <v>3314.8</v>
      </c>
      <c r="I21" s="5">
        <f t="shared" ref="I21:I24" si="0">IF(F21&gt;0,(F21+G21)-(C21+D21)," ")</f>
        <v>10.270833333335759</v>
      </c>
      <c r="J21" s="13">
        <v>5.2791666666666668</v>
      </c>
      <c r="K21" s="4">
        <f>IF(H21&gt;0,H21-E21," ")</f>
        <v>125.90000000000009</v>
      </c>
      <c r="L21" s="82"/>
      <c r="M21" s="82"/>
      <c r="N21" s="5"/>
      <c r="O21" s="5"/>
      <c r="P21" s="21"/>
      <c r="Q21" s="21"/>
      <c r="R21" s="21"/>
    </row>
    <row r="22" spans="1:18" x14ac:dyDescent="0.25">
      <c r="A22" s="17">
        <v>2</v>
      </c>
      <c r="B22" s="82" t="s">
        <v>25</v>
      </c>
      <c r="C22" s="2">
        <v>43389</v>
      </c>
      <c r="D22" s="3">
        <v>0.34583333333333338</v>
      </c>
      <c r="E22" s="82">
        <v>2055.4</v>
      </c>
      <c r="F22" s="2">
        <v>43398</v>
      </c>
      <c r="G22" s="3">
        <v>0.16666666666666666</v>
      </c>
      <c r="H22" s="82">
        <v>2163.5</v>
      </c>
      <c r="I22" s="6">
        <f t="shared" si="0"/>
        <v>8.8208333333313931</v>
      </c>
      <c r="J22" s="24">
        <v>4.7638888888888884</v>
      </c>
      <c r="K22" s="4">
        <f>IF(H22&gt;0,H22-E22," ")</f>
        <v>108.09999999999991</v>
      </c>
      <c r="L22" s="1"/>
      <c r="M22" s="82"/>
      <c r="N22" s="5"/>
      <c r="O22" s="5"/>
      <c r="P22" s="21"/>
      <c r="Q22" s="21"/>
      <c r="R22" s="21"/>
    </row>
    <row r="23" spans="1:18" ht="101.25" customHeight="1" x14ac:dyDescent="0.25">
      <c r="A23" s="17">
        <v>3</v>
      </c>
      <c r="B23" s="82" t="s">
        <v>33</v>
      </c>
      <c r="C23" s="2">
        <v>43432</v>
      </c>
      <c r="D23" s="3">
        <v>0.33333333333333331</v>
      </c>
      <c r="E23" s="82">
        <v>3545</v>
      </c>
      <c r="F23" s="2">
        <v>43447</v>
      </c>
      <c r="G23" s="3">
        <v>0.53125</v>
      </c>
      <c r="H23" s="82">
        <v>3623.1</v>
      </c>
      <c r="I23" s="5">
        <f t="shared" si="0"/>
        <v>15.197916666664241</v>
      </c>
      <c r="J23" s="5">
        <v>8.7430555555555554</v>
      </c>
      <c r="K23" s="4">
        <f t="shared" ref="K23:K24" si="1">IF(H23&gt;0,H23-E23," ")</f>
        <v>78.099999999999909</v>
      </c>
      <c r="L23" s="82" t="s">
        <v>16</v>
      </c>
      <c r="M23" s="83" t="s">
        <v>36</v>
      </c>
      <c r="N23" s="5">
        <v>11.208333333333334</v>
      </c>
      <c r="O23" s="5">
        <v>15.076388888888888</v>
      </c>
      <c r="P23" s="21"/>
      <c r="Q23" s="21"/>
      <c r="R23" s="21"/>
    </row>
    <row r="24" spans="1:18" x14ac:dyDescent="0.25">
      <c r="A24" s="17">
        <v>4</v>
      </c>
      <c r="B24" s="82" t="s">
        <v>38</v>
      </c>
      <c r="C24" s="2">
        <v>43469</v>
      </c>
      <c r="D24" s="3">
        <v>0.66666666666666663</v>
      </c>
      <c r="E24" s="82">
        <v>926</v>
      </c>
      <c r="F24" s="2"/>
      <c r="G24" s="3"/>
      <c r="H24" s="82"/>
      <c r="I24" s="5" t="str">
        <f t="shared" si="0"/>
        <v xml:space="preserve"> </v>
      </c>
      <c r="J24" s="5"/>
      <c r="K24" s="4" t="str">
        <f t="shared" si="1"/>
        <v xml:space="preserve"> </v>
      </c>
      <c r="L24" s="14"/>
      <c r="M24" s="12"/>
      <c r="N24" s="5"/>
      <c r="O24" s="5"/>
      <c r="P24" s="21"/>
      <c r="Q24" s="21"/>
      <c r="R24" s="21"/>
    </row>
    <row r="25" spans="1:18" x14ac:dyDescent="0.25">
      <c r="A25" s="17">
        <v>7</v>
      </c>
      <c r="B25" s="82" t="s">
        <v>19</v>
      </c>
      <c r="C25" s="2">
        <v>43267</v>
      </c>
      <c r="D25" s="3">
        <v>0.125</v>
      </c>
      <c r="E25" s="82">
        <v>1080</v>
      </c>
      <c r="F25" s="2">
        <v>43273</v>
      </c>
      <c r="G25" s="3">
        <v>0.41666666666666669</v>
      </c>
      <c r="H25" s="82">
        <v>1333.8</v>
      </c>
      <c r="I25" s="5">
        <f t="shared" ref="I25:I27" si="2">IF(F25&gt;0,(F25+G25)-(C25+D25)," ")</f>
        <v>6.2916666666642413</v>
      </c>
      <c r="J25" s="5">
        <v>4.625</v>
      </c>
      <c r="K25" s="4">
        <f>IF(H25&gt;0,H25-E25," ")</f>
        <v>253.79999999999995</v>
      </c>
      <c r="L25" s="82"/>
      <c r="M25" s="19"/>
      <c r="N25" s="24">
        <v>4.625</v>
      </c>
      <c r="O25" s="24">
        <v>6.291666666666667</v>
      </c>
      <c r="P25" s="21"/>
      <c r="Q25" s="21"/>
      <c r="R25" s="21"/>
    </row>
    <row r="26" spans="1:18" x14ac:dyDescent="0.25">
      <c r="A26" s="17">
        <v>8</v>
      </c>
      <c r="B26" s="1" t="s">
        <v>20</v>
      </c>
      <c r="C26" s="2">
        <v>43280</v>
      </c>
      <c r="D26" s="3">
        <v>0.52083333333333337</v>
      </c>
      <c r="E26" s="82">
        <v>1120.5999999999999</v>
      </c>
      <c r="F26" s="2">
        <v>43288</v>
      </c>
      <c r="G26" s="3">
        <v>0.20833333333333334</v>
      </c>
      <c r="H26" s="82">
        <v>1458.5</v>
      </c>
      <c r="I26" s="5">
        <f t="shared" si="2"/>
        <v>7.6875</v>
      </c>
      <c r="J26" s="5">
        <v>3.6388888888888888</v>
      </c>
      <c r="K26" s="4">
        <f>IF(H26&gt;0,H26-E26," ")</f>
        <v>337.90000000000009</v>
      </c>
      <c r="L26" s="82" t="s">
        <v>16</v>
      </c>
      <c r="M26" s="19" t="s">
        <v>23</v>
      </c>
      <c r="N26" s="24">
        <v>3.6388888888888888</v>
      </c>
      <c r="O26" s="24">
        <v>7.6875</v>
      </c>
      <c r="P26" s="21"/>
      <c r="Q26" s="21"/>
      <c r="R26" s="21"/>
    </row>
    <row r="27" spans="1:18" hidden="1" x14ac:dyDescent="0.25">
      <c r="A27" s="17">
        <v>9</v>
      </c>
      <c r="B27" s="82"/>
      <c r="C27" s="2"/>
      <c r="D27" s="3"/>
      <c r="E27" s="82"/>
      <c r="F27" s="2"/>
      <c r="G27" s="3"/>
      <c r="H27" s="82"/>
      <c r="I27" s="5" t="str">
        <f t="shared" si="2"/>
        <v xml:space="preserve"> </v>
      </c>
      <c r="J27" s="5"/>
      <c r="K27" s="4" t="str">
        <f t="shared" ref="K27:K29" si="3">IF(H27&gt;0,H27-E27," ")</f>
        <v xml:space="preserve"> </v>
      </c>
      <c r="L27" s="82"/>
      <c r="M27" s="22"/>
      <c r="N27" s="5"/>
      <c r="O27" s="5"/>
      <c r="P27" s="21"/>
      <c r="Q27" s="21"/>
      <c r="R27" s="21"/>
    </row>
    <row r="28" spans="1:18" x14ac:dyDescent="0.25">
      <c r="A28" s="17">
        <v>1</v>
      </c>
      <c r="B28" s="82" t="s">
        <v>20</v>
      </c>
      <c r="C28" s="2">
        <v>43299</v>
      </c>
      <c r="D28" s="3">
        <v>0.18055555555555555</v>
      </c>
      <c r="E28" s="82">
        <v>2080</v>
      </c>
      <c r="F28" s="2">
        <v>43303</v>
      </c>
      <c r="G28" s="3">
        <v>0.52083333333333337</v>
      </c>
      <c r="H28" s="82">
        <v>2247</v>
      </c>
      <c r="I28" s="5">
        <f t="shared" ref="I28:I29" si="4">IF(F28&gt;0,(F28+G28)-(C28+D28)," ")</f>
        <v>4.3402777777810115</v>
      </c>
      <c r="J28" s="5">
        <v>1.84375</v>
      </c>
      <c r="K28" s="4">
        <f t="shared" si="3"/>
        <v>167</v>
      </c>
      <c r="L28" s="82"/>
      <c r="M28" s="82"/>
      <c r="N28" s="24">
        <v>1.84375</v>
      </c>
      <c r="O28" s="24">
        <v>3.1805555555555554</v>
      </c>
      <c r="P28" s="21"/>
      <c r="Q28" s="21"/>
      <c r="R28" s="21"/>
    </row>
    <row r="29" spans="1:18" x14ac:dyDescent="0.25">
      <c r="A29" s="17">
        <v>2</v>
      </c>
      <c r="B29" s="82" t="s">
        <v>21</v>
      </c>
      <c r="C29" s="2">
        <v>43311</v>
      </c>
      <c r="D29" s="3">
        <v>0.4826388888888889</v>
      </c>
      <c r="E29" s="82">
        <v>1774</v>
      </c>
      <c r="F29" s="2">
        <v>43317</v>
      </c>
      <c r="G29" s="3">
        <v>0.5</v>
      </c>
      <c r="H29" s="1">
        <v>2008.7</v>
      </c>
      <c r="I29" s="5">
        <f t="shared" si="4"/>
        <v>6.0173611111094942</v>
      </c>
      <c r="J29" s="5">
        <v>3.1041666666666665</v>
      </c>
      <c r="K29" s="4">
        <f t="shared" si="3"/>
        <v>234.70000000000005</v>
      </c>
      <c r="L29" s="82"/>
      <c r="M29" s="82"/>
      <c r="N29" s="24">
        <v>3.1041666666666665</v>
      </c>
      <c r="O29" s="24">
        <v>5.395833333333333</v>
      </c>
      <c r="P29" s="21"/>
      <c r="Q29" s="21"/>
      <c r="R29" s="21"/>
    </row>
    <row r="30" spans="1:18" x14ac:dyDescent="0.25">
      <c r="B30" s="8" t="s">
        <v>22</v>
      </c>
      <c r="C30" s="2">
        <v>43325</v>
      </c>
      <c r="D30" s="3">
        <v>0.6875</v>
      </c>
      <c r="E30" s="82">
        <v>3430</v>
      </c>
      <c r="F30" s="2">
        <v>43344</v>
      </c>
      <c r="G30" s="20">
        <v>0.33333333333333331</v>
      </c>
      <c r="H30" s="21">
        <v>3660</v>
      </c>
      <c r="I30" s="5">
        <f t="shared" ref="I30:I34" si="5">IF(F30&gt;0,F30-C30," ")</f>
        <v>19</v>
      </c>
      <c r="J30" s="13">
        <v>10.897916666666667</v>
      </c>
      <c r="K30" s="4">
        <f t="shared" ref="K30:K38" si="6">IF(H30&gt;0,H30-E30," ")</f>
        <v>230</v>
      </c>
      <c r="L30" s="82"/>
      <c r="M30" s="82"/>
      <c r="N30" s="13">
        <v>10.897916666666667</v>
      </c>
      <c r="O30" s="35">
        <v>17.229166666666668</v>
      </c>
      <c r="P30" s="21">
        <v>1</v>
      </c>
      <c r="Q30" s="21">
        <v>1</v>
      </c>
      <c r="R30" s="21"/>
    </row>
    <row r="31" spans="1:18" x14ac:dyDescent="0.25">
      <c r="B31" s="8" t="s">
        <v>24</v>
      </c>
      <c r="C31" s="2">
        <v>43359</v>
      </c>
      <c r="D31" s="3">
        <v>0.39583333333333331</v>
      </c>
      <c r="E31" s="82">
        <v>3095</v>
      </c>
      <c r="F31" s="2">
        <v>43386</v>
      </c>
      <c r="G31" s="3">
        <v>0.33333333333333331</v>
      </c>
      <c r="H31" s="82">
        <v>3314.8</v>
      </c>
      <c r="I31" s="5">
        <f t="shared" si="5"/>
        <v>27</v>
      </c>
      <c r="J31" s="13">
        <v>11.78125</v>
      </c>
      <c r="K31" s="4">
        <f t="shared" si="6"/>
        <v>219.80000000000018</v>
      </c>
      <c r="L31" s="82"/>
      <c r="M31" s="82"/>
      <c r="N31" s="24">
        <v>11.78125</v>
      </c>
      <c r="O31" s="13">
        <v>22.243055555555557</v>
      </c>
      <c r="P31" s="21"/>
      <c r="Q31" s="21"/>
      <c r="R31" s="21"/>
    </row>
    <row r="32" spans="1:18" x14ac:dyDescent="0.25">
      <c r="B32" s="82" t="s">
        <v>25</v>
      </c>
      <c r="C32" s="2">
        <v>43389</v>
      </c>
      <c r="D32" s="3">
        <v>0.34583333333333338</v>
      </c>
      <c r="E32" s="82">
        <v>2055.4</v>
      </c>
      <c r="F32" s="2">
        <v>43398</v>
      </c>
      <c r="G32" s="3">
        <v>0.16666666666666666</v>
      </c>
      <c r="H32" s="82">
        <v>2163.5</v>
      </c>
      <c r="I32" s="5">
        <f t="shared" si="5"/>
        <v>9</v>
      </c>
      <c r="J32" s="24">
        <v>4.7638888888888884</v>
      </c>
      <c r="K32" s="4">
        <f t="shared" si="6"/>
        <v>108.09999999999991</v>
      </c>
      <c r="L32" s="82"/>
      <c r="M32" s="1"/>
      <c r="N32" s="24">
        <v>4.7638888888888884</v>
      </c>
      <c r="O32" s="9">
        <v>9.125</v>
      </c>
      <c r="P32" s="21"/>
      <c r="Q32" s="21"/>
      <c r="R32" s="21"/>
    </row>
    <row r="33" spans="2:18" ht="60" x14ac:dyDescent="0.25">
      <c r="B33" s="82" t="s">
        <v>33</v>
      </c>
      <c r="C33" s="2">
        <v>43432</v>
      </c>
      <c r="D33" s="3">
        <v>0.20833333333333334</v>
      </c>
      <c r="E33" s="82">
        <v>3545</v>
      </c>
      <c r="F33" s="2">
        <v>43451</v>
      </c>
      <c r="G33" s="3">
        <v>0.75</v>
      </c>
      <c r="H33" s="82">
        <v>3679.3</v>
      </c>
      <c r="I33" s="5">
        <f>IF(F33&gt;0,F33-C33," ")</f>
        <v>19</v>
      </c>
      <c r="J33" s="5">
        <v>11.121527777777779</v>
      </c>
      <c r="K33" s="4">
        <f t="shared" si="6"/>
        <v>134.30000000000018</v>
      </c>
      <c r="L33" s="82" t="s">
        <v>16</v>
      </c>
      <c r="M33" s="83" t="s">
        <v>37</v>
      </c>
      <c r="N33" s="24">
        <v>11.208333333333334</v>
      </c>
      <c r="O33" s="24">
        <v>15.076388888888888</v>
      </c>
      <c r="P33" s="21"/>
      <c r="Q33" s="21"/>
      <c r="R33" s="21"/>
    </row>
    <row r="34" spans="2:18" x14ac:dyDescent="0.25">
      <c r="B34" s="82" t="s">
        <v>38</v>
      </c>
      <c r="C34" s="2">
        <v>43469</v>
      </c>
      <c r="D34" s="3">
        <v>0.66666666666666663</v>
      </c>
      <c r="E34" s="82">
        <v>926</v>
      </c>
      <c r="F34" s="2"/>
      <c r="G34" s="3"/>
      <c r="H34" s="82"/>
      <c r="I34" s="5" t="str">
        <f t="shared" si="5"/>
        <v xml:space="preserve"> </v>
      </c>
      <c r="J34" s="5"/>
      <c r="K34" s="4" t="str">
        <f t="shared" si="6"/>
        <v xml:space="preserve"> </v>
      </c>
      <c r="L34" s="82"/>
      <c r="M34" s="82"/>
      <c r="N34" s="5"/>
      <c r="O34" s="5"/>
      <c r="P34" s="21"/>
      <c r="Q34" s="21"/>
      <c r="R34" s="21"/>
    </row>
    <row r="35" spans="2:18" x14ac:dyDescent="0.25">
      <c r="B35" s="82" t="s">
        <v>29</v>
      </c>
      <c r="C35" s="2">
        <v>43393</v>
      </c>
      <c r="D35" s="3">
        <v>0.33333333333333331</v>
      </c>
      <c r="E35" s="82">
        <v>3380</v>
      </c>
      <c r="F35" s="2">
        <v>43402</v>
      </c>
      <c r="G35" s="3">
        <v>0.33333333333333331</v>
      </c>
      <c r="H35" s="82">
        <v>3521.7</v>
      </c>
      <c r="I35" s="5">
        <f t="shared" ref="I35:I38" si="7">IF(F35&gt;0,(F35+G35)-(C35+D35)," ")</f>
        <v>9</v>
      </c>
      <c r="J35" s="5">
        <v>5.770833333333333</v>
      </c>
      <c r="K35" s="4">
        <f t="shared" si="6"/>
        <v>141.69999999999982</v>
      </c>
      <c r="L35" s="82"/>
      <c r="M35" s="82"/>
      <c r="N35" s="24">
        <v>5.770833333333333</v>
      </c>
      <c r="O35" s="9">
        <v>8.0833333333333339</v>
      </c>
      <c r="P35" s="21">
        <v>1</v>
      </c>
      <c r="Q35" s="21">
        <v>1</v>
      </c>
      <c r="R35" s="21"/>
    </row>
    <row r="36" spans="2:18" x14ac:dyDescent="0.25">
      <c r="B36" s="82" t="s">
        <v>30</v>
      </c>
      <c r="C36" s="2">
        <v>43407</v>
      </c>
      <c r="D36" s="3">
        <v>0.33333333333333331</v>
      </c>
      <c r="E36" s="82">
        <v>3073</v>
      </c>
      <c r="F36" s="2">
        <v>43418</v>
      </c>
      <c r="G36" s="3">
        <v>0</v>
      </c>
      <c r="H36" s="82">
        <v>3296</v>
      </c>
      <c r="I36" s="5">
        <f t="shared" si="7"/>
        <v>10.666666666664241</v>
      </c>
      <c r="J36" s="5">
        <v>6.6486111111111112</v>
      </c>
      <c r="K36" s="4">
        <f t="shared" si="6"/>
        <v>223</v>
      </c>
      <c r="L36" s="82"/>
      <c r="M36" s="82"/>
      <c r="N36" s="24">
        <v>6.6486111111111112</v>
      </c>
      <c r="O36" s="9">
        <v>9.8958333333333339</v>
      </c>
      <c r="P36" s="21"/>
      <c r="Q36" s="21">
        <v>1</v>
      </c>
      <c r="R36" s="21">
        <v>1</v>
      </c>
    </row>
    <row r="37" spans="2:18" ht="30" x14ac:dyDescent="0.25">
      <c r="B37" s="82" t="s">
        <v>34</v>
      </c>
      <c r="C37" s="2">
        <v>43428</v>
      </c>
      <c r="D37" s="3">
        <v>0.33333333333333331</v>
      </c>
      <c r="E37" s="82">
        <v>4005.6</v>
      </c>
      <c r="F37" s="2">
        <v>43436</v>
      </c>
      <c r="G37" s="3">
        <v>0.33333333333333331</v>
      </c>
      <c r="H37" s="82">
        <v>4161.5</v>
      </c>
      <c r="I37" s="5">
        <f t="shared" si="7"/>
        <v>8</v>
      </c>
      <c r="J37" s="5">
        <v>3.223611111111111</v>
      </c>
      <c r="K37" s="4">
        <f t="shared" si="6"/>
        <v>155.90000000000009</v>
      </c>
      <c r="L37" s="82"/>
      <c r="M37" s="7" t="s">
        <v>35</v>
      </c>
      <c r="N37" s="13">
        <v>3.223611111111111</v>
      </c>
      <c r="O37" s="5">
        <v>10.1875</v>
      </c>
      <c r="P37" s="21"/>
      <c r="Q37" s="21">
        <v>1</v>
      </c>
      <c r="R37" s="21">
        <v>1</v>
      </c>
    </row>
    <row r="38" spans="2:18" hidden="1" x14ac:dyDescent="0.25">
      <c r="B38" s="82"/>
      <c r="C38" s="2"/>
      <c r="D38" s="3"/>
      <c r="E38" s="82"/>
      <c r="F38" s="2"/>
      <c r="G38" s="3"/>
      <c r="H38" s="82"/>
      <c r="I38" s="5" t="str">
        <f t="shared" si="7"/>
        <v xml:space="preserve"> </v>
      </c>
      <c r="J38" s="5"/>
      <c r="K38" s="4" t="str">
        <f t="shared" si="6"/>
        <v xml:space="preserve"> </v>
      </c>
      <c r="L38" s="82"/>
      <c r="M38" s="82"/>
      <c r="N38" s="5"/>
      <c r="O38" s="5"/>
      <c r="P38" s="21"/>
      <c r="Q38" s="21"/>
      <c r="R38" s="21"/>
    </row>
    <row r="39" spans="2:18" s="87" customFormat="1" x14ac:dyDescent="0.25">
      <c r="B39" s="147" t="s">
        <v>41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9"/>
      <c r="P39" s="88"/>
      <c r="Q39" s="88"/>
      <c r="R39" s="88"/>
    </row>
    <row r="40" spans="2:18" x14ac:dyDescent="0.25">
      <c r="B40" s="82" t="s">
        <v>39</v>
      </c>
      <c r="C40" s="2">
        <v>43471</v>
      </c>
      <c r="D40" s="3">
        <v>0.35416666666666669</v>
      </c>
      <c r="E40" s="82">
        <v>3400.7</v>
      </c>
      <c r="F40" s="2"/>
      <c r="G40" s="3"/>
      <c r="H40" s="82"/>
      <c r="I40" s="5" t="str">
        <f t="shared" ref="I40" si="8">IF(F40&gt;0,(F40+G40)-(C40+D40)," ")</f>
        <v xml:space="preserve"> </v>
      </c>
      <c r="J40" s="5"/>
      <c r="K40" s="4" t="str">
        <f t="shared" ref="K40" si="9">IF(H40&gt;0,H40-E40," ")</f>
        <v xml:space="preserve"> </v>
      </c>
      <c r="L40" s="82"/>
      <c r="M40" s="82"/>
      <c r="N40" s="5"/>
      <c r="O40" s="5"/>
      <c r="P40" s="21"/>
      <c r="Q40" s="21">
        <v>1</v>
      </c>
      <c r="R40" s="21">
        <v>1</v>
      </c>
    </row>
    <row r="41" spans="2:18" x14ac:dyDescent="0.25">
      <c r="B41" s="82" t="s">
        <v>38</v>
      </c>
      <c r="C41" s="2">
        <v>43469</v>
      </c>
      <c r="D41" s="3">
        <v>0.66666666666666663</v>
      </c>
      <c r="E41" s="82">
        <v>926</v>
      </c>
      <c r="F41" s="1"/>
      <c r="G41" s="1"/>
      <c r="H41" s="1"/>
      <c r="I41" s="1"/>
      <c r="J41" s="1"/>
      <c r="K41" s="1"/>
      <c r="L41" s="1"/>
      <c r="M41" s="1"/>
      <c r="N41" s="5"/>
      <c r="O41" s="5"/>
      <c r="P41" s="177">
        <v>1</v>
      </c>
      <c r="Q41" s="177">
        <v>1</v>
      </c>
      <c r="R41" s="2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"/>
      <c r="O42" s="5"/>
      <c r="P42" s="21"/>
      <c r="Q42" s="21"/>
      <c r="R42" s="2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"/>
      <c r="O43" s="5"/>
      <c r="P43" s="21"/>
      <c r="Q43" s="21"/>
      <c r="R43" s="2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"/>
      <c r="O44" s="5"/>
      <c r="P44" s="21"/>
      <c r="Q44" s="21"/>
      <c r="R44" s="2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"/>
      <c r="O45" s="5"/>
      <c r="P45" s="21"/>
      <c r="Q45" s="21"/>
      <c r="R45" s="2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"/>
      <c r="O46" s="5"/>
      <c r="P46" s="21"/>
      <c r="Q46" s="21"/>
      <c r="R46" s="2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"/>
      <c r="O47" s="5"/>
      <c r="P47" s="21"/>
      <c r="Q47" s="21"/>
      <c r="R47" s="2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"/>
      <c r="O48" s="5"/>
      <c r="P48" s="21"/>
      <c r="Q48" s="21"/>
      <c r="R48" s="2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"/>
      <c r="O49" s="5"/>
      <c r="P49" s="21"/>
      <c r="Q49" s="21"/>
      <c r="R49" s="2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  <c r="O50" s="5"/>
      <c r="P50" s="21"/>
      <c r="Q50" s="21"/>
      <c r="R50" s="2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"/>
      <c r="O51" s="5"/>
      <c r="P51" s="21"/>
      <c r="Q51" s="21"/>
      <c r="R51" s="2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"/>
      <c r="O52" s="5"/>
      <c r="P52" s="21"/>
      <c r="Q52" s="21"/>
      <c r="R52" s="2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"/>
      <c r="O53" s="5"/>
      <c r="P53" s="21"/>
      <c r="Q53" s="21"/>
      <c r="R53" s="2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5"/>
      <c r="P54" s="21"/>
      <c r="Q54" s="21"/>
      <c r="R54" s="2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5"/>
      <c r="P55" s="21"/>
      <c r="Q55" s="21"/>
      <c r="R55" s="2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5"/>
      <c r="P56" s="21"/>
      <c r="Q56" s="21"/>
      <c r="R56" s="2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5"/>
      <c r="P57" s="21"/>
      <c r="Q57" s="21"/>
      <c r="R57" s="2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"/>
      <c r="O58" s="5"/>
      <c r="P58" s="21"/>
      <c r="Q58" s="21"/>
      <c r="R58" s="2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"/>
      <c r="O59" s="5"/>
      <c r="P59" s="21"/>
      <c r="Q59" s="21"/>
      <c r="R59" s="2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"/>
      <c r="O60" s="5"/>
      <c r="P60" s="21"/>
      <c r="Q60" s="21"/>
      <c r="R60" s="2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  <c r="O61" s="5"/>
      <c r="P61" s="21"/>
      <c r="Q61" s="21"/>
      <c r="R61" s="2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"/>
      <c r="O62" s="5"/>
      <c r="P62" s="21"/>
      <c r="Q62" s="21"/>
      <c r="R62" s="2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5"/>
      <c r="P63" s="21"/>
      <c r="Q63" s="21"/>
      <c r="R63" s="2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5"/>
      <c r="P64" s="21"/>
      <c r="Q64" s="21"/>
      <c r="R64" s="2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5"/>
      <c r="P65" s="21"/>
      <c r="Q65" s="21"/>
      <c r="R65" s="2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5"/>
      <c r="P66" s="21"/>
      <c r="Q66" s="21"/>
      <c r="R66" s="2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5"/>
      <c r="P67" s="21"/>
      <c r="Q67" s="21"/>
      <c r="R67" s="2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5"/>
      <c r="P68" s="21"/>
      <c r="Q68" s="21"/>
      <c r="R68" s="2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5"/>
      <c r="P69" s="21"/>
      <c r="Q69" s="21"/>
      <c r="R69" s="2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5"/>
      <c r="P70" s="21"/>
      <c r="Q70" s="21"/>
      <c r="R70" s="2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5"/>
      <c r="P71" s="21"/>
      <c r="Q71" s="21"/>
      <c r="R71" s="2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5"/>
      <c r="P72" s="21"/>
      <c r="Q72" s="21"/>
      <c r="R72" s="2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5"/>
      <c r="P73" s="21"/>
      <c r="Q73" s="21"/>
      <c r="R73" s="2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5"/>
      <c r="P74" s="21"/>
      <c r="Q74" s="21"/>
      <c r="R74" s="2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5"/>
      <c r="P75" s="21"/>
      <c r="Q75" s="21"/>
      <c r="R75" s="21"/>
    </row>
    <row r="76" spans="2:18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5"/>
      <c r="P76" s="21"/>
      <c r="Q76" s="21"/>
      <c r="R76" s="21"/>
    </row>
    <row r="77" spans="2:18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5"/>
      <c r="P77" s="21"/>
      <c r="Q77" s="21"/>
      <c r="R77" s="21"/>
    </row>
    <row r="78" spans="2:18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5"/>
      <c r="P78" s="21"/>
      <c r="Q78" s="21"/>
      <c r="R78" s="21"/>
    </row>
    <row r="79" spans="2:18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5"/>
      <c r="P79" s="21"/>
      <c r="Q79" s="21"/>
      <c r="R79" s="21"/>
    </row>
    <row r="80" spans="2:18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5"/>
      <c r="P80" s="21"/>
      <c r="Q80" s="21"/>
      <c r="R80" s="21"/>
    </row>
    <row r="81" spans="2:18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5"/>
      <c r="P81" s="21"/>
      <c r="Q81" s="21"/>
      <c r="R81" s="21"/>
    </row>
    <row r="82" spans="2:18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5"/>
      <c r="P82" s="21"/>
      <c r="Q82" s="21"/>
      <c r="R82" s="21"/>
    </row>
    <row r="83" spans="2:18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5"/>
      <c r="P83" s="21"/>
      <c r="Q83" s="21"/>
      <c r="R83" s="21"/>
    </row>
    <row r="84" spans="2:18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5"/>
      <c r="P84" s="21"/>
      <c r="Q84" s="21"/>
      <c r="R84" s="21"/>
    </row>
    <row r="85" spans="2:18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5"/>
      <c r="P85" s="21"/>
      <c r="Q85" s="21"/>
      <c r="R85" s="21"/>
    </row>
    <row r="86" spans="2:18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5"/>
      <c r="P86" s="21"/>
      <c r="Q86" s="21"/>
      <c r="R86" s="21"/>
    </row>
    <row r="87" spans="2:18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5"/>
      <c r="P87" s="21"/>
      <c r="Q87" s="21"/>
      <c r="R87" s="21"/>
    </row>
    <row r="88" spans="2:18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5"/>
      <c r="P88" s="21"/>
      <c r="Q88" s="21"/>
      <c r="R88" s="21"/>
    </row>
    <row r="89" spans="2:18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5"/>
      <c r="P89" s="21"/>
      <c r="Q89" s="21"/>
      <c r="R89" s="21"/>
    </row>
    <row r="90" spans="2:18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5"/>
      <c r="P90" s="21"/>
      <c r="Q90" s="21"/>
      <c r="R90" s="21"/>
    </row>
    <row r="91" spans="2:18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"/>
      <c r="O91" s="5"/>
      <c r="P91" s="21"/>
      <c r="Q91" s="21"/>
      <c r="R91" s="21"/>
    </row>
    <row r="92" spans="2:18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5"/>
      <c r="P92" s="21"/>
      <c r="Q92" s="21"/>
      <c r="R92" s="21"/>
    </row>
    <row r="93" spans="2:18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"/>
      <c r="O93" s="5"/>
      <c r="P93" s="21"/>
      <c r="Q93" s="21"/>
      <c r="R93" s="21"/>
    </row>
    <row r="94" spans="2:18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"/>
      <c r="O94" s="5"/>
      <c r="P94" s="21"/>
      <c r="Q94" s="21"/>
      <c r="R94" s="21"/>
    </row>
    <row r="95" spans="2:18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"/>
      <c r="O95" s="5"/>
      <c r="P95" s="21"/>
      <c r="Q95" s="21"/>
      <c r="R95" s="21"/>
    </row>
    <row r="96" spans="2:18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"/>
      <c r="O96" s="5"/>
      <c r="P96" s="21"/>
      <c r="Q96" s="21"/>
      <c r="R96" s="21"/>
    </row>
    <row r="97" spans="2:18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5"/>
      <c r="O97" s="5"/>
      <c r="P97" s="21"/>
      <c r="Q97" s="21"/>
      <c r="R97" s="21"/>
    </row>
    <row r="98" spans="2:18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5"/>
      <c r="P98" s="21"/>
      <c r="Q98" s="21"/>
      <c r="R98" s="21"/>
    </row>
    <row r="99" spans="2:18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5"/>
      <c r="P99" s="21"/>
      <c r="Q99" s="21"/>
      <c r="R99" s="21"/>
    </row>
    <row r="100" spans="2:18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5"/>
      <c r="P100" s="21"/>
      <c r="Q100" s="21"/>
      <c r="R100" s="21"/>
    </row>
    <row r="101" spans="2:18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5"/>
      <c r="P101" s="21"/>
      <c r="Q101" s="21"/>
      <c r="R101" s="21"/>
    </row>
    <row r="102" spans="2:18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5"/>
      <c r="P102" s="21"/>
      <c r="Q102" s="21"/>
      <c r="R102" s="21"/>
    </row>
    <row r="103" spans="2:18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/>
      <c r="P103" s="21"/>
      <c r="Q103" s="21"/>
      <c r="R103" s="21"/>
    </row>
    <row r="104" spans="2:18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5"/>
      <c r="P104" s="21"/>
      <c r="Q104" s="21"/>
      <c r="R104" s="21"/>
    </row>
    <row r="105" spans="2:18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5"/>
      <c r="P105" s="21"/>
      <c r="Q105" s="21"/>
      <c r="R105" s="21"/>
    </row>
    <row r="106" spans="2:18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5"/>
      <c r="P106" s="21"/>
      <c r="Q106" s="21"/>
      <c r="R106" s="21"/>
    </row>
    <row r="107" spans="2:18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5"/>
      <c r="P107" s="21"/>
      <c r="Q107" s="21"/>
      <c r="R107" s="21"/>
    </row>
    <row r="108" spans="2:18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5"/>
      <c r="P108" s="21"/>
      <c r="Q108" s="21"/>
      <c r="R108" s="21"/>
    </row>
    <row r="109" spans="2:18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5"/>
      <c r="P109" s="21"/>
      <c r="Q109" s="21"/>
      <c r="R109" s="21"/>
    </row>
    <row r="110" spans="2:1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5"/>
      <c r="P110" s="21"/>
      <c r="Q110" s="21"/>
      <c r="R110" s="21"/>
    </row>
    <row r="111" spans="2:1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5"/>
      <c r="P111" s="21"/>
      <c r="Q111" s="21"/>
      <c r="R111" s="21"/>
    </row>
    <row r="112" spans="2:1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5"/>
      <c r="P112" s="21"/>
      <c r="Q112" s="21"/>
      <c r="R112" s="21"/>
    </row>
    <row r="113" spans="2:1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5"/>
      <c r="P113" s="21"/>
      <c r="Q113" s="21"/>
      <c r="R113" s="21"/>
    </row>
    <row r="114" spans="2:1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5"/>
      <c r="P114" s="21"/>
      <c r="Q114" s="21"/>
      <c r="R114" s="21"/>
    </row>
    <row r="115" spans="2:1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5"/>
      <c r="P115" s="21"/>
      <c r="Q115" s="21"/>
      <c r="R115" s="21"/>
    </row>
    <row r="116" spans="2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5"/>
      <c r="P116" s="21"/>
      <c r="Q116" s="21"/>
      <c r="R116" s="21"/>
    </row>
    <row r="117" spans="2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5"/>
      <c r="P117" s="21"/>
      <c r="Q117" s="21"/>
      <c r="R117" s="21"/>
    </row>
    <row r="118" spans="2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"/>
      <c r="O118" s="5"/>
      <c r="P118" s="21"/>
      <c r="Q118" s="21"/>
      <c r="R118" s="21"/>
    </row>
    <row r="119" spans="2:18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"/>
      <c r="O119" s="5"/>
      <c r="P119" s="21"/>
      <c r="Q119" s="21"/>
      <c r="R119" s="21"/>
    </row>
    <row r="120" spans="2:18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"/>
      <c r="O120" s="5"/>
      <c r="P120" s="21"/>
      <c r="Q120" s="21"/>
      <c r="R120" s="21"/>
    </row>
    <row r="121" spans="2:18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"/>
      <c r="O121" s="5"/>
      <c r="P121" s="21"/>
      <c r="Q121" s="21"/>
      <c r="R121" s="2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5"/>
      <c r="P122" s="21"/>
      <c r="Q122" s="21"/>
      <c r="R122" s="2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5"/>
      <c r="P123" s="21"/>
      <c r="Q123" s="21"/>
      <c r="R123" s="2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5"/>
      <c r="P124" s="21"/>
      <c r="Q124" s="21"/>
      <c r="R124" s="2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5"/>
      <c r="P125" s="21"/>
      <c r="Q125" s="21"/>
      <c r="R125" s="2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5"/>
      <c r="P126" s="21"/>
      <c r="Q126" s="21"/>
      <c r="R126" s="2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5"/>
      <c r="P127" s="21"/>
      <c r="Q127" s="21"/>
      <c r="R127" s="2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5"/>
      <c r="P128" s="21"/>
      <c r="Q128" s="21"/>
      <c r="R128" s="21"/>
    </row>
    <row r="129" spans="2:1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5"/>
      <c r="P129" s="21"/>
      <c r="Q129" s="21"/>
      <c r="R129" s="21"/>
    </row>
    <row r="130" spans="2:1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5"/>
      <c r="P130" s="21"/>
      <c r="Q130" s="21"/>
      <c r="R130" s="21"/>
    </row>
    <row r="131" spans="2:1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"/>
      <c r="O131" s="5"/>
      <c r="P131" s="21"/>
      <c r="Q131" s="21"/>
      <c r="R131" s="21"/>
    </row>
    <row r="132" spans="2:1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5"/>
      <c r="P132" s="21"/>
      <c r="Q132" s="21"/>
      <c r="R132" s="21"/>
    </row>
    <row r="133" spans="2:1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5"/>
      <c r="P133" s="21"/>
      <c r="Q133" s="21"/>
      <c r="R133" s="21"/>
    </row>
    <row r="134" spans="2:1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5"/>
      <c r="P134" s="21"/>
      <c r="Q134" s="21"/>
      <c r="R134" s="21"/>
    </row>
    <row r="135" spans="2:1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5"/>
      <c r="P135" s="21"/>
      <c r="Q135" s="21"/>
      <c r="R135" s="21"/>
    </row>
    <row r="136" spans="2:1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5"/>
      <c r="P136" s="21"/>
      <c r="Q136" s="21"/>
      <c r="R136" s="21"/>
    </row>
    <row r="137" spans="2:1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5"/>
      <c r="P137" s="21"/>
      <c r="Q137" s="21"/>
      <c r="R137" s="21"/>
    </row>
    <row r="138" spans="2:1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5"/>
      <c r="P138" s="21"/>
      <c r="Q138" s="21"/>
      <c r="R138" s="21"/>
    </row>
    <row r="139" spans="2:18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5"/>
      <c r="P139" s="21"/>
      <c r="Q139" s="21"/>
      <c r="R139" s="21"/>
    </row>
    <row r="140" spans="2:18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5"/>
      <c r="P140" s="21"/>
      <c r="Q140" s="21"/>
      <c r="R140" s="21"/>
    </row>
    <row r="141" spans="2:18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5"/>
      <c r="P141" s="21"/>
      <c r="Q141" s="21"/>
      <c r="R141" s="21"/>
    </row>
    <row r="142" spans="2:18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5"/>
      <c r="P142" s="21"/>
      <c r="Q142" s="21"/>
      <c r="R142" s="21"/>
    </row>
    <row r="143" spans="2:18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5"/>
      <c r="P143" s="21"/>
      <c r="Q143" s="21"/>
      <c r="R143" s="21"/>
    </row>
    <row r="144" spans="2:18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5"/>
      <c r="P144" s="21"/>
      <c r="Q144" s="21"/>
      <c r="R144" s="21"/>
    </row>
    <row r="145" spans="2:18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5"/>
      <c r="P145" s="21"/>
      <c r="Q145" s="21"/>
      <c r="R145" s="21"/>
    </row>
    <row r="146" spans="2:18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5"/>
      <c r="P146" s="21"/>
      <c r="Q146" s="21"/>
      <c r="R146" s="21"/>
    </row>
    <row r="147" spans="2:18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5"/>
      <c r="P147" s="21"/>
      <c r="Q147" s="21"/>
      <c r="R147" s="21"/>
    </row>
    <row r="148" spans="2:18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5"/>
      <c r="P148" s="21"/>
      <c r="Q148" s="21"/>
      <c r="R148" s="21"/>
    </row>
    <row r="149" spans="2:18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5"/>
      <c r="P149" s="21"/>
      <c r="Q149" s="21"/>
      <c r="R149" s="21"/>
    </row>
    <row r="150" spans="2:18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5"/>
      <c r="P150" s="21"/>
      <c r="Q150" s="21"/>
      <c r="R150" s="21"/>
    </row>
    <row r="151" spans="2:18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"/>
      <c r="O151" s="5"/>
      <c r="P151" s="21"/>
      <c r="Q151" s="21"/>
      <c r="R151" s="21"/>
    </row>
    <row r="152" spans="2:18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5"/>
      <c r="P152" s="21"/>
      <c r="Q152" s="21"/>
      <c r="R152" s="21"/>
    </row>
    <row r="153" spans="2:18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"/>
      <c r="O153" s="5"/>
      <c r="P153" s="21"/>
      <c r="Q153" s="21"/>
      <c r="R153" s="21"/>
    </row>
    <row r="154" spans="2:18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"/>
      <c r="O154" s="5"/>
      <c r="P154" s="21"/>
      <c r="Q154" s="21"/>
      <c r="R154" s="21"/>
    </row>
    <row r="155" spans="2:18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"/>
      <c r="O155" s="5"/>
      <c r="P155" s="21"/>
      <c r="Q155" s="21"/>
      <c r="R155" s="21"/>
    </row>
    <row r="156" spans="2:18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5"/>
      <c r="O156" s="5"/>
      <c r="P156" s="21"/>
      <c r="Q156" s="21"/>
      <c r="R156" s="21"/>
    </row>
    <row r="157" spans="2:18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"/>
      <c r="O157" s="5"/>
      <c r="P157" s="21"/>
      <c r="Q157" s="21"/>
      <c r="R157" s="21"/>
    </row>
    <row r="158" spans="2:18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5"/>
      <c r="P158" s="21"/>
      <c r="Q158" s="21"/>
      <c r="R158" s="21"/>
    </row>
    <row r="159" spans="2:18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5"/>
      <c r="P159" s="21"/>
      <c r="Q159" s="21"/>
      <c r="R159" s="21"/>
    </row>
    <row r="160" spans="2:18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5"/>
      <c r="P160" s="21"/>
      <c r="Q160" s="21"/>
      <c r="R160" s="21"/>
    </row>
    <row r="161" spans="2:18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5"/>
      <c r="P161" s="21"/>
      <c r="Q161" s="21"/>
      <c r="R161" s="21"/>
    </row>
    <row r="162" spans="2:18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5"/>
      <c r="P162" s="21"/>
      <c r="Q162" s="21"/>
      <c r="R162" s="21"/>
    </row>
    <row r="163" spans="2:18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5"/>
      <c r="P163" s="21"/>
      <c r="Q163" s="21"/>
      <c r="R163" s="21"/>
    </row>
    <row r="164" spans="2:18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5"/>
      <c r="P164" s="21"/>
      <c r="Q164" s="21"/>
      <c r="R164" s="21"/>
    </row>
    <row r="165" spans="2:18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5"/>
      <c r="P165" s="21"/>
      <c r="Q165" s="21"/>
      <c r="R165" s="21"/>
    </row>
    <row r="166" spans="2:18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5"/>
      <c r="P166" s="21"/>
      <c r="Q166" s="21"/>
      <c r="R166" s="21"/>
    </row>
    <row r="167" spans="2:18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5"/>
      <c r="P167" s="21"/>
      <c r="Q167" s="21"/>
      <c r="R167" s="21"/>
    </row>
    <row r="168" spans="2:18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5"/>
      <c r="P168" s="21"/>
      <c r="Q168" s="21"/>
      <c r="R168" s="21"/>
    </row>
    <row r="169" spans="2:18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5"/>
      <c r="P169" s="21"/>
      <c r="Q169" s="21"/>
      <c r="R169" s="21"/>
    </row>
    <row r="170" spans="2:18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5"/>
      <c r="P170" s="21"/>
      <c r="Q170" s="21"/>
      <c r="R170" s="21"/>
    </row>
    <row r="171" spans="2:18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5"/>
      <c r="P171" s="21"/>
      <c r="Q171" s="21"/>
      <c r="R171" s="21"/>
    </row>
    <row r="172" spans="2:18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5"/>
      <c r="P172" s="21"/>
      <c r="Q172" s="21"/>
      <c r="R172" s="21"/>
    </row>
    <row r="173" spans="2:18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5"/>
      <c r="P173" s="21"/>
      <c r="Q173" s="21"/>
      <c r="R173" s="21"/>
    </row>
    <row r="174" spans="2:18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5"/>
      <c r="P174" s="21"/>
      <c r="Q174" s="21"/>
      <c r="R174" s="21"/>
    </row>
    <row r="175" spans="2:18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5"/>
      <c r="P175" s="21"/>
      <c r="Q175" s="21"/>
      <c r="R175" s="21"/>
    </row>
    <row r="176" spans="2:18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5"/>
      <c r="P176" s="21"/>
      <c r="Q176" s="21"/>
      <c r="R176" s="21"/>
    </row>
    <row r="177" spans="2:18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5"/>
      <c r="P177" s="21"/>
      <c r="Q177" s="21"/>
      <c r="R177" s="21"/>
    </row>
    <row r="178" spans="2:18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5"/>
      <c r="P178" s="21"/>
      <c r="Q178" s="21"/>
      <c r="R178" s="21"/>
    </row>
    <row r="179" spans="2:18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5"/>
      <c r="P179" s="21"/>
      <c r="Q179" s="21"/>
      <c r="R179" s="21"/>
    </row>
    <row r="180" spans="2:18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5"/>
      <c r="P180" s="21"/>
      <c r="Q180" s="21"/>
      <c r="R180" s="21"/>
    </row>
    <row r="181" spans="2:18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5"/>
      <c r="P181" s="21"/>
      <c r="Q181" s="21"/>
      <c r="R181" s="21"/>
    </row>
    <row r="182" spans="2:18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5"/>
      <c r="P182" s="21"/>
      <c r="Q182" s="21"/>
      <c r="R182" s="21"/>
    </row>
    <row r="183" spans="2:18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5"/>
      <c r="P183" s="21"/>
      <c r="Q183" s="21"/>
      <c r="R183" s="21"/>
    </row>
    <row r="184" spans="2:18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5"/>
      <c r="P184" s="21"/>
      <c r="Q184" s="21"/>
      <c r="R184" s="21"/>
    </row>
    <row r="185" spans="2:18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5"/>
      <c r="P185" s="21"/>
      <c r="Q185" s="21"/>
      <c r="R185" s="21"/>
    </row>
    <row r="186" spans="2:18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5"/>
      <c r="P186" s="21"/>
      <c r="Q186" s="21"/>
      <c r="R186" s="21"/>
    </row>
    <row r="187" spans="2:18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5"/>
      <c r="P187" s="21"/>
      <c r="Q187" s="21"/>
      <c r="R187" s="21"/>
    </row>
    <row r="188" spans="2:18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5"/>
      <c r="P188" s="21"/>
      <c r="Q188" s="21"/>
      <c r="R188" s="21"/>
    </row>
    <row r="189" spans="2:18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5"/>
      <c r="P189" s="21"/>
      <c r="Q189" s="21"/>
      <c r="R189" s="21"/>
    </row>
    <row r="190" spans="2:18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5"/>
      <c r="P190" s="21"/>
      <c r="Q190" s="21"/>
      <c r="R190" s="21"/>
    </row>
    <row r="191" spans="2:18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5"/>
      <c r="P191" s="21"/>
      <c r="Q191" s="21"/>
      <c r="R191" s="21"/>
    </row>
    <row r="192" spans="2:18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5"/>
      <c r="P192" s="21"/>
      <c r="Q192" s="21"/>
      <c r="R192" s="21"/>
    </row>
    <row r="193" spans="2:18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5"/>
      <c r="P193" s="21"/>
      <c r="Q193" s="21"/>
      <c r="R193" s="21"/>
    </row>
    <row r="194" spans="2:18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5"/>
      <c r="O194" s="5"/>
      <c r="P194" s="21"/>
      <c r="Q194" s="21"/>
      <c r="R194" s="21"/>
    </row>
    <row r="195" spans="2:18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"/>
      <c r="O195" s="5"/>
      <c r="P195" s="21"/>
      <c r="Q195" s="21"/>
      <c r="R195" s="21"/>
    </row>
    <row r="196" spans="2:18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5"/>
      <c r="O196" s="5"/>
      <c r="P196" s="21"/>
      <c r="Q196" s="21"/>
      <c r="R196" s="21"/>
    </row>
    <row r="197" spans="2:18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5"/>
      <c r="O197" s="5"/>
      <c r="P197" s="21"/>
      <c r="Q197" s="21"/>
      <c r="R197" s="21"/>
    </row>
    <row r="198" spans="2:18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5"/>
      <c r="O198" s="5"/>
      <c r="P198" s="21"/>
      <c r="Q198" s="21"/>
      <c r="R198" s="21"/>
    </row>
    <row r="199" spans="2:18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5"/>
      <c r="O199" s="5"/>
      <c r="P199" s="21"/>
      <c r="Q199" s="21"/>
      <c r="R199" s="21"/>
    </row>
    <row r="200" spans="2:18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5"/>
      <c r="O200" s="5"/>
      <c r="P200" s="21"/>
      <c r="Q200" s="21"/>
      <c r="R200" s="21"/>
    </row>
    <row r="201" spans="2:18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5"/>
      <c r="O201" s="5"/>
      <c r="P201" s="21"/>
      <c r="Q201" s="21"/>
      <c r="R201" s="21"/>
    </row>
    <row r="202" spans="2:18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5"/>
      <c r="O202" s="5"/>
      <c r="P202" s="21"/>
      <c r="Q202" s="21"/>
      <c r="R202" s="21"/>
    </row>
    <row r="203" spans="2:18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5"/>
      <c r="O203" s="5"/>
      <c r="P203" s="21"/>
      <c r="Q203" s="21"/>
      <c r="R203" s="21"/>
    </row>
    <row r="204" spans="2:18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5"/>
      <c r="O204" s="5"/>
      <c r="P204" s="21"/>
      <c r="Q204" s="21"/>
      <c r="R204" s="21"/>
    </row>
    <row r="205" spans="2:18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5"/>
      <c r="O205" s="5"/>
      <c r="P205" s="21"/>
      <c r="Q205" s="21"/>
      <c r="R205" s="21"/>
    </row>
    <row r="206" spans="2:18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5"/>
      <c r="O206" s="5"/>
      <c r="P206" s="21"/>
      <c r="Q206" s="21"/>
      <c r="R206" s="21"/>
    </row>
    <row r="207" spans="2:18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5"/>
      <c r="O207" s="5"/>
      <c r="P207" s="21"/>
      <c r="Q207" s="21"/>
      <c r="R207" s="21"/>
    </row>
    <row r="208" spans="2:18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5"/>
      <c r="O208" s="5"/>
      <c r="P208" s="21"/>
      <c r="Q208" s="21"/>
      <c r="R208" s="21"/>
    </row>
    <row r="209" spans="2:18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5"/>
      <c r="O209" s="5"/>
      <c r="P209" s="21"/>
      <c r="Q209" s="21"/>
      <c r="R209" s="21"/>
    </row>
    <row r="210" spans="2:18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5"/>
      <c r="O210" s="5"/>
      <c r="P210" s="21"/>
      <c r="Q210" s="21"/>
      <c r="R210" s="21"/>
    </row>
    <row r="211" spans="2:18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5"/>
      <c r="O211" s="5"/>
      <c r="P211" s="21"/>
      <c r="Q211" s="21"/>
      <c r="R211" s="21"/>
    </row>
    <row r="212" spans="2:18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5"/>
      <c r="O212" s="5"/>
      <c r="P212" s="21"/>
      <c r="Q212" s="21"/>
      <c r="R212" s="21"/>
    </row>
    <row r="213" spans="2:18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5"/>
      <c r="O213" s="5"/>
      <c r="P213" s="21"/>
      <c r="Q213" s="21"/>
      <c r="R213" s="21"/>
    </row>
    <row r="214" spans="2:18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5"/>
      <c r="O214" s="5"/>
      <c r="P214" s="21"/>
      <c r="Q214" s="21"/>
      <c r="R214" s="21"/>
    </row>
    <row r="215" spans="2:18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5"/>
      <c r="O215" s="5"/>
      <c r="P215" s="21"/>
      <c r="Q215" s="21"/>
      <c r="R215" s="21"/>
    </row>
    <row r="216" spans="2:18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5"/>
      <c r="O216" s="5"/>
      <c r="P216" s="21"/>
      <c r="Q216" s="21"/>
      <c r="R216" s="21"/>
    </row>
    <row r="217" spans="2:18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5"/>
      <c r="O217" s="5"/>
      <c r="P217" s="21"/>
      <c r="Q217" s="21"/>
      <c r="R217" s="21"/>
    </row>
    <row r="218" spans="2:18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5"/>
      <c r="O218" s="5"/>
      <c r="P218" s="21"/>
      <c r="Q218" s="21"/>
      <c r="R218" s="21"/>
    </row>
    <row r="219" spans="2:18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5"/>
      <c r="O219" s="5"/>
      <c r="P219" s="21"/>
      <c r="Q219" s="21"/>
      <c r="R219" s="21"/>
    </row>
    <row r="220" spans="2:18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5"/>
      <c r="O220" s="5"/>
      <c r="P220" s="21"/>
      <c r="Q220" s="21"/>
      <c r="R220" s="21"/>
    </row>
    <row r="221" spans="2:18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5"/>
      <c r="O221" s="5"/>
      <c r="P221" s="21"/>
      <c r="Q221" s="21"/>
      <c r="R221" s="21"/>
    </row>
    <row r="222" spans="2:18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5"/>
      <c r="O222" s="5"/>
      <c r="P222" s="21"/>
      <c r="Q222" s="21"/>
      <c r="R222" s="21"/>
    </row>
    <row r="223" spans="2:18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5"/>
      <c r="O223" s="5"/>
      <c r="P223" s="21"/>
      <c r="Q223" s="21"/>
      <c r="R223" s="21"/>
    </row>
    <row r="224" spans="2:18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5"/>
      <c r="O224" s="5"/>
      <c r="P224" s="21"/>
      <c r="Q224" s="21"/>
      <c r="R224" s="21"/>
    </row>
    <row r="225" spans="2:18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5"/>
      <c r="O225" s="5"/>
      <c r="P225" s="21"/>
      <c r="Q225" s="21"/>
      <c r="R225" s="21"/>
    </row>
    <row r="226" spans="2:18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5"/>
      <c r="O226" s="5"/>
      <c r="P226" s="21"/>
      <c r="Q226" s="21"/>
      <c r="R226" s="21"/>
    </row>
    <row r="227" spans="2:18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5"/>
      <c r="O227" s="5"/>
      <c r="P227" s="21"/>
      <c r="Q227" s="21"/>
      <c r="R227" s="21"/>
    </row>
    <row r="228" spans="2:18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5"/>
      <c r="O228" s="5"/>
      <c r="P228" s="21"/>
      <c r="Q228" s="21"/>
      <c r="R228" s="21"/>
    </row>
    <row r="229" spans="2:18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5"/>
      <c r="O229" s="5"/>
      <c r="P229" s="21"/>
      <c r="Q229" s="21"/>
      <c r="R229" s="21"/>
    </row>
    <row r="230" spans="2:18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5"/>
      <c r="O230" s="5"/>
      <c r="P230" s="21"/>
      <c r="Q230" s="21"/>
      <c r="R230" s="21"/>
    </row>
    <row r="231" spans="2:18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5"/>
      <c r="O231" s="5"/>
      <c r="P231" s="21"/>
      <c r="Q231" s="21"/>
      <c r="R231" s="21"/>
    </row>
    <row r="232" spans="2:18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5"/>
      <c r="O232" s="5"/>
      <c r="P232" s="21"/>
      <c r="Q232" s="21"/>
      <c r="R232" s="21"/>
    </row>
    <row r="233" spans="2:18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5"/>
      <c r="O233" s="5"/>
      <c r="P233" s="21"/>
      <c r="Q233" s="21"/>
      <c r="R233" s="21"/>
    </row>
    <row r="234" spans="2:18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5"/>
      <c r="O234" s="5"/>
      <c r="P234" s="21"/>
      <c r="Q234" s="21"/>
      <c r="R234" s="21"/>
    </row>
    <row r="235" spans="2:18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5"/>
      <c r="O235" s="5"/>
      <c r="P235" s="21"/>
      <c r="Q235" s="21"/>
      <c r="R235" s="21"/>
    </row>
    <row r="236" spans="2:18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5"/>
      <c r="O236" s="5"/>
      <c r="P236" s="21"/>
      <c r="Q236" s="21"/>
      <c r="R236" s="21"/>
    </row>
    <row r="237" spans="2:18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5"/>
      <c r="O237" s="5"/>
      <c r="P237" s="21"/>
      <c r="Q237" s="21"/>
      <c r="R237" s="21"/>
    </row>
    <row r="238" spans="2:18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5"/>
      <c r="O238" s="5"/>
      <c r="P238" s="21"/>
      <c r="Q238" s="21"/>
      <c r="R238" s="21"/>
    </row>
    <row r="239" spans="2:18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5"/>
      <c r="O239" s="5"/>
      <c r="P239" s="21"/>
      <c r="Q239" s="21"/>
      <c r="R239" s="21"/>
    </row>
    <row r="240" spans="2:18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5"/>
      <c r="O240" s="5"/>
      <c r="P240" s="21"/>
      <c r="Q240" s="21"/>
      <c r="R240" s="21"/>
    </row>
    <row r="241" spans="2:18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5"/>
      <c r="O241" s="5"/>
      <c r="P241" s="21"/>
      <c r="Q241" s="21"/>
      <c r="R241" s="21"/>
    </row>
    <row r="242" spans="2:18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5"/>
      <c r="O242" s="5"/>
      <c r="P242" s="21"/>
      <c r="Q242" s="21"/>
      <c r="R242" s="21"/>
    </row>
    <row r="243" spans="2:18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5"/>
      <c r="O243" s="5"/>
      <c r="P243" s="21"/>
      <c r="Q243" s="21"/>
      <c r="R243" s="21"/>
    </row>
    <row r="244" spans="2:18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5"/>
      <c r="O244" s="5"/>
      <c r="P244" s="21"/>
      <c r="Q244" s="21"/>
      <c r="R244" s="21"/>
    </row>
    <row r="245" spans="2:18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5"/>
      <c r="O245" s="5"/>
      <c r="P245" s="21"/>
      <c r="Q245" s="21"/>
      <c r="R245" s="21"/>
    </row>
    <row r="246" spans="2:18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5"/>
      <c r="O246" s="5"/>
      <c r="P246" s="21"/>
      <c r="Q246" s="21"/>
      <c r="R246" s="21"/>
    </row>
    <row r="247" spans="2:18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5"/>
      <c r="O247" s="5"/>
      <c r="P247" s="21"/>
      <c r="Q247" s="21"/>
      <c r="R247" s="21"/>
    </row>
    <row r="248" spans="2:18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5"/>
      <c r="O248" s="5"/>
      <c r="P248" s="21"/>
      <c r="Q248" s="21"/>
      <c r="R248" s="21"/>
    </row>
    <row r="249" spans="2:18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5"/>
      <c r="O249" s="5"/>
      <c r="P249" s="21"/>
      <c r="Q249" s="21"/>
      <c r="R249" s="21"/>
    </row>
    <row r="250" spans="2:18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5"/>
      <c r="O250" s="5"/>
      <c r="P250" s="21"/>
      <c r="Q250" s="21"/>
      <c r="R250" s="21"/>
    </row>
    <row r="251" spans="2:18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5"/>
      <c r="O251" s="5"/>
      <c r="P251" s="21"/>
      <c r="Q251" s="21"/>
      <c r="R251" s="21"/>
    </row>
    <row r="252" spans="2:18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5"/>
      <c r="O252" s="5"/>
      <c r="P252" s="21"/>
      <c r="Q252" s="21"/>
      <c r="R252" s="21"/>
    </row>
    <row r="253" spans="2:18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5"/>
      <c r="O253" s="5"/>
      <c r="P253" s="21"/>
      <c r="Q253" s="21"/>
      <c r="R253" s="21"/>
    </row>
    <row r="254" spans="2:18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5"/>
      <c r="O254" s="5"/>
      <c r="P254" s="21"/>
      <c r="Q254" s="21"/>
      <c r="R254" s="21"/>
    </row>
    <row r="255" spans="2:18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5"/>
      <c r="O255" s="5"/>
      <c r="P255" s="21"/>
      <c r="Q255" s="21"/>
      <c r="R255" s="21"/>
    </row>
    <row r="256" spans="2:18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5"/>
      <c r="O256" s="5"/>
      <c r="P256" s="21"/>
      <c r="Q256" s="21"/>
      <c r="R256" s="21"/>
    </row>
    <row r="257" spans="2:18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5"/>
      <c r="O257" s="5"/>
      <c r="P257" s="21"/>
      <c r="Q257" s="21"/>
      <c r="R257" s="21"/>
    </row>
    <row r="258" spans="2:18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5"/>
      <c r="O258" s="5"/>
      <c r="P258" s="21"/>
      <c r="Q258" s="21"/>
      <c r="R258" s="21"/>
    </row>
    <row r="259" spans="2:18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5"/>
      <c r="O259" s="5"/>
      <c r="P259" s="21"/>
      <c r="Q259" s="21"/>
      <c r="R259" s="21"/>
    </row>
    <row r="260" spans="2:18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5"/>
      <c r="O260" s="5"/>
      <c r="P260" s="21"/>
      <c r="Q260" s="21"/>
      <c r="R260" s="21"/>
    </row>
    <row r="261" spans="2:18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5"/>
      <c r="O261" s="5"/>
      <c r="P261" s="21"/>
      <c r="Q261" s="21"/>
      <c r="R261" s="21"/>
    </row>
    <row r="262" spans="2:18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5"/>
      <c r="O262" s="5"/>
      <c r="P262" s="21"/>
      <c r="Q262" s="21"/>
      <c r="R262" s="21"/>
    </row>
    <row r="263" spans="2:18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5"/>
      <c r="O263" s="5"/>
      <c r="P263" s="21"/>
      <c r="Q263" s="21"/>
      <c r="R263" s="21"/>
    </row>
    <row r="264" spans="2:18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5"/>
      <c r="O264" s="5"/>
      <c r="P264" s="21"/>
      <c r="Q264" s="21"/>
      <c r="R264" s="21"/>
    </row>
    <row r="265" spans="2:18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5"/>
      <c r="O265" s="5"/>
      <c r="P265" s="21"/>
      <c r="Q265" s="21"/>
      <c r="R265" s="21"/>
    </row>
    <row r="266" spans="2:18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5"/>
      <c r="O266" s="5"/>
      <c r="P266" s="21"/>
      <c r="Q266" s="21"/>
      <c r="R266" s="21"/>
    </row>
    <row r="267" spans="2:18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5"/>
      <c r="O267" s="5"/>
      <c r="P267" s="21"/>
      <c r="Q267" s="21"/>
      <c r="R267" s="21"/>
    </row>
    <row r="268" spans="2:18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5"/>
      <c r="O268" s="5"/>
      <c r="P268" s="21"/>
      <c r="Q268" s="21"/>
      <c r="R268" s="21"/>
    </row>
    <row r="269" spans="2:18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5"/>
      <c r="O269" s="5"/>
      <c r="P269" s="21"/>
      <c r="Q269" s="21"/>
      <c r="R269" s="21"/>
    </row>
    <row r="270" spans="2:18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5"/>
      <c r="O270" s="5"/>
      <c r="P270" s="21"/>
      <c r="Q270" s="21"/>
      <c r="R270" s="21"/>
    </row>
    <row r="271" spans="2:18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5"/>
      <c r="O271" s="5"/>
      <c r="P271" s="21"/>
      <c r="Q271" s="21"/>
      <c r="R271" s="21"/>
    </row>
    <row r="272" spans="2:18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5"/>
      <c r="O272" s="5"/>
      <c r="P272" s="21"/>
      <c r="Q272" s="21"/>
      <c r="R272" s="21"/>
    </row>
    <row r="273" spans="2:18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5"/>
      <c r="O273" s="5"/>
      <c r="P273" s="21"/>
      <c r="Q273" s="21"/>
      <c r="R273" s="21"/>
    </row>
    <row r="274" spans="2:18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5"/>
      <c r="O274" s="5"/>
      <c r="P274" s="21"/>
      <c r="Q274" s="21"/>
      <c r="R274" s="21"/>
    </row>
    <row r="275" spans="2:18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5"/>
      <c r="O275" s="5"/>
      <c r="P275" s="21"/>
      <c r="Q275" s="21"/>
      <c r="R275" s="21"/>
    </row>
    <row r="276" spans="2:18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"/>
      <c r="O276" s="5"/>
      <c r="P276" s="21"/>
      <c r="Q276" s="21"/>
      <c r="R276" s="21"/>
    </row>
    <row r="277" spans="2:18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5"/>
      <c r="O277" s="5"/>
      <c r="P277" s="21"/>
      <c r="Q277" s="21"/>
      <c r="R277" s="21"/>
    </row>
    <row r="278" spans="2:18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5"/>
      <c r="O278" s="5"/>
      <c r="P278" s="21"/>
      <c r="Q278" s="21"/>
      <c r="R278" s="21"/>
    </row>
    <row r="279" spans="2:18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5"/>
      <c r="O279" s="5"/>
      <c r="P279" s="21"/>
      <c r="Q279" s="21"/>
      <c r="R279" s="21"/>
    </row>
    <row r="280" spans="2:18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5"/>
      <c r="O280" s="5"/>
      <c r="P280" s="21"/>
      <c r="Q280" s="21"/>
      <c r="R280" s="21"/>
    </row>
    <row r="281" spans="2:18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5"/>
      <c r="O281" s="5"/>
      <c r="P281" s="21"/>
      <c r="Q281" s="21"/>
      <c r="R281" s="21"/>
    </row>
    <row r="282" spans="2:18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5"/>
      <c r="O282" s="5"/>
      <c r="P282" s="21"/>
      <c r="Q282" s="21"/>
      <c r="R282" s="21"/>
    </row>
    <row r="283" spans="2:18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5"/>
      <c r="O283" s="5"/>
      <c r="P283" s="21"/>
      <c r="Q283" s="21"/>
      <c r="R283" s="21"/>
    </row>
    <row r="284" spans="2:18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5"/>
      <c r="O284" s="5"/>
      <c r="P284" s="21"/>
      <c r="Q284" s="21"/>
      <c r="R284" s="21"/>
    </row>
    <row r="285" spans="2:18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5"/>
      <c r="O285" s="5"/>
      <c r="P285" s="21"/>
      <c r="Q285" s="21"/>
      <c r="R285" s="21"/>
    </row>
    <row r="286" spans="2:18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5"/>
      <c r="O286" s="5"/>
      <c r="P286" s="21"/>
      <c r="Q286" s="21"/>
      <c r="R286" s="21"/>
    </row>
    <row r="287" spans="2:18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5"/>
      <c r="O287" s="5"/>
      <c r="P287" s="21"/>
      <c r="Q287" s="21"/>
      <c r="R287" s="21"/>
    </row>
    <row r="288" spans="2:18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5"/>
      <c r="O288" s="5"/>
      <c r="P288" s="21"/>
      <c r="Q288" s="21"/>
      <c r="R288" s="21"/>
    </row>
    <row r="289" spans="2:18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5"/>
      <c r="O289" s="5"/>
      <c r="P289" s="21"/>
      <c r="Q289" s="21"/>
      <c r="R289" s="21"/>
    </row>
    <row r="290" spans="2:18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5"/>
      <c r="O290" s="5"/>
      <c r="P290" s="21"/>
      <c r="Q290" s="21"/>
      <c r="R290" s="21"/>
    </row>
    <row r="291" spans="2:18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5"/>
      <c r="O291" s="5"/>
      <c r="P291" s="21"/>
      <c r="Q291" s="21"/>
      <c r="R291" s="21"/>
    </row>
    <row r="292" spans="2:18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5"/>
      <c r="O292" s="5"/>
      <c r="P292" s="21"/>
      <c r="Q292" s="21"/>
      <c r="R292" s="21"/>
    </row>
    <row r="293" spans="2:18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5"/>
      <c r="O293" s="5"/>
      <c r="P293" s="21"/>
      <c r="Q293" s="21"/>
      <c r="R293" s="21"/>
    </row>
    <row r="294" spans="2:18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5"/>
      <c r="O294" s="5"/>
      <c r="P294" s="21"/>
      <c r="Q294" s="21"/>
      <c r="R294" s="21"/>
    </row>
    <row r="295" spans="2:18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5"/>
      <c r="O295" s="5"/>
      <c r="P295" s="21"/>
      <c r="Q295" s="21"/>
      <c r="R295" s="21"/>
    </row>
    <row r="296" spans="2:18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5"/>
      <c r="O296" s="5"/>
      <c r="P296" s="21"/>
      <c r="Q296" s="21"/>
      <c r="R296" s="21"/>
    </row>
    <row r="297" spans="2:18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5"/>
      <c r="O297" s="5"/>
      <c r="P297" s="21"/>
      <c r="Q297" s="21"/>
      <c r="R297" s="21"/>
    </row>
    <row r="298" spans="2:18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5"/>
      <c r="O298" s="5"/>
      <c r="P298" s="21"/>
      <c r="Q298" s="21"/>
      <c r="R298" s="21"/>
    </row>
    <row r="299" spans="2:18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5"/>
      <c r="O299" s="5"/>
      <c r="P299" s="21"/>
      <c r="Q299" s="21"/>
      <c r="R299" s="21"/>
    </row>
    <row r="300" spans="2:18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5"/>
      <c r="O300" s="5"/>
      <c r="P300" s="21"/>
      <c r="Q300" s="21"/>
      <c r="R300" s="21"/>
    </row>
    <row r="301" spans="2:18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5"/>
      <c r="O301" s="5"/>
      <c r="P301" s="21"/>
      <c r="Q301" s="21"/>
      <c r="R301" s="21"/>
    </row>
    <row r="302" spans="2:18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5"/>
      <c r="O302" s="5"/>
      <c r="P302" s="21"/>
      <c r="Q302" s="21"/>
      <c r="R302" s="21"/>
    </row>
    <row r="303" spans="2:18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5"/>
      <c r="O303" s="5"/>
      <c r="P303" s="21"/>
      <c r="Q303" s="21"/>
      <c r="R303" s="21"/>
    </row>
    <row r="304" spans="2:18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5"/>
      <c r="O304" s="5"/>
      <c r="P304" s="21"/>
      <c r="Q304" s="21"/>
      <c r="R304" s="21"/>
    </row>
    <row r="305" spans="2:18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5"/>
      <c r="O305" s="5"/>
      <c r="P305" s="21"/>
      <c r="Q305" s="21"/>
      <c r="R305" s="21"/>
    </row>
    <row r="306" spans="2:18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5"/>
      <c r="O306" s="5"/>
      <c r="P306" s="21"/>
      <c r="Q306" s="21"/>
      <c r="R306" s="21"/>
    </row>
    <row r="307" spans="2:18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5"/>
      <c r="O307" s="5"/>
      <c r="P307" s="21"/>
      <c r="Q307" s="21"/>
      <c r="R307" s="21"/>
    </row>
    <row r="308" spans="2:18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5"/>
      <c r="O308" s="5"/>
      <c r="P308" s="21"/>
      <c r="Q308" s="21"/>
      <c r="R308" s="21"/>
    </row>
    <row r="309" spans="2:18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5"/>
      <c r="O309" s="5"/>
      <c r="P309" s="21"/>
      <c r="Q309" s="21"/>
      <c r="R309" s="21"/>
    </row>
    <row r="310" spans="2:18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5"/>
      <c r="O310" s="5"/>
      <c r="P310" s="21"/>
      <c r="Q310" s="21"/>
      <c r="R310" s="21"/>
    </row>
    <row r="311" spans="2:18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5"/>
      <c r="O311" s="5"/>
      <c r="P311" s="21"/>
      <c r="Q311" s="21"/>
      <c r="R311" s="21"/>
    </row>
    <row r="312" spans="2:18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5"/>
      <c r="O312" s="5"/>
      <c r="P312" s="21"/>
      <c r="Q312" s="21"/>
      <c r="R312" s="21"/>
    </row>
    <row r="313" spans="2:18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5"/>
      <c r="O313" s="5"/>
      <c r="P313" s="21"/>
      <c r="Q313" s="21"/>
      <c r="R313" s="21"/>
    </row>
    <row r="314" spans="2:18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5"/>
      <c r="O314" s="5"/>
      <c r="P314" s="21"/>
      <c r="Q314" s="21"/>
      <c r="R314" s="21"/>
    </row>
    <row r="315" spans="2:18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5"/>
      <c r="O315" s="5"/>
      <c r="P315" s="21"/>
      <c r="Q315" s="21"/>
      <c r="R315" s="21"/>
    </row>
    <row r="316" spans="2:18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5"/>
      <c r="O316" s="5"/>
      <c r="P316" s="21"/>
      <c r="Q316" s="21"/>
      <c r="R316" s="21"/>
    </row>
    <row r="317" spans="2:18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5"/>
      <c r="O317" s="5"/>
      <c r="P317" s="21"/>
      <c r="Q317" s="21"/>
      <c r="R317" s="21"/>
    </row>
    <row r="318" spans="2:18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5"/>
      <c r="O318" s="5"/>
      <c r="P318" s="21"/>
      <c r="Q318" s="21"/>
      <c r="R318" s="21"/>
    </row>
    <row r="319" spans="2:18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5"/>
      <c r="O319" s="5"/>
      <c r="P319" s="21"/>
      <c r="Q319" s="21"/>
      <c r="R319" s="21"/>
    </row>
    <row r="320" spans="2:18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5"/>
      <c r="O320" s="5"/>
      <c r="P320" s="21"/>
      <c r="Q320" s="21"/>
      <c r="R320" s="21"/>
    </row>
    <row r="321" spans="2:18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5"/>
      <c r="O321" s="5"/>
      <c r="P321" s="21"/>
      <c r="Q321" s="21"/>
      <c r="R321" s="21"/>
    </row>
    <row r="322" spans="2:18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5"/>
      <c r="O322" s="5"/>
      <c r="P322" s="21"/>
      <c r="Q322" s="21"/>
      <c r="R322" s="21"/>
    </row>
    <row r="323" spans="2:18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5"/>
      <c r="O323" s="5"/>
      <c r="P323" s="21"/>
      <c r="Q323" s="21"/>
      <c r="R323" s="21"/>
    </row>
    <row r="324" spans="2:18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5"/>
      <c r="O324" s="5"/>
      <c r="P324" s="21"/>
      <c r="Q324" s="21"/>
      <c r="R324" s="21"/>
    </row>
    <row r="325" spans="2:18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5"/>
      <c r="O325" s="5"/>
      <c r="P325" s="21"/>
      <c r="Q325" s="21"/>
      <c r="R325" s="21"/>
    </row>
    <row r="326" spans="2:18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5"/>
      <c r="O326" s="5"/>
      <c r="P326" s="21"/>
      <c r="Q326" s="21"/>
      <c r="R326" s="21"/>
    </row>
    <row r="327" spans="2:18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5"/>
      <c r="O327" s="5"/>
      <c r="P327" s="21"/>
      <c r="Q327" s="21"/>
      <c r="R327" s="21"/>
    </row>
    <row r="328" spans="2:18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5"/>
      <c r="O328" s="5"/>
      <c r="P328" s="21"/>
      <c r="Q328" s="21"/>
      <c r="R328" s="21"/>
    </row>
    <row r="329" spans="2:18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5"/>
      <c r="O329" s="5"/>
      <c r="P329" s="21"/>
      <c r="Q329" s="21"/>
      <c r="R329" s="21"/>
    </row>
    <row r="330" spans="2:18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5"/>
      <c r="O330" s="5"/>
      <c r="P330" s="21"/>
      <c r="Q330" s="21"/>
      <c r="R330" s="21"/>
    </row>
    <row r="331" spans="2:18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5"/>
      <c r="O331" s="5"/>
      <c r="P331" s="21"/>
      <c r="Q331" s="21"/>
      <c r="R331" s="21"/>
    </row>
    <row r="332" spans="2:18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5"/>
      <c r="O332" s="5"/>
      <c r="P332" s="21"/>
      <c r="Q332" s="21"/>
      <c r="R332" s="21"/>
    </row>
    <row r="333" spans="2:18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5"/>
      <c r="O333" s="5"/>
      <c r="P333" s="21"/>
      <c r="Q333" s="21"/>
      <c r="R333" s="21"/>
    </row>
    <row r="334" spans="2:18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5"/>
      <c r="O334" s="5"/>
      <c r="P334" s="21"/>
      <c r="Q334" s="21"/>
      <c r="R334" s="21"/>
    </row>
    <row r="335" spans="2:18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5"/>
      <c r="O335" s="5"/>
      <c r="P335" s="21"/>
      <c r="Q335" s="21"/>
      <c r="R335" s="21"/>
    </row>
    <row r="336" spans="2:18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5"/>
      <c r="O336" s="5"/>
      <c r="P336" s="21"/>
      <c r="Q336" s="21"/>
      <c r="R336" s="21"/>
    </row>
    <row r="337" spans="2:18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5"/>
      <c r="O337" s="5"/>
      <c r="P337" s="21"/>
      <c r="Q337" s="21"/>
      <c r="R337" s="21"/>
    </row>
    <row r="338" spans="2:18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5"/>
      <c r="O338" s="5"/>
      <c r="P338" s="21"/>
      <c r="Q338" s="21"/>
      <c r="R338" s="21"/>
    </row>
    <row r="339" spans="2:18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5"/>
      <c r="O339" s="5"/>
      <c r="P339" s="21"/>
      <c r="Q339" s="21"/>
      <c r="R339" s="21"/>
    </row>
    <row r="340" spans="2:18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5"/>
      <c r="O340" s="5"/>
      <c r="P340" s="21"/>
      <c r="Q340" s="21"/>
      <c r="R340" s="21"/>
    </row>
    <row r="341" spans="2:18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5"/>
      <c r="O341" s="5"/>
      <c r="P341" s="21"/>
      <c r="Q341" s="21"/>
      <c r="R341" s="21"/>
    </row>
    <row r="342" spans="2:18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5"/>
      <c r="O342" s="5"/>
      <c r="P342" s="21"/>
      <c r="Q342" s="21"/>
      <c r="R342" s="21"/>
    </row>
    <row r="343" spans="2:18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5"/>
      <c r="O343" s="5"/>
      <c r="P343" s="21"/>
      <c r="Q343" s="21"/>
      <c r="R343" s="21"/>
    </row>
    <row r="344" spans="2:18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5"/>
      <c r="O344" s="5"/>
      <c r="P344" s="21"/>
      <c r="Q344" s="21"/>
      <c r="R344" s="21"/>
    </row>
    <row r="345" spans="2:18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5"/>
      <c r="O345" s="5"/>
      <c r="P345" s="21"/>
      <c r="Q345" s="21"/>
      <c r="R345" s="21"/>
    </row>
    <row r="346" spans="2:18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5"/>
      <c r="O346" s="5"/>
      <c r="P346" s="21"/>
      <c r="Q346" s="21"/>
      <c r="R346" s="21"/>
    </row>
    <row r="347" spans="2:18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5"/>
      <c r="O347" s="5"/>
      <c r="P347" s="21"/>
      <c r="Q347" s="21"/>
      <c r="R347" s="21"/>
    </row>
    <row r="348" spans="2:18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5"/>
      <c r="O348" s="5"/>
      <c r="P348" s="21"/>
      <c r="Q348" s="21"/>
      <c r="R348" s="21"/>
    </row>
    <row r="349" spans="2:18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5"/>
      <c r="O349" s="5"/>
      <c r="P349" s="21"/>
      <c r="Q349" s="21"/>
      <c r="R349" s="21"/>
    </row>
    <row r="350" spans="2:18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5"/>
      <c r="O350" s="5"/>
      <c r="P350" s="21"/>
      <c r="Q350" s="21"/>
      <c r="R350" s="21"/>
    </row>
    <row r="351" spans="2:18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5"/>
      <c r="O351" s="5"/>
      <c r="P351" s="21"/>
      <c r="Q351" s="21"/>
      <c r="R351" s="21"/>
    </row>
    <row r="352" spans="2:18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5"/>
      <c r="O352" s="5"/>
      <c r="P352" s="21"/>
      <c r="Q352" s="21"/>
      <c r="R352" s="21"/>
    </row>
    <row r="353" spans="2:18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5"/>
      <c r="O353" s="5"/>
      <c r="P353" s="21"/>
      <c r="Q353" s="21"/>
      <c r="R353" s="21"/>
    </row>
    <row r="354" spans="2:18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5"/>
      <c r="O354" s="5"/>
      <c r="P354" s="21"/>
      <c r="Q354" s="21"/>
      <c r="R354" s="21"/>
    </row>
    <row r="355" spans="2:18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5"/>
      <c r="O355" s="5"/>
      <c r="P355" s="21"/>
      <c r="Q355" s="21"/>
      <c r="R355" s="21"/>
    </row>
    <row r="356" spans="2:18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5"/>
      <c r="O356" s="5"/>
      <c r="P356" s="21"/>
      <c r="Q356" s="21"/>
      <c r="R356" s="21"/>
    </row>
    <row r="357" spans="2:18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5"/>
      <c r="O357" s="5"/>
      <c r="P357" s="21"/>
      <c r="Q357" s="21"/>
      <c r="R357" s="21"/>
    </row>
    <row r="358" spans="2:18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5"/>
      <c r="O358" s="5"/>
      <c r="P358" s="21"/>
      <c r="Q358" s="21"/>
      <c r="R358" s="21"/>
    </row>
    <row r="359" spans="2:18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5"/>
      <c r="O359" s="5"/>
      <c r="P359" s="21"/>
      <c r="Q359" s="21"/>
      <c r="R359" s="21"/>
    </row>
    <row r="360" spans="2:18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5"/>
      <c r="O360" s="5"/>
      <c r="P360" s="21"/>
      <c r="Q360" s="21"/>
      <c r="R360" s="21"/>
    </row>
    <row r="361" spans="2:18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5"/>
      <c r="O361" s="5"/>
      <c r="P361" s="21"/>
      <c r="Q361" s="21"/>
      <c r="R361" s="21"/>
    </row>
    <row r="362" spans="2:18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5"/>
      <c r="O362" s="5"/>
      <c r="P362" s="21"/>
      <c r="Q362" s="21"/>
      <c r="R362" s="21"/>
    </row>
    <row r="363" spans="2:18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5"/>
      <c r="O363" s="5"/>
      <c r="P363" s="21"/>
      <c r="Q363" s="21"/>
      <c r="R363" s="21"/>
    </row>
    <row r="364" spans="2:18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5"/>
      <c r="O364" s="5"/>
      <c r="P364" s="21"/>
      <c r="Q364" s="21"/>
      <c r="R364" s="21"/>
    </row>
    <row r="365" spans="2:18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5"/>
      <c r="O365" s="5"/>
      <c r="P365" s="21"/>
      <c r="Q365" s="21"/>
      <c r="R365" s="21"/>
    </row>
    <row r="366" spans="2:18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5"/>
      <c r="O366" s="5"/>
      <c r="P366" s="21"/>
      <c r="Q366" s="21"/>
      <c r="R366" s="21"/>
    </row>
    <row r="367" spans="2:18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5"/>
      <c r="O367" s="5"/>
      <c r="P367" s="21"/>
      <c r="Q367" s="21"/>
      <c r="R367" s="21"/>
    </row>
    <row r="368" spans="2:18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5"/>
      <c r="O368" s="5"/>
      <c r="P368" s="21"/>
      <c r="Q368" s="21"/>
      <c r="R368" s="21"/>
    </row>
    <row r="369" spans="2:18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5"/>
      <c r="O369" s="5"/>
      <c r="P369" s="21"/>
      <c r="Q369" s="21"/>
      <c r="R369" s="21"/>
    </row>
    <row r="370" spans="2:18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5"/>
      <c r="O370" s="5"/>
      <c r="P370" s="21"/>
      <c r="Q370" s="21"/>
      <c r="R370" s="21"/>
    </row>
    <row r="371" spans="2:18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5"/>
      <c r="O371" s="5"/>
      <c r="P371" s="21"/>
      <c r="Q371" s="21"/>
      <c r="R371" s="21"/>
    </row>
    <row r="372" spans="2:18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5"/>
      <c r="O372" s="5"/>
      <c r="P372" s="21"/>
      <c r="Q372" s="21"/>
      <c r="R372" s="21"/>
    </row>
    <row r="373" spans="2:18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5"/>
      <c r="O373" s="5"/>
      <c r="P373" s="21"/>
      <c r="Q373" s="21"/>
      <c r="R373" s="21"/>
    </row>
    <row r="374" spans="2:18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5"/>
      <c r="O374" s="5"/>
      <c r="P374" s="21"/>
      <c r="Q374" s="21"/>
      <c r="R374" s="21"/>
    </row>
    <row r="375" spans="2:18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5"/>
      <c r="O375" s="5"/>
      <c r="P375" s="21"/>
      <c r="Q375" s="21"/>
      <c r="R375" s="21"/>
    </row>
    <row r="376" spans="2:18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5"/>
      <c r="O376" s="5"/>
      <c r="P376" s="21"/>
      <c r="Q376" s="21"/>
      <c r="R376" s="21"/>
    </row>
    <row r="377" spans="2:18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5"/>
      <c r="O377" s="5"/>
      <c r="P377" s="21"/>
      <c r="Q377" s="21"/>
      <c r="R377" s="21"/>
    </row>
    <row r="378" spans="2:18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5"/>
      <c r="O378" s="5"/>
      <c r="P378" s="21"/>
      <c r="Q378" s="21"/>
      <c r="R378" s="21"/>
    </row>
    <row r="379" spans="2:18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5"/>
      <c r="O379" s="5"/>
      <c r="P379" s="21"/>
      <c r="Q379" s="21"/>
      <c r="R379" s="21"/>
    </row>
    <row r="380" spans="2:18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5"/>
      <c r="O380" s="5"/>
      <c r="P380" s="21"/>
      <c r="Q380" s="21"/>
      <c r="R380" s="21"/>
    </row>
    <row r="381" spans="2:18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5"/>
      <c r="O381" s="5"/>
      <c r="P381" s="21"/>
      <c r="Q381" s="21"/>
      <c r="R381" s="21"/>
    </row>
    <row r="382" spans="2:18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5"/>
      <c r="O382" s="5"/>
      <c r="P382" s="21"/>
      <c r="Q382" s="21"/>
      <c r="R382" s="21"/>
    </row>
    <row r="383" spans="2:18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5"/>
      <c r="O383" s="5"/>
      <c r="P383" s="21"/>
      <c r="Q383" s="21"/>
      <c r="R383" s="21"/>
    </row>
    <row r="384" spans="2:18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5"/>
      <c r="O384" s="5"/>
      <c r="P384" s="21"/>
      <c r="Q384" s="21"/>
      <c r="R384" s="21"/>
    </row>
    <row r="385" spans="2:18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5"/>
      <c r="O385" s="5"/>
      <c r="P385" s="21"/>
      <c r="Q385" s="21"/>
      <c r="R385" s="21"/>
    </row>
    <row r="386" spans="2:18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5"/>
      <c r="O386" s="5"/>
      <c r="P386" s="21"/>
      <c r="Q386" s="21"/>
      <c r="R386" s="21"/>
    </row>
    <row r="387" spans="2:18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5"/>
      <c r="O387" s="5"/>
      <c r="P387" s="21"/>
      <c r="Q387" s="21"/>
      <c r="R387" s="21"/>
    </row>
    <row r="388" spans="2:18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5"/>
      <c r="O388" s="5"/>
      <c r="P388" s="21"/>
      <c r="Q388" s="21"/>
      <c r="R388" s="21"/>
    </row>
    <row r="389" spans="2:18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5"/>
      <c r="O389" s="5"/>
      <c r="P389" s="21"/>
      <c r="Q389" s="21"/>
      <c r="R389" s="21"/>
    </row>
    <row r="390" spans="2:18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5"/>
      <c r="O390" s="5"/>
      <c r="P390" s="21"/>
      <c r="Q390" s="21"/>
      <c r="R390" s="21"/>
    </row>
    <row r="391" spans="2:18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5"/>
      <c r="O391" s="5"/>
      <c r="P391" s="21"/>
      <c r="Q391" s="21"/>
      <c r="R391" s="21"/>
    </row>
    <row r="392" spans="2:18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5"/>
      <c r="O392" s="5"/>
      <c r="P392" s="21"/>
      <c r="Q392" s="21"/>
      <c r="R392" s="21"/>
    </row>
    <row r="393" spans="2:18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5"/>
      <c r="O393" s="5"/>
      <c r="P393" s="21"/>
      <c r="Q393" s="21"/>
      <c r="R393" s="21"/>
    </row>
    <row r="394" spans="2:18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5"/>
      <c r="O394" s="5"/>
      <c r="P394" s="21"/>
      <c r="Q394" s="21"/>
      <c r="R394" s="21"/>
    </row>
    <row r="395" spans="2:18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5"/>
      <c r="O395" s="5"/>
      <c r="P395" s="21"/>
      <c r="Q395" s="21"/>
      <c r="R395" s="21"/>
    </row>
    <row r="396" spans="2:18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5"/>
      <c r="O396" s="5"/>
      <c r="P396" s="21"/>
      <c r="Q396" s="21"/>
      <c r="R396" s="21"/>
    </row>
    <row r="397" spans="2:18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5"/>
      <c r="O397" s="5"/>
      <c r="P397" s="21"/>
      <c r="Q397" s="21"/>
      <c r="R397" s="21"/>
    </row>
    <row r="398" spans="2:18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5"/>
      <c r="O398" s="5"/>
      <c r="P398" s="21"/>
      <c r="Q398" s="21"/>
      <c r="R398" s="21"/>
    </row>
    <row r="399" spans="2:18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5"/>
      <c r="O399" s="5"/>
      <c r="P399" s="21"/>
      <c r="Q399" s="21"/>
      <c r="R399" s="21"/>
    </row>
    <row r="400" spans="2:18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5"/>
      <c r="O400" s="5"/>
      <c r="P400" s="21"/>
      <c r="Q400" s="21"/>
      <c r="R400" s="21"/>
    </row>
    <row r="401" spans="2:18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5"/>
      <c r="O401" s="5"/>
      <c r="P401" s="21"/>
      <c r="Q401" s="21"/>
      <c r="R401" s="21"/>
    </row>
    <row r="402" spans="2:18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5"/>
      <c r="O402" s="5"/>
      <c r="P402" s="21"/>
      <c r="Q402" s="21"/>
      <c r="R402" s="21"/>
    </row>
    <row r="403" spans="2:18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5"/>
      <c r="O403" s="5"/>
      <c r="P403" s="21"/>
      <c r="Q403" s="21"/>
      <c r="R403" s="21"/>
    </row>
    <row r="404" spans="2:18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5"/>
      <c r="O404" s="5"/>
      <c r="P404" s="21"/>
      <c r="Q404" s="21"/>
      <c r="R404" s="21"/>
    </row>
    <row r="405" spans="2:18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5"/>
      <c r="O405" s="5"/>
      <c r="P405" s="21"/>
      <c r="Q405" s="21"/>
      <c r="R405" s="21"/>
    </row>
    <row r="406" spans="2:18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5"/>
      <c r="O406" s="5"/>
      <c r="P406" s="21"/>
      <c r="Q406" s="21"/>
      <c r="R406" s="21"/>
    </row>
    <row r="407" spans="2:18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5"/>
      <c r="O407" s="5"/>
      <c r="P407" s="21"/>
      <c r="Q407" s="21"/>
      <c r="R407" s="21"/>
    </row>
    <row r="408" spans="2:18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5"/>
      <c r="O408" s="5"/>
      <c r="P408" s="21"/>
      <c r="Q408" s="21"/>
      <c r="R408" s="21"/>
    </row>
    <row r="409" spans="2:18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5"/>
      <c r="O409" s="5"/>
      <c r="P409" s="21"/>
      <c r="Q409" s="21"/>
      <c r="R409" s="21"/>
    </row>
    <row r="410" spans="2:18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5"/>
      <c r="O410" s="5"/>
      <c r="P410" s="21"/>
      <c r="Q410" s="21"/>
      <c r="R410" s="21"/>
    </row>
    <row r="411" spans="2:18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5"/>
      <c r="O411" s="5"/>
      <c r="P411" s="21"/>
      <c r="Q411" s="21"/>
      <c r="R411" s="21"/>
    </row>
    <row r="412" spans="2:18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5"/>
      <c r="O412" s="5"/>
      <c r="P412" s="21"/>
      <c r="Q412" s="21"/>
      <c r="R412" s="21"/>
    </row>
    <row r="413" spans="2:18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5"/>
      <c r="O413" s="5"/>
      <c r="P413" s="21"/>
      <c r="Q413" s="21"/>
      <c r="R413" s="21"/>
    </row>
    <row r="414" spans="2:18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5"/>
      <c r="O414" s="5"/>
      <c r="P414" s="21"/>
      <c r="Q414" s="21"/>
      <c r="R414" s="21"/>
    </row>
    <row r="415" spans="2:18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5"/>
      <c r="O415" s="5"/>
      <c r="P415" s="21"/>
      <c r="Q415" s="21"/>
      <c r="R415" s="21"/>
    </row>
    <row r="416" spans="2:18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5"/>
      <c r="O416" s="5"/>
      <c r="P416" s="21"/>
      <c r="Q416" s="21"/>
      <c r="R416" s="21"/>
    </row>
    <row r="417" spans="2:18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5"/>
      <c r="O417" s="5"/>
      <c r="P417" s="21"/>
      <c r="Q417" s="21"/>
      <c r="R417" s="21"/>
    </row>
    <row r="418" spans="2:18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5"/>
      <c r="O418" s="5"/>
      <c r="P418" s="21"/>
      <c r="Q418" s="21"/>
      <c r="R418" s="21"/>
    </row>
    <row r="419" spans="2:18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5"/>
      <c r="O419" s="5"/>
      <c r="P419" s="21"/>
      <c r="Q419" s="21"/>
      <c r="R419" s="21"/>
    </row>
    <row r="420" spans="2:18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5"/>
      <c r="O420" s="5"/>
      <c r="P420" s="21"/>
      <c r="Q420" s="21"/>
      <c r="R420" s="21"/>
    </row>
    <row r="421" spans="2:18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5"/>
      <c r="O421" s="5"/>
      <c r="P421" s="21"/>
      <c r="Q421" s="21"/>
      <c r="R421" s="21"/>
    </row>
    <row r="422" spans="2:18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5"/>
      <c r="O422" s="5"/>
      <c r="P422" s="21"/>
      <c r="Q422" s="21"/>
      <c r="R422" s="21"/>
    </row>
    <row r="423" spans="2:18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5"/>
      <c r="O423" s="5"/>
      <c r="P423" s="21"/>
      <c r="Q423" s="21"/>
      <c r="R423" s="21"/>
    </row>
    <row r="424" spans="2:18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5"/>
      <c r="O424" s="5"/>
      <c r="P424" s="21"/>
      <c r="Q424" s="21"/>
      <c r="R424" s="21"/>
    </row>
    <row r="425" spans="2:18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5"/>
      <c r="O425" s="5"/>
      <c r="P425" s="21"/>
      <c r="Q425" s="21"/>
      <c r="R425" s="21"/>
    </row>
    <row r="426" spans="2:18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5"/>
      <c r="O426" s="5"/>
      <c r="P426" s="21"/>
      <c r="Q426" s="21"/>
      <c r="R426" s="21"/>
    </row>
    <row r="427" spans="2:18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5"/>
      <c r="O427" s="5"/>
      <c r="P427" s="21"/>
      <c r="Q427" s="21"/>
      <c r="R427" s="21"/>
    </row>
    <row r="428" spans="2:18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5"/>
      <c r="O428" s="5"/>
      <c r="P428" s="21"/>
      <c r="Q428" s="21"/>
      <c r="R428" s="21"/>
    </row>
    <row r="429" spans="2:18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5"/>
      <c r="O429" s="5"/>
      <c r="P429" s="21"/>
      <c r="Q429" s="21"/>
      <c r="R429" s="21"/>
    </row>
    <row r="430" spans="2:18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5"/>
      <c r="O430" s="5"/>
      <c r="P430" s="21"/>
      <c r="Q430" s="21"/>
      <c r="R430" s="21"/>
    </row>
    <row r="431" spans="2:18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5"/>
      <c r="O431" s="5"/>
      <c r="P431" s="21"/>
      <c r="Q431" s="21"/>
      <c r="R431" s="21"/>
    </row>
    <row r="432" spans="2:18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5"/>
      <c r="O432" s="5"/>
      <c r="P432" s="21"/>
      <c r="Q432" s="21"/>
      <c r="R432" s="21"/>
    </row>
    <row r="433" spans="2:18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5"/>
      <c r="O433" s="5"/>
      <c r="P433" s="21"/>
      <c r="Q433" s="21"/>
      <c r="R433" s="21"/>
    </row>
    <row r="434" spans="2:18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5"/>
      <c r="O434" s="5"/>
      <c r="P434" s="21"/>
      <c r="Q434" s="21"/>
      <c r="R434" s="21"/>
    </row>
    <row r="435" spans="2:18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5"/>
      <c r="O435" s="5"/>
      <c r="P435" s="21"/>
      <c r="Q435" s="21"/>
      <c r="R435" s="21"/>
    </row>
    <row r="436" spans="2:18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5"/>
      <c r="O436" s="5"/>
      <c r="P436" s="21"/>
      <c r="Q436" s="21"/>
      <c r="R436" s="21"/>
    </row>
    <row r="437" spans="2:18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5"/>
      <c r="O437" s="5"/>
      <c r="P437" s="21"/>
      <c r="Q437" s="21"/>
      <c r="R437" s="21"/>
    </row>
    <row r="438" spans="2:18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5"/>
      <c r="O438" s="5"/>
      <c r="P438" s="21"/>
      <c r="Q438" s="21"/>
      <c r="R438" s="21"/>
    </row>
    <row r="439" spans="2:18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5"/>
      <c r="O439" s="5"/>
      <c r="P439" s="21"/>
      <c r="Q439" s="21"/>
      <c r="R439" s="21"/>
    </row>
    <row r="440" spans="2:18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5"/>
      <c r="O440" s="5"/>
      <c r="P440" s="21"/>
      <c r="Q440" s="21"/>
      <c r="R440" s="21"/>
    </row>
    <row r="441" spans="2:18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5"/>
      <c r="O441" s="5"/>
      <c r="P441" s="21"/>
      <c r="Q441" s="21"/>
      <c r="R441" s="21"/>
    </row>
    <row r="442" spans="2:18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5"/>
      <c r="O442" s="5"/>
      <c r="P442" s="21"/>
      <c r="Q442" s="21"/>
      <c r="R442" s="21"/>
    </row>
    <row r="443" spans="2:18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5"/>
      <c r="O443" s="5"/>
      <c r="P443" s="21"/>
      <c r="Q443" s="21"/>
      <c r="R443" s="21"/>
    </row>
    <row r="444" spans="2:18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5"/>
      <c r="O444" s="5"/>
      <c r="P444" s="21"/>
      <c r="Q444" s="21"/>
      <c r="R444" s="21"/>
    </row>
    <row r="445" spans="2:18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5"/>
      <c r="O445" s="5"/>
      <c r="P445" s="21"/>
      <c r="Q445" s="21"/>
      <c r="R445" s="21"/>
    </row>
    <row r="446" spans="2:18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5"/>
      <c r="O446" s="5"/>
      <c r="P446" s="21"/>
      <c r="Q446" s="21"/>
      <c r="R446" s="21"/>
    </row>
    <row r="447" spans="2:18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5"/>
      <c r="O447" s="5"/>
      <c r="P447" s="21"/>
      <c r="Q447" s="21"/>
      <c r="R447" s="21"/>
    </row>
    <row r="448" spans="2:18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5"/>
      <c r="O448" s="5"/>
      <c r="P448" s="21"/>
      <c r="Q448" s="21"/>
      <c r="R448" s="21"/>
    </row>
    <row r="449" spans="2:18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5"/>
      <c r="O449" s="5"/>
      <c r="P449" s="21"/>
      <c r="Q449" s="21"/>
      <c r="R449" s="21"/>
    </row>
    <row r="450" spans="2:18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5"/>
      <c r="O450" s="5"/>
      <c r="P450" s="21"/>
      <c r="Q450" s="21"/>
      <c r="R450" s="21"/>
    </row>
    <row r="451" spans="2:18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5"/>
      <c r="O451" s="5"/>
      <c r="P451" s="21"/>
      <c r="Q451" s="21"/>
      <c r="R451" s="21"/>
    </row>
    <row r="452" spans="2:18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5"/>
      <c r="O452" s="5"/>
      <c r="P452" s="21"/>
      <c r="Q452" s="21"/>
      <c r="R452" s="21"/>
    </row>
    <row r="453" spans="2:18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5"/>
      <c r="O453" s="5"/>
      <c r="P453" s="21"/>
      <c r="Q453" s="21"/>
      <c r="R453" s="21"/>
    </row>
    <row r="454" spans="2:18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5"/>
      <c r="O454" s="5"/>
      <c r="P454" s="21"/>
      <c r="Q454" s="21"/>
      <c r="R454" s="21"/>
    </row>
    <row r="455" spans="2:18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5"/>
      <c r="O455" s="5"/>
      <c r="P455" s="21"/>
      <c r="Q455" s="21"/>
      <c r="R455" s="21"/>
    </row>
    <row r="456" spans="2:18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5"/>
      <c r="O456" s="5"/>
      <c r="P456" s="21"/>
      <c r="Q456" s="21"/>
      <c r="R456" s="21"/>
    </row>
    <row r="457" spans="2:18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5"/>
      <c r="O457" s="5"/>
      <c r="P457" s="21"/>
      <c r="Q457" s="21"/>
      <c r="R457" s="21"/>
    </row>
    <row r="458" spans="2:18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5"/>
      <c r="O458" s="5"/>
      <c r="P458" s="21"/>
      <c r="Q458" s="21"/>
      <c r="R458" s="21"/>
    </row>
    <row r="459" spans="2:18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5"/>
      <c r="O459" s="5"/>
      <c r="P459" s="21"/>
      <c r="Q459" s="21"/>
      <c r="R459" s="21"/>
    </row>
    <row r="460" spans="2:18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5"/>
      <c r="O460" s="5"/>
      <c r="P460" s="21"/>
      <c r="Q460" s="21"/>
      <c r="R460" s="21"/>
    </row>
    <row r="461" spans="2:18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5"/>
      <c r="O461" s="5"/>
      <c r="P461" s="21"/>
      <c r="Q461" s="21"/>
      <c r="R461" s="21"/>
    </row>
    <row r="462" spans="2:18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5"/>
      <c r="O462" s="5"/>
      <c r="P462" s="21"/>
      <c r="Q462" s="21"/>
      <c r="R462" s="21"/>
    </row>
    <row r="463" spans="2:18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5"/>
      <c r="O463" s="5"/>
      <c r="P463" s="21"/>
      <c r="Q463" s="21"/>
      <c r="R463" s="21"/>
    </row>
    <row r="464" spans="2:18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5"/>
      <c r="O464" s="5"/>
      <c r="P464" s="21"/>
      <c r="Q464" s="21"/>
      <c r="R464" s="21"/>
    </row>
    <row r="465" spans="2:18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5"/>
      <c r="O465" s="5"/>
      <c r="P465" s="21"/>
      <c r="Q465" s="21"/>
      <c r="R465" s="21"/>
    </row>
    <row r="466" spans="2:18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5"/>
      <c r="O466" s="5"/>
      <c r="P466" s="21"/>
      <c r="Q466" s="21"/>
      <c r="R466" s="21"/>
    </row>
    <row r="467" spans="2:18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5"/>
      <c r="O467" s="5"/>
      <c r="P467" s="21"/>
      <c r="Q467" s="21"/>
      <c r="R467" s="21"/>
    </row>
    <row r="468" spans="2:18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5"/>
      <c r="O468" s="5"/>
      <c r="P468" s="21"/>
      <c r="Q468" s="21"/>
      <c r="R468" s="21"/>
    </row>
    <row r="469" spans="2:18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5"/>
      <c r="O469" s="5"/>
      <c r="P469" s="21"/>
      <c r="Q469" s="21"/>
      <c r="R469" s="21"/>
    </row>
    <row r="470" spans="2:18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5"/>
      <c r="O470" s="5"/>
      <c r="P470" s="21"/>
      <c r="Q470" s="21"/>
      <c r="R470" s="21"/>
    </row>
    <row r="471" spans="2:18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5"/>
      <c r="O471" s="5"/>
      <c r="P471" s="21"/>
      <c r="Q471" s="21"/>
      <c r="R471" s="21"/>
    </row>
    <row r="472" spans="2:18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5"/>
      <c r="O472" s="5"/>
      <c r="P472" s="21"/>
      <c r="Q472" s="21"/>
      <c r="R472" s="21"/>
    </row>
    <row r="473" spans="2:18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5"/>
      <c r="O473" s="5"/>
      <c r="P473" s="21"/>
      <c r="Q473" s="21"/>
      <c r="R473" s="21"/>
    </row>
    <row r="474" spans="2:18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5"/>
      <c r="O474" s="5"/>
      <c r="P474" s="21"/>
      <c r="Q474" s="21"/>
      <c r="R474" s="21"/>
    </row>
    <row r="475" spans="2:18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5"/>
      <c r="O475" s="5"/>
      <c r="P475" s="21"/>
      <c r="Q475" s="21"/>
      <c r="R475" s="21"/>
    </row>
    <row r="476" spans="2:18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5"/>
      <c r="O476" s="5"/>
      <c r="P476" s="21"/>
      <c r="Q476" s="21"/>
      <c r="R476" s="21"/>
    </row>
    <row r="477" spans="2:18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5"/>
      <c r="O477" s="5"/>
      <c r="P477" s="21"/>
      <c r="Q477" s="21"/>
      <c r="R477" s="21"/>
    </row>
    <row r="478" spans="2:18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5"/>
      <c r="O478" s="5"/>
      <c r="P478" s="21"/>
      <c r="Q478" s="21"/>
      <c r="R478" s="21"/>
    </row>
    <row r="479" spans="2:18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5"/>
      <c r="O479" s="5"/>
      <c r="P479" s="21"/>
      <c r="Q479" s="21"/>
      <c r="R479" s="21"/>
    </row>
    <row r="480" spans="2:18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5"/>
      <c r="O480" s="5"/>
      <c r="P480" s="21"/>
      <c r="Q480" s="21"/>
      <c r="R480" s="21"/>
    </row>
    <row r="481" spans="2:18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5"/>
      <c r="O481" s="5"/>
      <c r="P481" s="21"/>
      <c r="Q481" s="21"/>
      <c r="R481" s="21"/>
    </row>
    <row r="482" spans="2:18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5"/>
      <c r="O482" s="5"/>
      <c r="P482" s="21"/>
      <c r="Q482" s="21"/>
      <c r="R482" s="21"/>
    </row>
    <row r="483" spans="2:18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5"/>
      <c r="O483" s="5"/>
      <c r="P483" s="21"/>
      <c r="Q483" s="21"/>
      <c r="R483" s="21"/>
    </row>
    <row r="484" spans="2:18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5"/>
      <c r="O484" s="5"/>
      <c r="P484" s="21"/>
      <c r="Q484" s="21"/>
      <c r="R484" s="21"/>
    </row>
    <row r="485" spans="2:18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5"/>
      <c r="O485" s="5"/>
      <c r="P485" s="21"/>
      <c r="Q485" s="21"/>
      <c r="R485" s="21"/>
    </row>
    <row r="486" spans="2:18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5"/>
      <c r="O486" s="5"/>
      <c r="P486" s="21"/>
      <c r="Q486" s="21"/>
      <c r="R486" s="21"/>
    </row>
    <row r="487" spans="2:18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5"/>
      <c r="O487" s="5"/>
      <c r="P487" s="21"/>
      <c r="Q487" s="21"/>
      <c r="R487" s="21"/>
    </row>
    <row r="488" spans="2:18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5"/>
      <c r="O488" s="5"/>
      <c r="P488" s="21"/>
      <c r="Q488" s="21"/>
      <c r="R488" s="21"/>
    </row>
    <row r="489" spans="2:18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5"/>
      <c r="O489" s="5"/>
      <c r="P489" s="21"/>
      <c r="Q489" s="21"/>
      <c r="R489" s="21"/>
    </row>
    <row r="490" spans="2:18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5"/>
      <c r="O490" s="5"/>
      <c r="P490" s="21"/>
      <c r="Q490" s="21"/>
      <c r="R490" s="21"/>
    </row>
    <row r="491" spans="2:18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5"/>
      <c r="O491" s="5"/>
      <c r="P491" s="21"/>
      <c r="Q491" s="21"/>
      <c r="R491" s="21"/>
    </row>
    <row r="492" spans="2:18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5"/>
      <c r="O492" s="5"/>
      <c r="P492" s="21"/>
      <c r="Q492" s="21"/>
      <c r="R492" s="21"/>
    </row>
    <row r="493" spans="2:18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5"/>
      <c r="O493" s="5"/>
      <c r="P493" s="21"/>
      <c r="Q493" s="21"/>
      <c r="R493" s="21"/>
    </row>
    <row r="494" spans="2:18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5"/>
      <c r="O494" s="5"/>
      <c r="P494" s="21"/>
      <c r="Q494" s="21"/>
      <c r="R494" s="21"/>
    </row>
    <row r="495" spans="2:18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5"/>
      <c r="O495" s="5"/>
      <c r="P495" s="21"/>
      <c r="Q495" s="21"/>
      <c r="R495" s="21"/>
    </row>
    <row r="496" spans="2:18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5"/>
      <c r="O496" s="5"/>
      <c r="P496" s="21"/>
      <c r="Q496" s="21"/>
      <c r="R496" s="21"/>
    </row>
    <row r="497" spans="2:18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5"/>
      <c r="O497" s="5"/>
      <c r="P497" s="21"/>
      <c r="Q497" s="21"/>
      <c r="R497" s="21"/>
    </row>
    <row r="498" spans="2:18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5"/>
      <c r="O498" s="5"/>
      <c r="P498" s="21"/>
      <c r="Q498" s="21"/>
      <c r="R498" s="21"/>
    </row>
    <row r="499" spans="2:18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5"/>
      <c r="O499" s="5"/>
      <c r="P499" s="21"/>
      <c r="Q499" s="21"/>
      <c r="R499" s="21"/>
    </row>
    <row r="500" spans="2:18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5"/>
      <c r="O500" s="5"/>
      <c r="P500" s="21"/>
      <c r="Q500" s="21"/>
      <c r="R500" s="21"/>
    </row>
    <row r="501" spans="2:18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5"/>
      <c r="O501" s="5"/>
      <c r="P501" s="21"/>
      <c r="Q501" s="21"/>
      <c r="R501" s="21"/>
    </row>
    <row r="502" spans="2:18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5"/>
      <c r="O502" s="5"/>
      <c r="P502" s="21"/>
      <c r="Q502" s="21"/>
      <c r="R502" s="21"/>
    </row>
    <row r="503" spans="2:18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5"/>
      <c r="O503" s="5"/>
      <c r="P503" s="21"/>
      <c r="Q503" s="21"/>
      <c r="R503" s="21"/>
    </row>
    <row r="504" spans="2:18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5"/>
      <c r="O504" s="5"/>
      <c r="P504" s="21"/>
      <c r="Q504" s="21"/>
      <c r="R504" s="21"/>
    </row>
    <row r="505" spans="2:18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5"/>
      <c r="O505" s="5"/>
      <c r="P505" s="21"/>
      <c r="Q505" s="21"/>
      <c r="R505" s="21"/>
    </row>
    <row r="506" spans="2:18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5"/>
      <c r="O506" s="5"/>
      <c r="P506" s="21"/>
      <c r="Q506" s="21"/>
      <c r="R506" s="21"/>
    </row>
    <row r="507" spans="2:18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5"/>
      <c r="O507" s="5"/>
      <c r="P507" s="21"/>
      <c r="Q507" s="21"/>
      <c r="R507" s="21"/>
    </row>
    <row r="508" spans="2:18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5"/>
      <c r="O508" s="5"/>
      <c r="P508" s="21"/>
      <c r="Q508" s="21"/>
      <c r="R508" s="21"/>
    </row>
    <row r="509" spans="2:18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5"/>
      <c r="O509" s="5"/>
      <c r="P509" s="21"/>
      <c r="Q509" s="21"/>
      <c r="R509" s="21"/>
    </row>
    <row r="510" spans="2:18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5"/>
      <c r="O510" s="5"/>
      <c r="P510" s="21"/>
      <c r="Q510" s="21"/>
      <c r="R510" s="21"/>
    </row>
    <row r="511" spans="2:18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5"/>
      <c r="O511" s="5"/>
      <c r="P511" s="21"/>
      <c r="Q511" s="21"/>
      <c r="R511" s="21"/>
    </row>
    <row r="512" spans="2:18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5"/>
      <c r="O512" s="5"/>
      <c r="P512" s="21"/>
      <c r="Q512" s="21"/>
      <c r="R512" s="21"/>
    </row>
    <row r="513" spans="2:18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5"/>
      <c r="O513" s="5"/>
      <c r="P513" s="21"/>
      <c r="Q513" s="21"/>
      <c r="R513" s="21"/>
    </row>
    <row r="514" spans="2:18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5"/>
      <c r="O514" s="5"/>
      <c r="P514" s="21"/>
      <c r="Q514" s="21"/>
      <c r="R514" s="21"/>
    </row>
    <row r="515" spans="2:18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5"/>
      <c r="O515" s="5"/>
      <c r="P515" s="21"/>
      <c r="Q515" s="21"/>
      <c r="R515" s="21"/>
    </row>
    <row r="516" spans="2:18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5"/>
      <c r="O516" s="5"/>
      <c r="P516" s="21"/>
      <c r="Q516" s="21"/>
      <c r="R516" s="21"/>
    </row>
    <row r="517" spans="2:18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5"/>
      <c r="O517" s="5"/>
      <c r="P517" s="21"/>
      <c r="Q517" s="21"/>
      <c r="R517" s="21"/>
    </row>
    <row r="518" spans="2:18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5"/>
      <c r="O518" s="5"/>
      <c r="P518" s="21"/>
      <c r="Q518" s="21"/>
      <c r="R518" s="21"/>
    </row>
    <row r="519" spans="2:18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5"/>
      <c r="O519" s="5"/>
      <c r="P519" s="21"/>
      <c r="Q519" s="21"/>
      <c r="R519" s="21"/>
    </row>
    <row r="520" spans="2:18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5"/>
      <c r="O520" s="5"/>
      <c r="P520" s="21"/>
      <c r="Q520" s="21"/>
      <c r="R520" s="21"/>
    </row>
    <row r="521" spans="2:18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5"/>
      <c r="O521" s="5"/>
      <c r="P521" s="21"/>
      <c r="Q521" s="21"/>
      <c r="R521" s="21"/>
    </row>
    <row r="522" spans="2:18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5"/>
      <c r="O522" s="5"/>
      <c r="P522" s="21"/>
      <c r="Q522" s="21"/>
      <c r="R522" s="21"/>
    </row>
    <row r="523" spans="2:18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5"/>
      <c r="O523" s="5"/>
      <c r="P523" s="21"/>
      <c r="Q523" s="21"/>
      <c r="R523" s="21"/>
    </row>
    <row r="524" spans="2:18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5"/>
      <c r="O524" s="5"/>
      <c r="P524" s="21"/>
      <c r="Q524" s="21"/>
      <c r="R524" s="21"/>
    </row>
    <row r="525" spans="2:18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5"/>
      <c r="O525" s="5"/>
      <c r="P525" s="21"/>
      <c r="Q525" s="21"/>
      <c r="R525" s="21"/>
    </row>
    <row r="526" spans="2:18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5"/>
      <c r="O526" s="5"/>
      <c r="P526" s="21"/>
      <c r="Q526" s="21"/>
      <c r="R526" s="21"/>
    </row>
    <row r="527" spans="2:18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5"/>
      <c r="O527" s="5"/>
      <c r="P527" s="21"/>
      <c r="Q527" s="21"/>
      <c r="R527" s="21"/>
    </row>
    <row r="528" spans="2:18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5"/>
      <c r="O528" s="5"/>
      <c r="P528" s="21"/>
      <c r="Q528" s="21"/>
      <c r="R528" s="21"/>
    </row>
    <row r="529" spans="2:18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5"/>
      <c r="O529" s="5"/>
      <c r="P529" s="21"/>
      <c r="Q529" s="21"/>
      <c r="R529" s="21"/>
    </row>
    <row r="530" spans="2:18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5"/>
      <c r="O530" s="5"/>
      <c r="P530" s="21"/>
      <c r="Q530" s="21"/>
      <c r="R530" s="21"/>
    </row>
    <row r="531" spans="2:18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5"/>
      <c r="O531" s="5"/>
      <c r="P531" s="21"/>
      <c r="Q531" s="21"/>
      <c r="R531" s="21"/>
    </row>
    <row r="532" spans="2:18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5"/>
      <c r="O532" s="5"/>
      <c r="P532" s="21"/>
      <c r="Q532" s="21"/>
      <c r="R532" s="21"/>
    </row>
    <row r="533" spans="2:18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5"/>
      <c r="O533" s="5"/>
      <c r="P533" s="21"/>
      <c r="Q533" s="21"/>
      <c r="R533" s="21"/>
    </row>
    <row r="534" spans="2:18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5"/>
      <c r="O534" s="5"/>
      <c r="P534" s="21"/>
      <c r="Q534" s="21"/>
      <c r="R534" s="21"/>
    </row>
    <row r="535" spans="2:18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5"/>
      <c r="O535" s="5"/>
      <c r="P535" s="21"/>
      <c r="Q535" s="21"/>
      <c r="R535" s="21"/>
    </row>
    <row r="536" spans="2:18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5"/>
      <c r="O536" s="5"/>
      <c r="P536" s="21"/>
      <c r="Q536" s="21"/>
      <c r="R536" s="21"/>
    </row>
    <row r="537" spans="2:18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5"/>
      <c r="O537" s="5"/>
      <c r="P537" s="21"/>
      <c r="Q537" s="21"/>
      <c r="R537" s="21"/>
    </row>
    <row r="538" spans="2:18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5"/>
      <c r="O538" s="5"/>
      <c r="P538" s="21"/>
      <c r="Q538" s="21"/>
      <c r="R538" s="21"/>
    </row>
    <row r="539" spans="2:18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5"/>
      <c r="O539" s="5"/>
      <c r="P539" s="21"/>
      <c r="Q539" s="21"/>
      <c r="R539" s="21"/>
    </row>
    <row r="540" spans="2:18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5"/>
      <c r="O540" s="5"/>
      <c r="P540" s="21"/>
      <c r="Q540" s="21"/>
      <c r="R540" s="21"/>
    </row>
    <row r="541" spans="2:18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5"/>
      <c r="O541" s="5"/>
      <c r="P541" s="21"/>
      <c r="Q541" s="21"/>
      <c r="R541" s="21"/>
    </row>
    <row r="542" spans="2:18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5"/>
      <c r="O542" s="5"/>
      <c r="P542" s="21"/>
      <c r="Q542" s="21"/>
      <c r="R542" s="21"/>
    </row>
    <row r="543" spans="2:18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5"/>
      <c r="O543" s="5"/>
      <c r="P543" s="21"/>
      <c r="Q543" s="21"/>
      <c r="R543" s="21"/>
    </row>
    <row r="544" spans="2:18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5"/>
      <c r="O544" s="5"/>
      <c r="P544" s="21"/>
      <c r="Q544" s="21"/>
      <c r="R544" s="21"/>
    </row>
    <row r="545" spans="2:18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5"/>
      <c r="O545" s="5"/>
      <c r="P545" s="21"/>
      <c r="Q545" s="21"/>
      <c r="R545" s="21"/>
    </row>
    <row r="546" spans="2:18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5"/>
      <c r="O546" s="5"/>
      <c r="P546" s="21"/>
      <c r="Q546" s="21"/>
      <c r="R546" s="21"/>
    </row>
    <row r="547" spans="2:18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5"/>
      <c r="O547" s="5"/>
      <c r="P547" s="21"/>
      <c r="Q547" s="21"/>
      <c r="R547" s="21"/>
    </row>
    <row r="548" spans="2:18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5"/>
      <c r="O548" s="5"/>
      <c r="P548" s="21"/>
      <c r="Q548" s="21"/>
      <c r="R548" s="21"/>
    </row>
    <row r="549" spans="2:18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5"/>
      <c r="O549" s="5"/>
      <c r="P549" s="21"/>
      <c r="Q549" s="21"/>
      <c r="R549" s="21"/>
    </row>
    <row r="550" spans="2:18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5"/>
      <c r="O550" s="5"/>
      <c r="P550" s="21"/>
      <c r="Q550" s="21"/>
      <c r="R550" s="21"/>
    </row>
    <row r="551" spans="2:18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5"/>
      <c r="O551" s="5"/>
      <c r="P551" s="21"/>
      <c r="Q551" s="21"/>
      <c r="R551" s="21"/>
    </row>
    <row r="552" spans="2:18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5"/>
      <c r="O552" s="5"/>
      <c r="P552" s="21"/>
      <c r="Q552" s="21"/>
      <c r="R552" s="21"/>
    </row>
    <row r="553" spans="2:18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5"/>
      <c r="O553" s="5"/>
      <c r="P553" s="21"/>
      <c r="Q553" s="21"/>
      <c r="R553" s="21"/>
    </row>
    <row r="554" spans="2:18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5"/>
      <c r="O554" s="5"/>
      <c r="P554" s="21"/>
      <c r="Q554" s="21"/>
      <c r="R554" s="21"/>
    </row>
    <row r="555" spans="2:18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5"/>
      <c r="O555" s="5"/>
      <c r="P555" s="21"/>
      <c r="Q555" s="21"/>
      <c r="R555" s="21"/>
    </row>
    <row r="556" spans="2:18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5"/>
      <c r="O556" s="5"/>
      <c r="P556" s="21"/>
      <c r="Q556" s="21"/>
      <c r="R556" s="21"/>
    </row>
    <row r="557" spans="2:18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5"/>
      <c r="O557" s="5"/>
      <c r="P557" s="21"/>
      <c r="Q557" s="21"/>
      <c r="R557" s="21"/>
    </row>
    <row r="558" spans="2:18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5"/>
      <c r="O558" s="5"/>
      <c r="P558" s="21"/>
      <c r="Q558" s="21"/>
      <c r="R558" s="21"/>
    </row>
    <row r="559" spans="2:18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5"/>
      <c r="O559" s="5"/>
      <c r="P559" s="21"/>
      <c r="Q559" s="21"/>
      <c r="R559" s="21"/>
    </row>
    <row r="560" spans="2:18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5"/>
      <c r="O560" s="5"/>
      <c r="P560" s="21"/>
      <c r="Q560" s="21"/>
      <c r="R560" s="21"/>
    </row>
    <row r="561" spans="2:18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5"/>
      <c r="O561" s="5"/>
      <c r="P561" s="21"/>
      <c r="Q561" s="21"/>
      <c r="R561" s="21"/>
    </row>
    <row r="562" spans="2:18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5"/>
      <c r="O562" s="5"/>
      <c r="P562" s="21"/>
      <c r="Q562" s="21"/>
      <c r="R562" s="21"/>
    </row>
    <row r="563" spans="2:18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5"/>
      <c r="O563" s="5"/>
      <c r="P563" s="21"/>
      <c r="Q563" s="21"/>
      <c r="R563" s="21"/>
    </row>
    <row r="564" spans="2:18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5"/>
      <c r="O564" s="5"/>
      <c r="P564" s="21"/>
      <c r="Q564" s="21"/>
      <c r="R564" s="21"/>
    </row>
    <row r="565" spans="2:18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5"/>
      <c r="O565" s="5"/>
      <c r="P565" s="21"/>
      <c r="Q565" s="21"/>
      <c r="R565" s="21"/>
    </row>
    <row r="566" spans="2:18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5"/>
      <c r="O566" s="5"/>
      <c r="P566" s="21"/>
      <c r="Q566" s="21"/>
      <c r="R566" s="21"/>
    </row>
    <row r="567" spans="2:18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5"/>
      <c r="O567" s="5"/>
      <c r="P567" s="21"/>
      <c r="Q567" s="21"/>
      <c r="R567" s="21"/>
    </row>
    <row r="568" spans="2:18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5"/>
      <c r="O568" s="5"/>
      <c r="P568" s="21"/>
      <c r="Q568" s="21"/>
      <c r="R568" s="21"/>
    </row>
    <row r="569" spans="2:18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5"/>
      <c r="O569" s="5"/>
      <c r="P569" s="21"/>
      <c r="Q569" s="21"/>
      <c r="R569" s="21"/>
    </row>
    <row r="570" spans="2:18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5"/>
      <c r="O570" s="5"/>
      <c r="P570" s="21"/>
      <c r="Q570" s="21"/>
      <c r="R570" s="21"/>
    </row>
    <row r="571" spans="2:18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5"/>
      <c r="O571" s="5"/>
      <c r="P571" s="21"/>
      <c r="Q571" s="21"/>
      <c r="R571" s="21"/>
    </row>
    <row r="572" spans="2:18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5"/>
      <c r="O572" s="5"/>
      <c r="P572" s="21"/>
      <c r="Q572" s="21"/>
      <c r="R572" s="21"/>
    </row>
    <row r="573" spans="2:18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5"/>
      <c r="O573" s="5"/>
      <c r="P573" s="21"/>
      <c r="Q573" s="21"/>
      <c r="R573" s="21"/>
    </row>
    <row r="574" spans="2:18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5"/>
      <c r="O574" s="5"/>
      <c r="P574" s="21"/>
      <c r="Q574" s="21"/>
      <c r="R574" s="21"/>
    </row>
    <row r="575" spans="2:18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5"/>
      <c r="O575" s="5"/>
      <c r="P575" s="21"/>
      <c r="Q575" s="21"/>
      <c r="R575" s="21"/>
    </row>
    <row r="576" spans="2:18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5"/>
      <c r="O576" s="5"/>
      <c r="P576" s="21"/>
      <c r="Q576" s="21"/>
      <c r="R576" s="21"/>
    </row>
    <row r="577" spans="2:18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5"/>
      <c r="O577" s="5"/>
      <c r="P577" s="21"/>
      <c r="Q577" s="21"/>
      <c r="R577" s="21"/>
    </row>
    <row r="578" spans="2:18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5"/>
      <c r="O578" s="5"/>
      <c r="P578" s="21"/>
      <c r="Q578" s="21"/>
      <c r="R578" s="21"/>
    </row>
    <row r="579" spans="2:18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5"/>
      <c r="O579" s="5"/>
      <c r="P579" s="21"/>
      <c r="Q579" s="21"/>
      <c r="R579" s="21"/>
    </row>
    <row r="580" spans="2:18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5"/>
      <c r="O580" s="5"/>
      <c r="P580" s="21"/>
      <c r="Q580" s="21"/>
      <c r="R580" s="21"/>
    </row>
    <row r="581" spans="2:18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5"/>
      <c r="O581" s="5"/>
      <c r="P581" s="21"/>
      <c r="Q581" s="21"/>
      <c r="R581" s="21"/>
    </row>
    <row r="582" spans="2:18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5"/>
      <c r="O582" s="5"/>
      <c r="P582" s="21"/>
      <c r="Q582" s="21"/>
      <c r="R582" s="21"/>
    </row>
    <row r="583" spans="2:18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5"/>
      <c r="O583" s="5"/>
      <c r="P583" s="21"/>
      <c r="Q583" s="21"/>
      <c r="R583" s="21"/>
    </row>
    <row r="584" spans="2:18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5"/>
      <c r="O584" s="5"/>
      <c r="P584" s="21"/>
      <c r="Q584" s="21"/>
      <c r="R584" s="21"/>
    </row>
    <row r="585" spans="2:18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5"/>
      <c r="O585" s="5"/>
      <c r="P585" s="21"/>
      <c r="Q585" s="21"/>
      <c r="R585" s="21"/>
    </row>
    <row r="586" spans="2:18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5"/>
      <c r="O586" s="5"/>
      <c r="P586" s="21"/>
      <c r="Q586" s="21"/>
      <c r="R586" s="21"/>
    </row>
    <row r="587" spans="2:18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5"/>
      <c r="O587" s="5"/>
      <c r="P587" s="21"/>
      <c r="Q587" s="21"/>
      <c r="R587" s="21"/>
    </row>
    <row r="588" spans="2:18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5"/>
      <c r="O588" s="5"/>
      <c r="P588" s="21"/>
      <c r="Q588" s="21"/>
      <c r="R588" s="21"/>
    </row>
    <row r="589" spans="2:18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5"/>
      <c r="O589" s="5"/>
      <c r="P589" s="21"/>
      <c r="Q589" s="21"/>
      <c r="R589" s="21"/>
    </row>
    <row r="590" spans="2:18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5"/>
      <c r="O590" s="5"/>
      <c r="P590" s="21"/>
      <c r="Q590" s="21"/>
      <c r="R590" s="21"/>
    </row>
    <row r="591" spans="2:18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5"/>
      <c r="O591" s="5"/>
      <c r="P591" s="21"/>
      <c r="Q591" s="21"/>
      <c r="R591" s="21"/>
    </row>
    <row r="592" spans="2:18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5"/>
      <c r="O592" s="5"/>
      <c r="P592" s="21"/>
      <c r="Q592" s="21"/>
      <c r="R592" s="21"/>
    </row>
    <row r="593" spans="2:18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5"/>
      <c r="O593" s="5"/>
      <c r="P593" s="21"/>
      <c r="Q593" s="21"/>
      <c r="R593" s="21"/>
    </row>
    <row r="594" spans="2:18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5"/>
      <c r="O594" s="5"/>
      <c r="P594" s="21"/>
      <c r="Q594" s="21"/>
      <c r="R594" s="21"/>
    </row>
    <row r="595" spans="2:18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5"/>
      <c r="O595" s="5"/>
      <c r="P595" s="21"/>
      <c r="Q595" s="21"/>
      <c r="R595" s="21"/>
    </row>
    <row r="596" spans="2:18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5"/>
      <c r="O596" s="5"/>
      <c r="P596" s="21"/>
      <c r="Q596" s="21"/>
      <c r="R596" s="21"/>
    </row>
    <row r="597" spans="2:18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5"/>
      <c r="O597" s="5"/>
      <c r="P597" s="21"/>
      <c r="Q597" s="21"/>
      <c r="R597" s="21"/>
    </row>
    <row r="598" spans="2:18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5"/>
      <c r="O598" s="5"/>
      <c r="P598" s="21"/>
      <c r="Q598" s="21"/>
      <c r="R598" s="21"/>
    </row>
    <row r="599" spans="2:18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5"/>
      <c r="O599" s="5"/>
      <c r="P599" s="21"/>
      <c r="Q599" s="21"/>
      <c r="R599" s="21"/>
    </row>
    <row r="600" spans="2:18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5"/>
      <c r="O600" s="5"/>
      <c r="P600" s="21"/>
      <c r="Q600" s="21"/>
      <c r="R600" s="21"/>
    </row>
    <row r="601" spans="2:18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5"/>
      <c r="O601" s="5"/>
      <c r="P601" s="21"/>
      <c r="Q601" s="21"/>
      <c r="R601" s="21"/>
    </row>
    <row r="602" spans="2:18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5"/>
      <c r="O602" s="5"/>
      <c r="P602" s="21"/>
      <c r="Q602" s="21"/>
      <c r="R602" s="21"/>
    </row>
    <row r="603" spans="2:18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5"/>
      <c r="O603" s="5"/>
      <c r="P603" s="21"/>
      <c r="Q603" s="21"/>
      <c r="R603" s="21"/>
    </row>
    <row r="604" spans="2:18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5"/>
      <c r="O604" s="5"/>
      <c r="P604" s="21"/>
      <c r="Q604" s="21"/>
      <c r="R604" s="21"/>
    </row>
    <row r="605" spans="2:18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5"/>
      <c r="O605" s="5"/>
      <c r="P605" s="21"/>
      <c r="Q605" s="21"/>
      <c r="R605" s="21"/>
    </row>
    <row r="606" spans="2:18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5"/>
      <c r="O606" s="5"/>
      <c r="P606" s="21"/>
      <c r="Q606" s="21"/>
      <c r="R606" s="21"/>
    </row>
    <row r="607" spans="2:18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5"/>
      <c r="O607" s="5"/>
      <c r="P607" s="21"/>
      <c r="Q607" s="21"/>
      <c r="R607" s="21"/>
    </row>
    <row r="608" spans="2:18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5"/>
      <c r="O608" s="5"/>
      <c r="P608" s="21"/>
      <c r="Q608" s="21"/>
      <c r="R608" s="21"/>
    </row>
    <row r="609" spans="2:18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5"/>
      <c r="O609" s="5"/>
      <c r="P609" s="21"/>
      <c r="Q609" s="21"/>
      <c r="R609" s="21"/>
    </row>
    <row r="610" spans="2:18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5"/>
      <c r="O610" s="5"/>
      <c r="P610" s="21"/>
      <c r="Q610" s="21"/>
      <c r="R610" s="21"/>
    </row>
    <row r="611" spans="2:18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5"/>
      <c r="O611" s="5"/>
      <c r="P611" s="21"/>
      <c r="Q611" s="21"/>
      <c r="R611" s="21"/>
    </row>
    <row r="612" spans="2:18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5"/>
      <c r="O612" s="5"/>
      <c r="P612" s="21"/>
      <c r="Q612" s="21"/>
      <c r="R612" s="21"/>
    </row>
    <row r="613" spans="2:18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5"/>
      <c r="O613" s="5"/>
      <c r="P613" s="21"/>
      <c r="Q613" s="21"/>
      <c r="R613" s="21"/>
    </row>
    <row r="614" spans="2:18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5"/>
      <c r="O614" s="5"/>
      <c r="P614" s="21"/>
      <c r="Q614" s="21"/>
      <c r="R614" s="21"/>
    </row>
  </sheetData>
  <mergeCells count="12">
    <mergeCell ref="H17:I17"/>
    <mergeCell ref="K17:L17"/>
    <mergeCell ref="H18:I18"/>
    <mergeCell ref="K18:M18"/>
    <mergeCell ref="P19:R19"/>
    <mergeCell ref="M19:M20"/>
    <mergeCell ref="B39:O39"/>
    <mergeCell ref="A19:A20"/>
    <mergeCell ref="B19:B20"/>
    <mergeCell ref="C19:E19"/>
    <mergeCell ref="F19:H19"/>
    <mergeCell ref="L19:L20"/>
  </mergeCells>
  <conditionalFormatting sqref="L21 L23:L24">
    <cfRule type="containsText" dxfId="7" priority="24" operator="containsText" text="Сервіс">
      <formula>NOT(ISERROR(SEARCH("Сервіс",L21)))</formula>
    </cfRule>
  </conditionalFormatting>
  <conditionalFormatting sqref="L27">
    <cfRule type="containsText" dxfId="6" priority="16" operator="containsText" text="Сервіс">
      <formula>NOT(ISERROR(SEARCH("Сервіс",L27)))</formula>
    </cfRule>
  </conditionalFormatting>
  <conditionalFormatting sqref="L28:L29">
    <cfRule type="containsText" dxfId="5" priority="15" operator="containsText" text="Сервіс">
      <formula>NOT(ISERROR(SEARCH("Сервіс",L28)))</formula>
    </cfRule>
  </conditionalFormatting>
  <conditionalFormatting sqref="L27">
    <cfRule type="containsText" dxfId="4" priority="19" operator="containsText" text="Сервіс">
      <formula>NOT(ISERROR(SEARCH("Сервіс",L27)))</formula>
    </cfRule>
  </conditionalFormatting>
  <conditionalFormatting sqref="L25:L26">
    <cfRule type="containsText" dxfId="3" priority="18" operator="containsText" text="Сервіс">
      <formula>NOT(ISERROR(SEARCH("Сервіс",L25)))</formula>
    </cfRule>
  </conditionalFormatting>
  <conditionalFormatting sqref="L30:L34">
    <cfRule type="containsText" dxfId="2" priority="9" operator="containsText" text="Сервіс">
      <formula>NOT(ISERROR(SEARCH("Сервіс",L30)))</formula>
    </cfRule>
  </conditionalFormatting>
  <conditionalFormatting sqref="L35:L38">
    <cfRule type="containsText" dxfId="1" priority="8" operator="containsText" text="Сервіс">
      <formula>NOT(ISERROR(SEARCH("Сервіс",L35)))</formula>
    </cfRule>
  </conditionalFormatting>
  <conditionalFormatting sqref="L40">
    <cfRule type="containsText" dxfId="0" priority="1" operator="containsText" text="Сервіс">
      <formula>NOT(ISERROR(SEARCH("Сервіс",L40)))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L46"/>
  <sheetViews>
    <sheetView zoomScale="70" zoomScaleNormal="70" workbookViewId="0">
      <pane ySplit="4" topLeftCell="A26" activePane="bottomLeft" state="frozen"/>
      <selection pane="bottomLeft" activeCell="J35" sqref="J35"/>
    </sheetView>
  </sheetViews>
  <sheetFormatPr defaultRowHeight="15" x14ac:dyDescent="0.25"/>
  <cols>
    <col min="1" max="1" width="16.5703125" customWidth="1"/>
    <col min="2" max="2" width="29.85546875" customWidth="1"/>
    <col min="3" max="3" width="16.28515625" customWidth="1"/>
    <col min="4" max="4" width="15.28515625" customWidth="1"/>
    <col min="5" max="5" width="13.42578125" customWidth="1"/>
    <col min="6" max="7" width="13.85546875" customWidth="1"/>
    <col min="8" max="8" width="16.28515625" customWidth="1"/>
    <col min="9" max="9" width="18.140625" customWidth="1"/>
    <col min="10" max="12" width="14.28515625" customWidth="1"/>
  </cols>
  <sheetData>
    <row r="1" spans="1:12" s="63" customFormat="1" ht="15.75" thickBot="1" x14ac:dyDescent="0.3">
      <c r="K1" s="64">
        <v>41.666666666666664</v>
      </c>
    </row>
    <row r="2" spans="1:12" ht="30" customHeight="1" thickBot="1" x14ac:dyDescent="0.3">
      <c r="A2" s="167" t="s">
        <v>14</v>
      </c>
      <c r="B2" s="169" t="s">
        <v>0</v>
      </c>
      <c r="C2" s="171" t="s">
        <v>10</v>
      </c>
      <c r="D2" s="172"/>
      <c r="E2" s="173"/>
      <c r="F2" s="174" t="s">
        <v>11</v>
      </c>
      <c r="G2" s="175"/>
      <c r="H2" s="176"/>
      <c r="I2" s="44" t="s">
        <v>7</v>
      </c>
      <c r="J2" s="37"/>
      <c r="K2" s="38" t="s">
        <v>26</v>
      </c>
      <c r="L2" s="39"/>
    </row>
    <row r="3" spans="1:12" ht="15.75" thickBot="1" x14ac:dyDescent="0.3">
      <c r="A3" s="168"/>
      <c r="B3" s="170"/>
      <c r="C3" s="45" t="s">
        <v>2</v>
      </c>
      <c r="D3" s="46" t="s">
        <v>3</v>
      </c>
      <c r="E3" s="47" t="s">
        <v>9</v>
      </c>
      <c r="F3" s="45" t="s">
        <v>2</v>
      </c>
      <c r="G3" s="46" t="s">
        <v>3</v>
      </c>
      <c r="H3" s="47" t="s">
        <v>9</v>
      </c>
      <c r="I3" s="48">
        <f>SUM(I4:I41)</f>
        <v>1212.8000000000002</v>
      </c>
      <c r="J3" s="49" t="s">
        <v>15</v>
      </c>
      <c r="K3" s="50" t="s">
        <v>12</v>
      </c>
      <c r="L3" s="51" t="s">
        <v>13</v>
      </c>
    </row>
    <row r="4" spans="1:12" s="28" customFormat="1" ht="19.5" x14ac:dyDescent="0.35">
      <c r="A4" s="52"/>
      <c r="B4" s="53" t="s">
        <v>31</v>
      </c>
      <c r="C4" s="54"/>
      <c r="D4" s="55"/>
      <c r="E4" s="56"/>
      <c r="F4" s="54"/>
      <c r="G4" s="55"/>
      <c r="H4" s="56"/>
      <c r="I4" s="57"/>
      <c r="J4" s="59" t="e">
        <f>K1-SUMIF(INDEX(B5:B681,IF(ISNA(MATCH("сервіс1338",#REF!,)),1,SUMPRODUCT(MAX((#REF!="сервіс1338")*ROW(J5:J681)))-10)):B681,#REF!,INDEX(J5:J681,IF(ISNA(MATCH("сервіс1338",#REF!,)),1,SUMPRODUCT(MAX((#REF!="сервіс1338")*ROW(J5:J681)))-10)):J681)</f>
        <v>#REF!</v>
      </c>
      <c r="K4" s="58" t="e">
        <f>K1-SUMIF(INDEX(B5:B681,IF(ISNA(MATCH("сервіс1339",#REF!,)),1,SUMPRODUCT(MAX((#REF!="сервіс1339")*ROW(K5:K681)))-10)):B681,#REF!,INDEX(K5:K681,IF(ISNA(MATCH("сервіс1339",#REF!,)),1,SUMPRODUCT(MAX((#REF!="сервіс1339")*ROW(K5:K681)))-10)):K681)</f>
        <v>#REF!</v>
      </c>
      <c r="L4" s="60" t="e">
        <f>K1-SUMIF(INDEX(B5:B681,IF(ISNA(MATCH("сервіс1341",#REF!,)),1,SUMPRODUCT(MAX((#REF!="сервіс1341")*ROW(L5:L681)))-10)):B681,#REF!,INDEX(L5:L681,IF(ISNA(MATCH("сервіс1341",#REF!,)),1,SUMPRODUCT(MAX((#REF!="сервіс1341")*ROW(L5:L681)))-10)):L681)</f>
        <v>#REF!</v>
      </c>
    </row>
    <row r="5" spans="1:12" x14ac:dyDescent="0.25">
      <c r="A5" s="25">
        <v>5</v>
      </c>
      <c r="B5" s="77" t="s">
        <v>22</v>
      </c>
      <c r="C5" s="2">
        <v>43325</v>
      </c>
      <c r="D5" s="3">
        <v>0.6875</v>
      </c>
      <c r="E5" s="43">
        <v>3430</v>
      </c>
      <c r="F5" s="2">
        <v>43344</v>
      </c>
      <c r="G5" s="20">
        <v>0.33333333333333331</v>
      </c>
      <c r="H5" s="21">
        <v>3660</v>
      </c>
      <c r="I5" s="26">
        <f t="shared" ref="I5:I9" si="0">H5-E5</f>
        <v>230</v>
      </c>
      <c r="J5" s="124"/>
      <c r="K5" s="1"/>
      <c r="L5" s="125"/>
    </row>
    <row r="6" spans="1:12" x14ac:dyDescent="0.25">
      <c r="A6" s="25"/>
      <c r="B6" s="27" t="s">
        <v>28</v>
      </c>
      <c r="C6" s="2"/>
      <c r="D6" s="3"/>
      <c r="E6" s="43"/>
      <c r="F6" s="2"/>
      <c r="G6" s="20"/>
      <c r="H6" s="21"/>
      <c r="I6" s="26"/>
      <c r="J6" s="126">
        <f>IF('Загальний ввод'!P30&lt;1,0,'Загальний ввод'!N30)</f>
        <v>10.897916666666667</v>
      </c>
      <c r="K6" s="84">
        <f>IF('Загальний ввод'!Q30&lt;1,0,'Загальний ввод'!N30)</f>
        <v>10.897916666666667</v>
      </c>
      <c r="L6" s="127">
        <f>IF('Загальний ввод'!R30&lt;1,0,'Загальний ввод'!N30)</f>
        <v>0</v>
      </c>
    </row>
    <row r="7" spans="1:12" s="33" customFormat="1" x14ac:dyDescent="0.25">
      <c r="A7" s="29"/>
      <c r="B7" s="30" t="s">
        <v>27</v>
      </c>
      <c r="C7" s="11"/>
      <c r="D7" s="11"/>
      <c r="E7" s="11"/>
      <c r="F7" s="11"/>
      <c r="G7" s="31"/>
      <c r="H7" s="31"/>
      <c r="I7" s="26"/>
      <c r="J7" s="128">
        <f>IF('Загальний ввод'!P30&lt;1,0,'Загальний ввод'!K30)</f>
        <v>230</v>
      </c>
      <c r="K7" s="85">
        <f>IF('Загальний ввод'!Q30&lt;1,0,'Загальний ввод'!K30)</f>
        <v>230</v>
      </c>
      <c r="L7" s="85">
        <f>IF('Загальний ввод'!R30&lt;1,0,'Загальний ввод'!K30)</f>
        <v>0</v>
      </c>
    </row>
    <row r="8" spans="1:12" x14ac:dyDescent="0.25">
      <c r="A8" s="25"/>
      <c r="B8" s="27" t="s">
        <v>32</v>
      </c>
      <c r="C8" s="2"/>
      <c r="D8" s="3"/>
      <c r="E8" s="43"/>
      <c r="F8" s="2"/>
      <c r="G8" s="20"/>
      <c r="H8" s="21"/>
      <c r="I8" s="26"/>
      <c r="J8" s="129">
        <f>IF('Загальний ввод'!P30&lt;1,0,'Загальний ввод'!O30)</f>
        <v>17.229166666666668</v>
      </c>
      <c r="K8" s="84">
        <f>IF('Загальний ввод'!Q30&lt;1,0,'Загальний ввод'!O30)</f>
        <v>17.229166666666668</v>
      </c>
      <c r="L8" s="127">
        <f>IF('Загальний ввод'!R30&lt;1,0,'Загальний ввод'!O30)</f>
        <v>0</v>
      </c>
    </row>
    <row r="9" spans="1:12" x14ac:dyDescent="0.25">
      <c r="A9" s="25">
        <v>6</v>
      </c>
      <c r="B9" s="77" t="s">
        <v>24</v>
      </c>
      <c r="C9" s="2">
        <v>43359</v>
      </c>
      <c r="D9" s="3">
        <v>0.39583333333333331</v>
      </c>
      <c r="E9" s="43">
        <v>3095</v>
      </c>
      <c r="F9" s="2">
        <v>43386</v>
      </c>
      <c r="G9" s="3">
        <v>0.33333333333333331</v>
      </c>
      <c r="H9" s="43">
        <v>3314.8</v>
      </c>
      <c r="I9" s="26">
        <f t="shared" si="0"/>
        <v>219.80000000000018</v>
      </c>
      <c r="J9" s="126"/>
      <c r="K9" s="13"/>
      <c r="L9" s="125"/>
    </row>
    <row r="10" spans="1:12" x14ac:dyDescent="0.25">
      <c r="A10" s="25"/>
      <c r="B10" s="27" t="s">
        <v>28</v>
      </c>
      <c r="C10" s="2"/>
      <c r="D10" s="3"/>
      <c r="E10" s="43"/>
      <c r="F10" s="2"/>
      <c r="G10" s="3"/>
      <c r="H10" s="43"/>
      <c r="I10" s="26"/>
      <c r="J10" s="126"/>
      <c r="K10" s="13"/>
      <c r="L10" s="125"/>
    </row>
    <row r="11" spans="1:12" s="33" customFormat="1" x14ac:dyDescent="0.25">
      <c r="A11" s="29"/>
      <c r="B11" s="30" t="s">
        <v>27</v>
      </c>
      <c r="C11" s="11"/>
      <c r="D11" s="11"/>
      <c r="E11" s="11"/>
      <c r="F11" s="11"/>
      <c r="G11" s="31"/>
      <c r="H11" s="31"/>
      <c r="I11" s="26"/>
      <c r="J11" s="130"/>
      <c r="K11" s="32"/>
      <c r="L11" s="131"/>
    </row>
    <row r="12" spans="1:12" x14ac:dyDescent="0.25">
      <c r="A12" s="25"/>
      <c r="B12" s="27" t="s">
        <v>32</v>
      </c>
      <c r="C12" s="2"/>
      <c r="D12" s="3"/>
      <c r="E12" s="43"/>
      <c r="F12" s="2"/>
      <c r="G12" s="3"/>
      <c r="H12" s="43"/>
      <c r="I12" s="26"/>
      <c r="J12" s="126"/>
      <c r="K12" s="13"/>
      <c r="L12" s="125"/>
    </row>
    <row r="13" spans="1:12" x14ac:dyDescent="0.25">
      <c r="A13" s="25">
        <v>7</v>
      </c>
      <c r="B13" s="78" t="s">
        <v>25</v>
      </c>
      <c r="C13" s="2">
        <v>43389</v>
      </c>
      <c r="D13" s="3">
        <v>0.34583333333333338</v>
      </c>
      <c r="E13" s="43">
        <v>2055.4</v>
      </c>
      <c r="F13" s="2">
        <v>43398</v>
      </c>
      <c r="G13" s="3">
        <v>0.16666666666666666</v>
      </c>
      <c r="H13" s="34">
        <v>2163.5</v>
      </c>
      <c r="I13" s="26">
        <f t="shared" ref="I13" si="1">H13-E13</f>
        <v>108.09999999999991</v>
      </c>
      <c r="J13" s="126"/>
      <c r="K13" s="13"/>
      <c r="L13" s="125"/>
    </row>
    <row r="14" spans="1:12" x14ac:dyDescent="0.25">
      <c r="A14" s="25"/>
      <c r="B14" s="27" t="s">
        <v>28</v>
      </c>
      <c r="C14" s="2"/>
      <c r="D14" s="3"/>
      <c r="E14" s="43"/>
      <c r="F14" s="2"/>
      <c r="G14" s="3"/>
      <c r="H14" s="34"/>
      <c r="I14" s="26"/>
      <c r="J14" s="126"/>
      <c r="K14" s="24"/>
      <c r="L14" s="125"/>
    </row>
    <row r="15" spans="1:12" s="33" customFormat="1" x14ac:dyDescent="0.25">
      <c r="A15" s="29"/>
      <c r="B15" s="30" t="s">
        <v>27</v>
      </c>
      <c r="C15" s="11"/>
      <c r="D15" s="11"/>
      <c r="E15" s="11"/>
      <c r="F15" s="11"/>
      <c r="G15" s="31"/>
      <c r="H15" s="31"/>
      <c r="I15" s="26"/>
      <c r="J15" s="130"/>
      <c r="K15" s="32"/>
      <c r="L15" s="132"/>
    </row>
    <row r="16" spans="1:12" x14ac:dyDescent="0.25">
      <c r="A16" s="25"/>
      <c r="B16" s="27" t="s">
        <v>32</v>
      </c>
      <c r="C16" s="2"/>
      <c r="D16" s="3"/>
      <c r="E16" s="43"/>
      <c r="F16" s="2"/>
      <c r="G16" s="3"/>
      <c r="H16" s="34"/>
      <c r="I16" s="26"/>
      <c r="J16" s="133"/>
      <c r="K16" s="9"/>
      <c r="L16" s="134"/>
    </row>
    <row r="17" spans="1:12" x14ac:dyDescent="0.25">
      <c r="A17" s="25">
        <v>8</v>
      </c>
      <c r="B17" s="78" t="s">
        <v>29</v>
      </c>
      <c r="C17" s="2">
        <v>43393</v>
      </c>
      <c r="D17" s="3">
        <v>0.33333333333333331</v>
      </c>
      <c r="E17" s="43">
        <v>3380</v>
      </c>
      <c r="F17" s="2">
        <v>43402</v>
      </c>
      <c r="G17" s="3">
        <v>0.33333333333333331</v>
      </c>
      <c r="H17" s="43">
        <v>3521.7</v>
      </c>
      <c r="I17" s="26">
        <f t="shared" ref="I17" si="2">H17-E17</f>
        <v>141.69999999999982</v>
      </c>
      <c r="J17" s="133"/>
      <c r="K17" s="13"/>
      <c r="L17" s="125"/>
    </row>
    <row r="18" spans="1:12" x14ac:dyDescent="0.25">
      <c r="A18" s="25">
        <v>9</v>
      </c>
      <c r="B18" s="27" t="s">
        <v>28</v>
      </c>
      <c r="C18" s="2"/>
      <c r="D18" s="3"/>
      <c r="E18" s="43"/>
      <c r="F18" s="2"/>
      <c r="G18" s="3"/>
      <c r="H18" s="1"/>
      <c r="I18" s="26"/>
      <c r="J18" s="126">
        <f>IF('Загальний ввод'!P35&lt;1,0,'Загальний ввод'!N35)</f>
        <v>5.770833333333333</v>
      </c>
      <c r="K18" s="84">
        <f>IF('Загальний ввод'!Q35&lt;1,0,'Загальний ввод'!N35)</f>
        <v>5.770833333333333</v>
      </c>
      <c r="L18" s="127">
        <f>IF('Загальний ввод'!R35&lt;1,0,'Загальний ввод'!N35)</f>
        <v>0</v>
      </c>
    </row>
    <row r="19" spans="1:12" s="33" customFormat="1" x14ac:dyDescent="0.25">
      <c r="A19" s="29"/>
      <c r="B19" s="30" t="s">
        <v>27</v>
      </c>
      <c r="C19" s="11"/>
      <c r="D19" s="11"/>
      <c r="E19" s="11"/>
      <c r="F19" s="11"/>
      <c r="G19" s="31"/>
      <c r="H19" s="31"/>
      <c r="I19" s="26"/>
      <c r="J19" s="128">
        <f>IF('Загальний ввод'!P35&lt;1,0,'Загальний ввод'!K35)</f>
        <v>141.69999999999982</v>
      </c>
      <c r="K19" s="85">
        <f>IF('Загальний ввод'!Q35&lt;1,0,'Загальний ввод'!K35)</f>
        <v>141.69999999999982</v>
      </c>
      <c r="L19" s="85">
        <f>IF('Загальний ввод'!R35&lt;1,0,'Загальний ввод'!K35)</f>
        <v>0</v>
      </c>
    </row>
    <row r="20" spans="1:12" x14ac:dyDescent="0.25">
      <c r="A20" s="25"/>
      <c r="B20" s="27" t="s">
        <v>32</v>
      </c>
      <c r="C20" s="2"/>
      <c r="D20" s="3"/>
      <c r="E20" s="43"/>
      <c r="F20" s="2"/>
      <c r="G20" s="3"/>
      <c r="H20" s="1"/>
      <c r="I20" s="26"/>
      <c r="J20" s="129">
        <f>IF('Загальний ввод'!P35&lt;1,0,'Загальний ввод'!O35)</f>
        <v>8.0833333333333339</v>
      </c>
      <c r="K20" s="84">
        <f>IF('Загальний ввод'!Q35&lt;1,0,'Загальний ввод'!O35)</f>
        <v>8.0833333333333339</v>
      </c>
      <c r="L20" s="127">
        <f>IF('Загальний ввод'!R35&lt;1,0,'Загальний ввод'!O35)</f>
        <v>0</v>
      </c>
    </row>
    <row r="21" spans="1:12" x14ac:dyDescent="0.25">
      <c r="A21" s="25">
        <v>9</v>
      </c>
      <c r="B21" s="79" t="s">
        <v>30</v>
      </c>
      <c r="C21" s="2">
        <v>43407</v>
      </c>
      <c r="D21" s="3">
        <v>0.33333333333333331</v>
      </c>
      <c r="E21" s="69">
        <v>3073</v>
      </c>
      <c r="F21" s="2">
        <v>43418</v>
      </c>
      <c r="G21" s="3">
        <v>0</v>
      </c>
      <c r="H21" s="69">
        <v>3296</v>
      </c>
      <c r="I21" s="26">
        <f t="shared" ref="I21" si="3">H21-E21</f>
        <v>223</v>
      </c>
      <c r="J21" s="135"/>
      <c r="K21" s="40"/>
      <c r="L21" s="136"/>
    </row>
    <row r="22" spans="1:12" x14ac:dyDescent="0.25">
      <c r="A22" s="25">
        <v>45</v>
      </c>
      <c r="B22" s="27" t="s">
        <v>28</v>
      </c>
      <c r="C22" s="2"/>
      <c r="D22" s="3"/>
      <c r="E22" s="43"/>
      <c r="F22" s="2"/>
      <c r="G22" s="3"/>
      <c r="H22" s="1"/>
      <c r="I22" s="26"/>
      <c r="J22" s="126">
        <f>IF('Загальний ввод'!P36&lt;1,0,'Загальний ввод'!N36)</f>
        <v>0</v>
      </c>
      <c r="K22" s="84">
        <f>IF('Загальний ввод'!Q36&lt;1,0,'Загальний ввод'!N36)</f>
        <v>6.6486111111111112</v>
      </c>
      <c r="L22" s="127">
        <f>IF('Загальний ввод'!R36&lt;1,0,'Загальний ввод'!N36)</f>
        <v>6.6486111111111112</v>
      </c>
    </row>
    <row r="23" spans="1:12" s="33" customFormat="1" x14ac:dyDescent="0.25">
      <c r="A23" s="29"/>
      <c r="B23" s="30" t="s">
        <v>27</v>
      </c>
      <c r="C23" s="11"/>
      <c r="D23" s="11"/>
      <c r="E23" s="11"/>
      <c r="F23" s="11"/>
      <c r="G23" s="31"/>
      <c r="H23" s="31"/>
      <c r="I23" s="26"/>
      <c r="J23" s="128">
        <f>IF('Загальний ввод'!P36&lt;1,0,'Загальний ввод'!K36)</f>
        <v>0</v>
      </c>
      <c r="K23" s="85">
        <f>IF('Загальний ввод'!Q36&lt;1,0,'Загальний ввод'!K36)</f>
        <v>223</v>
      </c>
      <c r="L23" s="85">
        <f>IF('Загальний ввод'!R36&lt;1,0,'Загальний ввод'!K36)</f>
        <v>223</v>
      </c>
    </row>
    <row r="24" spans="1:12" x14ac:dyDescent="0.25">
      <c r="A24" s="25"/>
      <c r="B24" s="27" t="s">
        <v>32</v>
      </c>
      <c r="C24" s="2"/>
      <c r="D24" s="3"/>
      <c r="E24" s="43"/>
      <c r="F24" s="2"/>
      <c r="G24" s="3"/>
      <c r="H24" s="1"/>
      <c r="I24" s="26"/>
      <c r="J24" s="129">
        <f>IF('Загальний ввод'!P36&lt;1,0,'Загальний ввод'!O36)</f>
        <v>0</v>
      </c>
      <c r="K24" s="84">
        <f>IF('Загальний ввод'!Q36&lt;1,0,'Загальний ввод'!O36)</f>
        <v>9.8958333333333339</v>
      </c>
      <c r="L24" s="127">
        <f>IF('Загальний ввод'!R36&lt;1,0,'Загальний ввод'!O36)</f>
        <v>9.8958333333333339</v>
      </c>
    </row>
    <row r="25" spans="1:12" x14ac:dyDescent="0.25">
      <c r="A25" s="25">
        <v>10</v>
      </c>
      <c r="B25" s="67" t="s">
        <v>33</v>
      </c>
      <c r="C25" s="2">
        <v>43432</v>
      </c>
      <c r="D25" s="3">
        <v>0.20833333333333334</v>
      </c>
      <c r="E25" s="72">
        <v>3545</v>
      </c>
      <c r="F25" s="2">
        <v>43451</v>
      </c>
      <c r="G25" s="3">
        <v>0.75</v>
      </c>
      <c r="H25" s="72">
        <v>3679.3</v>
      </c>
      <c r="I25" s="26">
        <f t="shared" ref="I25" si="4">H25-E25</f>
        <v>134.30000000000018</v>
      </c>
      <c r="J25" s="133"/>
      <c r="K25" s="5"/>
      <c r="L25" s="134"/>
    </row>
    <row r="26" spans="1:12" x14ac:dyDescent="0.25">
      <c r="A26" s="25"/>
      <c r="B26" s="27" t="s">
        <v>28</v>
      </c>
      <c r="C26" s="2"/>
      <c r="D26" s="3"/>
      <c r="E26" s="43"/>
      <c r="F26" s="2"/>
      <c r="G26" s="3"/>
      <c r="H26" s="1"/>
      <c r="I26" s="26"/>
      <c r="J26" s="126"/>
      <c r="K26" s="13"/>
      <c r="L26" s="125"/>
    </row>
    <row r="27" spans="1:12" s="33" customFormat="1" x14ac:dyDescent="0.25">
      <c r="A27" s="29"/>
      <c r="B27" s="30" t="s">
        <v>27</v>
      </c>
      <c r="C27" s="11"/>
      <c r="D27" s="11"/>
      <c r="E27" s="11"/>
      <c r="F27" s="11"/>
      <c r="G27" s="31"/>
      <c r="H27" s="31"/>
      <c r="I27" s="26"/>
      <c r="J27" s="130"/>
      <c r="K27" s="32"/>
      <c r="L27" s="131"/>
    </row>
    <row r="28" spans="1:12" x14ac:dyDescent="0.25">
      <c r="A28" s="25"/>
      <c r="B28" s="27" t="s">
        <v>32</v>
      </c>
      <c r="C28" s="2"/>
      <c r="D28" s="3"/>
      <c r="E28" s="43"/>
      <c r="F28" s="2"/>
      <c r="G28" s="3"/>
      <c r="H28" s="1"/>
      <c r="I28" s="26"/>
      <c r="J28" s="133"/>
      <c r="K28" s="5"/>
      <c r="L28" s="134"/>
    </row>
    <row r="29" spans="1:12" ht="15.75" thickBot="1" x14ac:dyDescent="0.3">
      <c r="A29" s="101" t="str">
        <f>IF(SUM('Загальний ввод'!P37:R37),'Загальний ввод'!B37,"0")</f>
        <v>50 Абазівка</v>
      </c>
      <c r="B29" s="70" t="s">
        <v>34</v>
      </c>
      <c r="C29" s="2">
        <v>43428</v>
      </c>
      <c r="D29" s="10">
        <v>0.33333333333333331</v>
      </c>
      <c r="E29" s="70">
        <v>4005.6</v>
      </c>
      <c r="F29" s="2">
        <v>43436</v>
      </c>
      <c r="G29" s="10">
        <v>0.33333333333333331</v>
      </c>
      <c r="H29" s="71">
        <v>4161.5</v>
      </c>
      <c r="I29" s="26">
        <f t="shared" ref="I29" si="5">H29-E29</f>
        <v>155.90000000000009</v>
      </c>
      <c r="J29" s="137"/>
      <c r="K29" s="102"/>
      <c r="L29" s="138"/>
    </row>
    <row r="30" spans="1:12" x14ac:dyDescent="0.25">
      <c r="A30" s="25"/>
      <c r="B30" s="27" t="s">
        <v>28</v>
      </c>
      <c r="C30" s="2"/>
      <c r="D30" s="3"/>
      <c r="E30" s="43"/>
      <c r="F30" s="2"/>
      <c r="G30" s="3"/>
      <c r="H30" s="1"/>
      <c r="I30" s="75"/>
      <c r="J30" s="103">
        <f>IF('Загальний ввод'!P37&lt;1,0,'Загальний ввод'!N37)</f>
        <v>0</v>
      </c>
      <c r="K30" s="104">
        <f>IF('Загальний ввод'!Q37&lt;1,0,'Загальний ввод'!N37)</f>
        <v>3.223611111111111</v>
      </c>
      <c r="L30" s="105">
        <f>IF('Загальний ввод'!R37&lt;1,0,'Загальний ввод'!N37)</f>
        <v>3.223611111111111</v>
      </c>
    </row>
    <row r="31" spans="1:12" s="33" customFormat="1" x14ac:dyDescent="0.25">
      <c r="A31" s="29"/>
      <c r="B31" s="30" t="s">
        <v>27</v>
      </c>
      <c r="C31" s="11"/>
      <c r="D31" s="11"/>
      <c r="E31" s="11"/>
      <c r="F31" s="11"/>
      <c r="G31" s="31"/>
      <c r="H31" s="31"/>
      <c r="I31" s="75"/>
      <c r="J31" s="106">
        <f>IF('Загальний ввод'!P37&lt;1,0,'Загальний ввод'!K37)</f>
        <v>0</v>
      </c>
      <c r="K31" s="107">
        <f>IF('Загальний ввод'!Q37&lt;1,0,'Загальний ввод'!K37)</f>
        <v>155.90000000000009</v>
      </c>
      <c r="L31" s="108">
        <f>IF('Загальний ввод'!R37&lt;1,0,'Загальний ввод'!K37)</f>
        <v>155.90000000000009</v>
      </c>
    </row>
    <row r="32" spans="1:12" ht="15.75" thickBot="1" x14ac:dyDescent="0.3">
      <c r="A32" s="25"/>
      <c r="B32" s="27" t="s">
        <v>32</v>
      </c>
      <c r="C32" s="2"/>
      <c r="D32" s="3"/>
      <c r="E32" s="43"/>
      <c r="F32" s="2"/>
      <c r="G32" s="3"/>
      <c r="H32" s="1"/>
      <c r="I32" s="75"/>
      <c r="J32" s="109">
        <f>IF('Загальний ввод'!P37&lt;1,0,'Загальний ввод'!O37)</f>
        <v>0</v>
      </c>
      <c r="K32" s="110">
        <f>IF('Загальний ввод'!Q37&lt;1,0,'Загальний ввод'!O37)</f>
        <v>10.1875</v>
      </c>
      <c r="L32" s="111">
        <f>IF('Загальний ввод'!R37&lt;1,0,'Загальний ввод'!O37)</f>
        <v>10.1875</v>
      </c>
    </row>
    <row r="33" spans="1:12" ht="15.75" thickBot="1" x14ac:dyDescent="0.3">
      <c r="A33" s="101" t="str">
        <f>IF(SUM('Загальний ввод'!P41:R41),'Загальний ввод'!B41,"?")</f>
        <v>22 Зах Борисівська</v>
      </c>
      <c r="B33" s="74" t="s">
        <v>38</v>
      </c>
      <c r="C33" s="2">
        <v>43469</v>
      </c>
      <c r="D33" s="3">
        <v>0.66666666666666663</v>
      </c>
      <c r="E33" s="74">
        <v>926</v>
      </c>
      <c r="F33" s="2"/>
      <c r="G33" s="3"/>
      <c r="H33" s="74"/>
      <c r="I33" s="26"/>
      <c r="J33" s="139"/>
      <c r="K33" s="113"/>
      <c r="L33" s="140"/>
    </row>
    <row r="34" spans="1:12" x14ac:dyDescent="0.25">
      <c r="A34" s="101" t="str">
        <f>IF(SUM('Загальний ввод'!P42:R42),'Загальний ввод'!B42,"?")</f>
        <v>?</v>
      </c>
      <c r="B34" s="27" t="s">
        <v>28</v>
      </c>
      <c r="C34" s="2"/>
      <c r="D34" s="3"/>
      <c r="E34" s="74"/>
      <c r="F34" s="2"/>
      <c r="G34" s="3"/>
      <c r="H34" s="1"/>
      <c r="I34" s="26"/>
      <c r="J34" s="114"/>
      <c r="K34" s="115"/>
      <c r="L34" s="116"/>
    </row>
    <row r="35" spans="1:12" s="33" customFormat="1" x14ac:dyDescent="0.25">
      <c r="A35" s="101" t="str">
        <f>IF(SUM('Загальний ввод'!P43:R43),'Загальний ввод'!B43,"?")</f>
        <v>?</v>
      </c>
      <c r="B35" s="30" t="s">
        <v>27</v>
      </c>
      <c r="C35" s="11"/>
      <c r="D35" s="11"/>
      <c r="E35" s="11"/>
      <c r="F35" s="11"/>
      <c r="G35" s="31"/>
      <c r="H35" s="31"/>
      <c r="I35" s="26"/>
      <c r="J35" s="117"/>
      <c r="K35" s="86"/>
      <c r="L35" s="118"/>
    </row>
    <row r="36" spans="1:12" ht="15.75" thickBot="1" x14ac:dyDescent="0.3">
      <c r="A36" s="101" t="str">
        <f>IF(SUM('Загальний ввод'!P44:R44),'Загальний ввод'!B44,"?")</f>
        <v>?</v>
      </c>
      <c r="B36" s="27" t="s">
        <v>32</v>
      </c>
      <c r="C36" s="2"/>
      <c r="D36" s="3"/>
      <c r="E36" s="74"/>
      <c r="F36" s="2"/>
      <c r="G36" s="3"/>
      <c r="H36" s="1"/>
      <c r="I36" s="26"/>
      <c r="J36" s="119"/>
      <c r="K36" s="120"/>
      <c r="L36" s="121"/>
    </row>
    <row r="37" spans="1:12" x14ac:dyDescent="0.25">
      <c r="A37" s="101" t="str">
        <f>IF(SUM('Загальний ввод'!P45:R45),'Загальний ввод'!B45,"?")</f>
        <v>?</v>
      </c>
      <c r="B37" s="18" t="s">
        <v>39</v>
      </c>
      <c r="C37" s="2">
        <v>43471</v>
      </c>
      <c r="D37" s="3">
        <v>0.35416666666666669</v>
      </c>
      <c r="E37" s="74">
        <v>3400.7</v>
      </c>
      <c r="F37" s="2"/>
      <c r="G37" s="3"/>
      <c r="H37" s="74"/>
      <c r="I37" s="26"/>
      <c r="J37" s="141"/>
      <c r="K37" s="76"/>
      <c r="L37" s="142"/>
    </row>
    <row r="38" spans="1:12" x14ac:dyDescent="0.25">
      <c r="A38" s="101" t="str">
        <f>IF(SUM('Загальний ввод'!P46:R46),'Загальний ввод'!B46,"?")</f>
        <v>?</v>
      </c>
      <c r="B38" s="27" t="s">
        <v>28</v>
      </c>
      <c r="C38" s="2"/>
      <c r="D38" s="3"/>
      <c r="E38" s="74"/>
      <c r="F38" s="2"/>
      <c r="G38" s="3"/>
      <c r="H38" s="1"/>
      <c r="I38" s="26"/>
      <c r="J38" s="126"/>
      <c r="K38" s="13"/>
      <c r="L38" s="143"/>
    </row>
    <row r="39" spans="1:12" s="33" customFormat="1" x14ac:dyDescent="0.25">
      <c r="A39" s="101" t="str">
        <f>IF(SUM('Загальний ввод'!P47:R47),'Загальний ввод'!B47,"?")</f>
        <v>?</v>
      </c>
      <c r="B39" s="30" t="s">
        <v>27</v>
      </c>
      <c r="C39" s="11"/>
      <c r="D39" s="11"/>
      <c r="E39" s="11"/>
      <c r="F39" s="11"/>
      <c r="G39" s="31"/>
      <c r="H39" s="31"/>
      <c r="I39" s="26"/>
      <c r="J39" s="130"/>
      <c r="K39" s="32"/>
      <c r="L39" s="132"/>
    </row>
    <row r="40" spans="1:12" ht="15.75" thickBot="1" x14ac:dyDescent="0.3">
      <c r="A40" s="101" t="str">
        <f>IF(SUM('Загальний ввод'!P48:R48),'Загальний ввод'!B48,"?")</f>
        <v>?</v>
      </c>
      <c r="B40" s="27" t="s">
        <v>32</v>
      </c>
      <c r="C40" s="2"/>
      <c r="D40" s="3"/>
      <c r="E40" s="74"/>
      <c r="F40" s="2"/>
      <c r="G40" s="3"/>
      <c r="H40" s="1"/>
      <c r="I40" s="26"/>
      <c r="J40" s="144"/>
      <c r="K40" s="145"/>
      <c r="L40" s="146"/>
    </row>
    <row r="41" spans="1:12" x14ac:dyDescent="0.25">
      <c r="A41" s="101" t="str">
        <f>IF(SUM('Загальний ввод'!P49:R49),'Загальний ввод'!B49,"?")</f>
        <v>?</v>
      </c>
      <c r="B41" s="41"/>
      <c r="C41" s="15"/>
      <c r="D41" s="16"/>
      <c r="E41" s="73"/>
      <c r="F41" s="15"/>
      <c r="G41" s="16"/>
      <c r="H41" s="36"/>
      <c r="I41" s="42"/>
      <c r="J41" s="112"/>
      <c r="K41" s="122"/>
      <c r="L41" s="123"/>
    </row>
    <row r="42" spans="1:12" x14ac:dyDescent="0.25">
      <c r="A42" s="101" t="str">
        <f>IF(SUM('Загальний ввод'!P50:R50),'Загальний ввод'!B50,"?")</f>
        <v>?</v>
      </c>
      <c r="B42" s="8"/>
    </row>
    <row r="43" spans="1:12" x14ac:dyDescent="0.25">
      <c r="A43" s="101"/>
      <c r="B43" s="8"/>
      <c r="C43" s="2"/>
      <c r="D43" s="3"/>
      <c r="E43" s="81"/>
      <c r="F43" s="2"/>
      <c r="G43" s="3"/>
      <c r="H43" s="8"/>
      <c r="I43" s="5"/>
      <c r="J43" s="5"/>
      <c r="K43" s="4"/>
    </row>
    <row r="44" spans="1:12" x14ac:dyDescent="0.25">
      <c r="A44" s="101" t="str">
        <f>IF(SUM('Загальний ввод'!P52:R52),'Загальний ввод'!B52,"?")</f>
        <v>?</v>
      </c>
      <c r="B44" s="8"/>
    </row>
    <row r="45" spans="1:12" x14ac:dyDescent="0.25">
      <c r="A45" s="101" t="str">
        <f>IF(SUM('Загальний ввод'!P53:R53),'Загальний ввод'!B53,"?")</f>
        <v>?</v>
      </c>
      <c r="B45" s="8"/>
    </row>
    <row r="46" spans="1:12" x14ac:dyDescent="0.25">
      <c r="A46" s="101" t="str">
        <f>IF(SUM('Загальний ввод'!P54:R54),'Загальний ввод'!B54,"?")</f>
        <v>?</v>
      </c>
      <c r="B46" s="8"/>
    </row>
  </sheetData>
  <mergeCells count="4">
    <mergeCell ref="A2:A3"/>
    <mergeCell ref="B2:B3"/>
    <mergeCell ref="C2:E2"/>
    <mergeCell ref="F2:H2"/>
  </mergeCells>
  <pageMargins left="0.7" right="0.7" top="0.75" bottom="0.75" header="0.3" footer="0.3"/>
  <pageSetup paperSize="9" orientation="portrait" r:id="rId1"/>
  <ignoredErrors>
    <ignoredError sqref="A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</vt:lpstr>
      <vt:lpstr>Загальний ввод</vt:lpstr>
      <vt:lpstr>NMDC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!</cp:lastModifiedBy>
  <cp:lastPrinted>2016-08-07T10:16:20Z</cp:lastPrinted>
  <dcterms:created xsi:type="dcterms:W3CDTF">2016-07-22T05:21:20Z</dcterms:created>
  <dcterms:modified xsi:type="dcterms:W3CDTF">2019-01-14T12:38:11Z</dcterms:modified>
</cp:coreProperties>
</file>