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workbookPr/>
  <sheets>
    <sheet state="visible" name="Active" sheetId="1" r:id="rId3"/>
    <sheet state="visible" name="EUR USD" sheetId="2" r:id="rId4"/>
  </sheets>
  <definedNames/>
  <calcPr/>
</workbook>
</file>

<file path=xl/sharedStrings.xml><?xml version="1.0" encoding="utf-8"?>
<sst xmlns="http://schemas.openxmlformats.org/spreadsheetml/2006/main" count="95" uniqueCount="78">
  <si>
    <t>СЮДА ДОЛЖНЫ ПОПАДАТЬ (БЕЗ ПУСТЫХ СТРОК) ДАННЫЕ ТОЛЬКО ИЗ ТЕХ СТРОЧЕК, ГДЕ В СТОЛБЦЕ "O" на стр Active стоит 1 а не 0. Напротив строки, которая попала стоит 0.  Что-то пошло не так</t>
  </si>
  <si>
    <t>ВИН ЛУЗ</t>
  </si>
  <si>
    <t>1+</t>
  </si>
  <si>
    <t>2+</t>
  </si>
  <si>
    <t>3+</t>
  </si>
  <si>
    <t>4+</t>
  </si>
  <si>
    <t>4-</t>
  </si>
  <si>
    <t>EUR USD</t>
  </si>
  <si>
    <t>ВСЕГО</t>
  </si>
  <si>
    <t>AUD USD</t>
  </si>
  <si>
    <t>0.71089
20 Декабря 18:55:01</t>
  </si>
  <si>
    <t>0.71108
20 Декабря 19:00:01</t>
  </si>
  <si>
    <t>ЭТА СТРОЧКА ПОЧЕМУ-ТО ПОПАЛА НА ВТОРУЮ СТРАНИЦУ НЕСКОЛЬКО РАЗ</t>
  </si>
  <si>
    <t>1.14148
20 Декабря 18:50:01</t>
  </si>
  <si>
    <t>1.14053
20 Декабря 18:55:01</t>
  </si>
  <si>
    <t>GBP USD</t>
  </si>
  <si>
    <t>СЮДА ДОЛЖНЫ БЫЛИ ПОПАСТЬ СТРОКИ, НАЧИНАЮЩИЕСЯ С EUR USD</t>
  </si>
  <si>
    <t>1.26310
20 Декабря 18:40:01</t>
  </si>
  <si>
    <t>1.26309
20 Декабря 18:45:01</t>
  </si>
  <si>
    <t>AUD JPY</t>
  </si>
  <si>
    <t>79.508
20 Декабря 18:20:02</t>
  </si>
  <si>
    <t>79.509
20 Декабря 18:25:02</t>
  </si>
  <si>
    <t>CHF JPY</t>
  </si>
  <si>
    <t>112.647
20 Декабря 17:45:03</t>
  </si>
  <si>
    <t>112.589
20 Декабря 17:50:03</t>
  </si>
  <si>
    <t>1.26532
20 Декабря 17:40:20</t>
  </si>
  <si>
    <t>1.26579
20 Декабря 17:45:20</t>
  </si>
  <si>
    <t>GBP CAD</t>
  </si>
  <si>
    <t>1.70554
20 Декабря 17:35:04</t>
  </si>
  <si>
    <t>1.70547
20 Декабря 17:40:04</t>
  </si>
  <si>
    <t>AUD NZD</t>
  </si>
  <si>
    <t>1.05148
20 Декабря 17:35:01</t>
  </si>
  <si>
    <t>1.05132
20 Декабря 17:40:01</t>
  </si>
  <si>
    <t>GBP NZD</t>
  </si>
  <si>
    <t>1.86551
20 Декабря 17:35:00</t>
  </si>
  <si>
    <t>1.86551
20 Декабря 17:40:00</t>
  </si>
  <si>
    <t>NZD JPY</t>
  </si>
  <si>
    <t>75.667
20 Декабря 17:20:01</t>
  </si>
  <si>
    <t>75.650
20 Декабря 17:25:01</t>
  </si>
  <si>
    <t>CAD JPY</t>
  </si>
  <si>
    <t>82.815
20 Декабря 17:10:01</t>
  </si>
  <si>
    <t>82.820
20 Декабря 17:15:01</t>
  </si>
  <si>
    <t>GBP JPY</t>
  </si>
  <si>
    <t>141.453
20 Декабря 16:55:00</t>
  </si>
  <si>
    <t>141.438
20 Декабря 17:00:00</t>
  </si>
  <si>
    <t>0.71340
20 Декабря 15:50:00</t>
  </si>
  <si>
    <t>0.71348
20 Декабря 15:55:00</t>
  </si>
  <si>
    <t>USD JPY</t>
  </si>
  <si>
    <t>111.665
20 Декабря 14:55:00</t>
  </si>
  <si>
    <t>111.712
20 Декабря 15:00:00</t>
  </si>
  <si>
    <t>1.05306
20 Декабря 14:45:00</t>
  </si>
  <si>
    <t>1.05314
20 Декабря 14:50:00</t>
  </si>
  <si>
    <t>0.71394
20 Декабря 13:00:00</t>
  </si>
  <si>
    <t>0.71347
20 Декабря 13:05:00</t>
  </si>
  <si>
    <t>1.05325
20 Декабря 12:55:00</t>
  </si>
  <si>
    <t>1.05352
20 Декабря 13:00:00</t>
  </si>
  <si>
    <t>0.71238
20 Декабря 12:20:01</t>
  </si>
  <si>
    <t>0.71302
20 Декабря 12:25:01</t>
  </si>
  <si>
    <t>79.697
20 Декабря 12:15:01</t>
  </si>
  <si>
    <t>79.687
20 Декабря 12:20:01</t>
  </si>
  <si>
    <t>1.87420
20 Декабря 12:10:00</t>
  </si>
  <si>
    <t>1.87529
20 Декабря 12:15:00</t>
  </si>
  <si>
    <t>0.71181
20 Декабря 12:00:01</t>
  </si>
  <si>
    <t>0.71193
20 Декабря 12:05:01</t>
  </si>
  <si>
    <t>75.512
20 Декабря 11:55:04</t>
  </si>
  <si>
    <t>75.539
20 Декабря 12:00:04</t>
  </si>
  <si>
    <t>141.698
20 Декабря 11:50:00</t>
  </si>
  <si>
    <t>141.668
20 Декабря 11:55:00</t>
  </si>
  <si>
    <t>0.71132
20 Декабря 11:40:00</t>
  </si>
  <si>
    <t>0.71151
20 Декабря 11:45:00</t>
  </si>
  <si>
    <t>1.14309
20 Декабря 11:30:01</t>
  </si>
  <si>
    <t>1.14309
20 Декабря 11:35:01</t>
  </si>
  <si>
    <t>1.26593
20 Декабря 11:30:01</t>
  </si>
  <si>
    <t>1.26649
20 Декабря 11:35:01</t>
  </si>
  <si>
    <t>1.14136
20 Декабря 11:00:04</t>
  </si>
  <si>
    <t>1.14135
20 Декабря 11:05:04</t>
  </si>
  <si>
    <t>1.70526
20 Декабря 10:55:06</t>
  </si>
  <si>
    <t>1.70510
20 Декабря 11:00:06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</si>
</sst>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2">
    <font>
      <sz val="11.0"/>
      <color rgb="FF000000"/>
      <name val="Calibri"/>
    </font>
    <font>
      <name val="Arimo"/>
    </font>
    <font>
      <b/>
      <color rgb="FFFF0000"/>
      <name val="Arimo"/>
    </font>
    <font>
      <sz val="11.0"/>
      <color rgb="FF333333"/>
      <name val="Open Sans"/>
    </font>
    <font>
      <b/>
      <sz val="11.0"/>
      <color rgb="FF333333"/>
      <name val="Arial"/>
    </font>
    <font>
      <sz val="11.0"/>
      <color rgb="FF333333"/>
      <name val="Arial"/>
    </font>
    <font>
      <color rgb="FF000000"/>
    </font>
    <font/>
    <font>
      <sz val="11.0"/>
      <color rgb="FF333333"/>
      <name val="&quot;Open Sans&quot;"/>
    </font>
    <font>
      <sz val="11.0"/>
      <color rgb="FF08B237"/>
      <name val="&quot;Open Sans&quot;"/>
    </font>
    <font>
      <sz val="11.0"/>
      <color rgb="FFD11B1B"/>
      <name val="&quot;Open Sans&quot;"/>
    </font>
    <font>
      <sz val="11.0"/>
      <name val="Arimo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4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22">
    <xf borderId="0" fillId="0" fontId="0" numFmtId="0" xfId="0" applyAlignment="1" applyFont="1">
      <alignment readingOrder="0" shrinkToFit="0" vertical="bottom" wrapText="0"/>
    </xf>
    <xf borderId="0" fillId="0" fontId="1" numFmtId="1" xfId="0" applyAlignment="1" applyFont="1" applyNumberFormat="1">
      <alignment horizontal="center" vertical="center"/>
    </xf>
    <xf borderId="0" fillId="2" fontId="1" numFmtId="1" xfId="0" applyAlignment="1" applyFill="1" applyFont="1" applyNumberFormat="1">
      <alignment horizontal="center" vertical="center"/>
    </xf>
    <xf borderId="0" fillId="0" fontId="2" numFmtId="0" xfId="0" applyAlignment="1" applyFont="1">
      <alignment horizontal="center" readingOrder="0" shrinkToFit="0" vertical="center" wrapText="1"/>
    </xf>
    <xf borderId="0" fillId="0" fontId="3" numFmtId="1" xfId="0" applyAlignment="1" applyFont="1" applyNumberFormat="1">
      <alignment horizontal="center" shrinkToFit="0" vertical="center" wrapText="1"/>
    </xf>
    <xf borderId="0" fillId="0" fontId="1" numFmtId="0" xfId="0" applyFont="1"/>
    <xf borderId="0" fillId="0" fontId="4" numFmtId="1" xfId="0" applyAlignment="1" applyFont="1" applyNumberFormat="1">
      <alignment horizontal="center" shrinkToFit="0" vertical="center" wrapText="1"/>
    </xf>
    <xf borderId="0" fillId="0" fontId="5" numFmtId="1" xfId="0" applyAlignment="1" applyFont="1" applyNumberFormat="1">
      <alignment horizontal="center" shrinkToFit="0" vertical="center" wrapText="1"/>
    </xf>
    <xf borderId="0" fillId="0" fontId="6" numFmtId="1" xfId="0" applyAlignment="1" applyFont="1" applyNumberFormat="1">
      <alignment horizontal="center" vertical="center"/>
    </xf>
    <xf borderId="0" fillId="0" fontId="7" numFmtId="1" xfId="0" applyAlignment="1" applyFont="1" applyNumberFormat="1">
      <alignment horizontal="center" vertical="center"/>
    </xf>
    <xf borderId="0" fillId="0" fontId="8" numFmtId="1" xfId="0" applyAlignment="1" applyFont="1" applyNumberFormat="1">
      <alignment horizontal="left" readingOrder="0" shrinkToFit="0" wrapText="1"/>
    </xf>
    <xf borderId="0" fillId="0" fontId="8" numFmtId="9" xfId="0" applyAlignment="1" applyFont="1" applyNumberFormat="1">
      <alignment horizontal="left" readingOrder="0" shrinkToFit="0" wrapText="1"/>
    </xf>
    <xf borderId="0" fillId="0" fontId="8" numFmtId="1" xfId="0" applyAlignment="1" applyFont="1" applyNumberFormat="1">
      <alignment horizontal="right" readingOrder="0" shrinkToFit="0" wrapText="1"/>
    </xf>
    <xf borderId="0" fillId="0" fontId="9" numFmtId="1" xfId="0" applyAlignment="1" applyFont="1" applyNumberFormat="1">
      <alignment horizontal="right" readingOrder="0" shrinkToFit="0" wrapText="1"/>
    </xf>
    <xf borderId="0" fillId="0" fontId="8" numFmtId="1" xfId="0" applyAlignment="1" applyFont="1" applyNumberFormat="1">
      <alignment horizontal="center" shrinkToFit="0" wrapText="1"/>
    </xf>
    <xf borderId="1" fillId="0" fontId="3" numFmtId="1" xfId="0" applyAlignment="1" applyBorder="1" applyFont="1" applyNumberFormat="1">
      <alignment horizontal="left" shrinkToFit="0" wrapText="1"/>
    </xf>
    <xf borderId="2" fillId="0" fontId="3" numFmtId="1" xfId="0" applyAlignment="1" applyBorder="1" applyFont="1" applyNumberFormat="1">
      <alignment horizontal="left" shrinkToFit="0" wrapText="1"/>
    </xf>
    <xf borderId="0" fillId="0" fontId="2" numFmtId="1" xfId="0" applyAlignment="1" applyFont="1" applyNumberFormat="1">
      <alignment horizontal="center" readingOrder="0" vertical="center"/>
    </xf>
    <xf borderId="0" fillId="0" fontId="10" numFmtId="1" xfId="0" applyAlignment="1" applyFont="1" applyNumberFormat="1">
      <alignment horizontal="right" readingOrder="0" shrinkToFit="0" wrapText="1"/>
    </xf>
    <xf borderId="0" fillId="0" fontId="11" numFmtId="1" xfId="0" applyAlignment="1" applyFont="1" applyNumberFormat="1">
      <alignment horizontal="center"/>
    </xf>
    <xf borderId="3" fillId="0" fontId="3" numFmtId="1" xfId="0" applyAlignment="1" applyBorder="1" applyFont="1" applyNumberFormat="1">
      <alignment horizontal="left" shrinkToFit="0" wrapText="1"/>
    </xf>
    <xf borderId="0" fillId="0" fontId="11" numFmtId="1" xfId="0" applyAlignment="1" applyFont="1" applyNumberForma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6.29"/>
    <col customWidth="1" min="2" max="2" width="8.71"/>
    <col customWidth="1" min="3" max="4" width="23.43"/>
    <col customWidth="1" min="5" max="6" width="8.71"/>
    <col customWidth="1" min="7" max="7" width="18.71"/>
    <col customWidth="1" min="8" max="8" width="15.0"/>
    <col customWidth="1" min="9" max="13" width="9.57"/>
    <col customWidth="1" min="14" max="17" width="8.71"/>
    <col customWidth="1" min="18" max="19" width="20.86"/>
    <col customWidth="1" min="20" max="27" width="8.71"/>
  </cols>
  <sheetData>
    <row r="1" ht="15.75" customHeight="1">
      <c r="A1" s="1"/>
      <c r="B1" s="2"/>
      <c r="C1" s="1"/>
      <c r="D1" s="1"/>
      <c r="E1" s="1"/>
      <c r="F1" s="1"/>
      <c r="G1" s="4"/>
      <c r="H1" s="6" t="s">
        <v>1</v>
      </c>
      <c r="I1" s="7" t="s">
        <v>2</v>
      </c>
      <c r="J1" s="7" t="s">
        <v>3</v>
      </c>
      <c r="K1" s="7" t="s">
        <v>4</v>
      </c>
      <c r="L1" s="7" t="s">
        <v>5</v>
      </c>
      <c r="M1" s="7" t="s">
        <v>6</v>
      </c>
      <c r="N1" s="8"/>
      <c r="O1" s="8" t="s">
        <v>7</v>
      </c>
      <c r="P1" s="8"/>
      <c r="Q1" s="8"/>
      <c r="R1" s="8"/>
      <c r="S1" s="8"/>
      <c r="T1" s="8"/>
      <c r="U1" s="9"/>
      <c r="V1" s="9"/>
      <c r="W1" s="9"/>
      <c r="X1" s="9"/>
      <c r="Y1" s="9"/>
      <c r="Z1" s="9"/>
      <c r="AA1" s="9"/>
    </row>
    <row r="2" ht="15.75" customHeight="1">
      <c r="A2" s="1"/>
      <c r="B2" s="1"/>
      <c r="C2" s="1"/>
      <c r="D2" s="1"/>
      <c r="E2" s="1"/>
      <c r="F2" s="1"/>
      <c r="G2" s="1"/>
      <c r="H2" s="1" t="s">
        <v>8</v>
      </c>
      <c r="I2" s="1">
        <f t="shared" ref="I2:M2" si="1">SUM(I4:I8687)</f>
        <v>5</v>
      </c>
      <c r="J2" s="1">
        <f t="shared" si="1"/>
        <v>4</v>
      </c>
      <c r="K2" s="1">
        <f t="shared" si="1"/>
        <v>5</v>
      </c>
      <c r="L2" s="1">
        <f t="shared" si="1"/>
        <v>0</v>
      </c>
      <c r="M2" s="1">
        <f t="shared" si="1"/>
        <v>1</v>
      </c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</row>
    <row r="3" ht="31.5" customHeight="1">
      <c r="A3" s="10" t="s">
        <v>9</v>
      </c>
      <c r="B3" s="11">
        <v>0.74</v>
      </c>
      <c r="C3" s="10" t="s">
        <v>10</v>
      </c>
      <c r="D3" s="12" t="s">
        <v>11</v>
      </c>
      <c r="E3" s="10">
        <v>100.0</v>
      </c>
      <c r="F3" s="13">
        <v>174.0</v>
      </c>
      <c r="G3" s="14"/>
      <c r="H3" s="1">
        <f t="shared" ref="H3:H30" si="2">IF(F3=0,0,1)</f>
        <v>1</v>
      </c>
      <c r="I3" s="1">
        <f t="shared" ref="I3:I30" si="3">IF(H3=1,IF(OFFSET(H3,1,0)=1,1,IF(OFFSET(H3,1,5)=1,1,0)),0)</f>
        <v>1</v>
      </c>
      <c r="J3" s="1">
        <f t="shared" ref="J3:J30" si="4">IF(H3=1,IF(OFFSET(H3,1,0)=0,IF(OFFSET(H3,2,0)=1,1,IF(OFFSET(H3,2,5)=1,1,0)),0),0)</f>
        <v>0</v>
      </c>
      <c r="K3" s="1">
        <f t="shared" ref="K3:K29" si="5">IF(H3=1,IF(H4=OFFSET(H3,1,0),IF(OFFSET(H3,2,0)=0,IF(OFFSET(H3,3,0)=1,1,IF(OFFSET(H3,3,5)=1,1,0)),0),0),0)</f>
        <v>0</v>
      </c>
      <c r="L3" s="1">
        <f t="shared" ref="L3:L30" si="6">IF(H3=1,IF(OFFSET(H3,1,0)=0,IF(OFFSET(H3,2,0)=0,IF(OFFSET(H3,3,0)=0,IF(OFFSET(H3,4,0)=1,1,IF(OFFSET(H3,4,5)=1,1,0)),0),0),0),0)</f>
        <v>0</v>
      </c>
      <c r="M3" s="1">
        <f t="shared" ref="M3:M30" si="7">IF(H3=0,IF(OFFSET(H3,1,0)=0,IF(OFFSET(H3,2,0)=0,IF(OFFSET(H3,3,0)=0,IF(OFFSET(H3,4,0)=1,1,IF(OFFSET(H3,4,5)=1,1,0)),0),0),0),0)</f>
        <v>0</v>
      </c>
      <c r="N3" s="1"/>
      <c r="O3" s="1">
        <f t="shared" ref="O3:O30" si="8">IF(A3=O$1,1,0)</f>
        <v>0</v>
      </c>
      <c r="P3" s="1" t="str">
        <f t="array" ref="P3">IFERROR(INDEX(A$3:A$30,SMALL(IF($O$3:$O$30=1,$A$3:$A$30),ROW(P3))),"")</f>
        <v/>
      </c>
      <c r="Q3" s="17" t="s">
        <v>12</v>
      </c>
      <c r="Y3" s="1"/>
      <c r="Z3" s="1"/>
      <c r="AA3" s="1"/>
    </row>
    <row r="4" ht="31.5" customHeight="1">
      <c r="A4" s="10" t="s">
        <v>7</v>
      </c>
      <c r="B4" s="11">
        <v>0.82</v>
      </c>
      <c r="C4" s="10" t="s">
        <v>13</v>
      </c>
      <c r="D4" s="12" t="s">
        <v>14</v>
      </c>
      <c r="E4" s="10">
        <v>100.0</v>
      </c>
      <c r="F4" s="18">
        <v>0.0</v>
      </c>
      <c r="G4" s="14"/>
      <c r="H4" s="19">
        <f t="shared" si="2"/>
        <v>0</v>
      </c>
      <c r="I4" s="19">
        <f t="shared" si="3"/>
        <v>0</v>
      </c>
      <c r="J4" s="19">
        <f t="shared" si="4"/>
        <v>0</v>
      </c>
      <c r="K4" s="19">
        <f t="shared" si="5"/>
        <v>0</v>
      </c>
      <c r="L4" s="19">
        <f t="shared" si="6"/>
        <v>0</v>
      </c>
      <c r="M4" s="19">
        <f t="shared" si="7"/>
        <v>1</v>
      </c>
      <c r="N4" s="19"/>
      <c r="O4" s="19">
        <f t="shared" si="8"/>
        <v>1</v>
      </c>
      <c r="P4" s="19" t="str">
        <f t="array" ref="P4">IFERROR(INDEX(A4:A965,SMALL(IF($A$3:$A$964=$G$1,$A4:$A965),ROW(P2))),"")</f>
        <v/>
      </c>
      <c r="Q4" s="17"/>
      <c r="Y4" s="19"/>
      <c r="Z4" s="19"/>
      <c r="AA4" s="19"/>
    </row>
    <row r="5" ht="31.5" customHeight="1">
      <c r="A5" s="10" t="s">
        <v>15</v>
      </c>
      <c r="B5" s="11">
        <v>0.82</v>
      </c>
      <c r="C5" s="10" t="s">
        <v>17</v>
      </c>
      <c r="D5" s="12" t="s">
        <v>18</v>
      </c>
      <c r="E5" s="10">
        <v>100.0</v>
      </c>
      <c r="F5" s="18">
        <v>0.0</v>
      </c>
      <c r="G5" s="14"/>
      <c r="H5" s="19">
        <f t="shared" si="2"/>
        <v>0</v>
      </c>
      <c r="I5" s="19">
        <f t="shared" si="3"/>
        <v>0</v>
      </c>
      <c r="J5" s="19">
        <f t="shared" si="4"/>
        <v>0</v>
      </c>
      <c r="K5" s="19">
        <f t="shared" si="5"/>
        <v>0</v>
      </c>
      <c r="L5" s="19">
        <f t="shared" si="6"/>
        <v>0</v>
      </c>
      <c r="M5" s="19">
        <f t="shared" si="7"/>
        <v>0</v>
      </c>
      <c r="N5" s="19"/>
      <c r="O5" s="19">
        <f t="shared" si="8"/>
        <v>0</v>
      </c>
      <c r="P5" s="19" t="str">
        <f t="array" ref="P5">IFERROR(INDEX(A5:A966,SMALL(IF($A$3:$A$964=$G$1,$A5:$A966),ROW(P3))),"")</f>
        <v/>
      </c>
      <c r="Q5" s="17"/>
      <c r="Y5" s="19"/>
      <c r="Z5" s="19"/>
      <c r="AA5" s="19"/>
    </row>
    <row r="6" ht="31.5" customHeight="1">
      <c r="A6" s="10" t="s">
        <v>19</v>
      </c>
      <c r="B6" s="11">
        <v>0.8</v>
      </c>
      <c r="C6" s="10" t="s">
        <v>20</v>
      </c>
      <c r="D6" s="12" t="s">
        <v>21</v>
      </c>
      <c r="E6" s="10">
        <v>100.0</v>
      </c>
      <c r="F6" s="18">
        <v>0.0</v>
      </c>
      <c r="G6" s="14"/>
      <c r="H6" s="21">
        <f t="shared" si="2"/>
        <v>0</v>
      </c>
      <c r="I6" s="21">
        <f t="shared" si="3"/>
        <v>0</v>
      </c>
      <c r="J6" s="21">
        <f t="shared" si="4"/>
        <v>0</v>
      </c>
      <c r="K6" s="21">
        <f t="shared" si="5"/>
        <v>0</v>
      </c>
      <c r="L6" s="21">
        <f t="shared" si="6"/>
        <v>0</v>
      </c>
      <c r="M6" s="21">
        <f t="shared" si="7"/>
        <v>0</v>
      </c>
      <c r="N6" s="21"/>
      <c r="O6" s="21">
        <f t="shared" si="8"/>
        <v>0</v>
      </c>
      <c r="P6" s="21" t="str">
        <f t="array" ref="P6">IFERROR(INDEX(A6:A967,SMALL(IF($A$3:$A$964=$G$1,$A6:$A967),ROW(P4))),"")</f>
        <v/>
      </c>
      <c r="Q6" s="17"/>
      <c r="Y6" s="21"/>
      <c r="Z6" s="21"/>
      <c r="AA6" s="21"/>
    </row>
    <row r="7" ht="31.5" customHeight="1">
      <c r="A7" s="10" t="s">
        <v>22</v>
      </c>
      <c r="B7" s="11">
        <v>0.8</v>
      </c>
      <c r="C7" s="10" t="s">
        <v>23</v>
      </c>
      <c r="D7" s="12" t="s">
        <v>24</v>
      </c>
      <c r="E7" s="10">
        <v>100.0</v>
      </c>
      <c r="F7" s="18">
        <v>0.0</v>
      </c>
      <c r="G7" s="14"/>
      <c r="H7" s="19">
        <f t="shared" si="2"/>
        <v>0</v>
      </c>
      <c r="I7" s="19">
        <f t="shared" si="3"/>
        <v>0</v>
      </c>
      <c r="J7" s="19">
        <f t="shared" si="4"/>
        <v>0</v>
      </c>
      <c r="K7" s="19">
        <f t="shared" si="5"/>
        <v>0</v>
      </c>
      <c r="L7" s="19">
        <f t="shared" si="6"/>
        <v>0</v>
      </c>
      <c r="M7" s="19">
        <f t="shared" si="7"/>
        <v>0</v>
      </c>
      <c r="N7" s="19"/>
      <c r="O7" s="19">
        <f t="shared" si="8"/>
        <v>0</v>
      </c>
      <c r="P7" s="19" t="str">
        <f t="array" ref="P7">IFERROR(INDEX(A7:A968,SMALL(IF($A$3:$A$964=$G$1,$A7:$A968),ROW(P5))),"")</f>
        <v/>
      </c>
      <c r="Q7" s="17"/>
      <c r="Y7" s="19"/>
      <c r="Z7" s="19"/>
      <c r="AA7" s="19"/>
    </row>
    <row r="8" ht="31.5" customHeight="1">
      <c r="A8" s="10" t="s">
        <v>15</v>
      </c>
      <c r="B8" s="11">
        <v>0.82</v>
      </c>
      <c r="C8" s="10" t="s">
        <v>25</v>
      </c>
      <c r="D8" s="12" t="s">
        <v>26</v>
      </c>
      <c r="E8" s="10">
        <v>100.0</v>
      </c>
      <c r="F8" s="13">
        <v>182.0</v>
      </c>
      <c r="G8" s="14"/>
      <c r="H8" s="19">
        <f t="shared" si="2"/>
        <v>1</v>
      </c>
      <c r="I8" s="19">
        <f t="shared" si="3"/>
        <v>0</v>
      </c>
      <c r="J8" s="19">
        <f t="shared" si="4"/>
        <v>0</v>
      </c>
      <c r="K8" s="19">
        <f t="shared" si="5"/>
        <v>1</v>
      </c>
      <c r="L8" s="19">
        <f t="shared" si="6"/>
        <v>0</v>
      </c>
      <c r="M8" s="19">
        <f t="shared" si="7"/>
        <v>0</v>
      </c>
      <c r="N8" s="19"/>
      <c r="O8" s="19">
        <f t="shared" si="8"/>
        <v>0</v>
      </c>
      <c r="P8" s="19" t="str">
        <f t="array" ref="P8">IFERROR(INDEX(A8:A969,SMALL(IF($A$3:$A$964=$G$1,$A8:$A969),ROW(P6))),"")</f>
        <v/>
      </c>
      <c r="Q8" s="17"/>
      <c r="Y8" s="19"/>
      <c r="Z8" s="19"/>
      <c r="AA8" s="19"/>
    </row>
    <row r="9" ht="31.5" customHeight="1">
      <c r="A9" s="10" t="s">
        <v>27</v>
      </c>
      <c r="B9" s="11">
        <v>0.67</v>
      </c>
      <c r="C9" s="10" t="s">
        <v>28</v>
      </c>
      <c r="D9" s="12" t="s">
        <v>29</v>
      </c>
      <c r="E9" s="10">
        <v>100.0</v>
      </c>
      <c r="F9" s="18">
        <v>0.0</v>
      </c>
      <c r="G9" s="14"/>
      <c r="H9" s="19">
        <f t="shared" si="2"/>
        <v>0</v>
      </c>
      <c r="I9" s="19">
        <f t="shared" si="3"/>
        <v>0</v>
      </c>
      <c r="J9" s="19">
        <f t="shared" si="4"/>
        <v>0</v>
      </c>
      <c r="K9" s="19">
        <f t="shared" si="5"/>
        <v>0</v>
      </c>
      <c r="L9" s="19">
        <f t="shared" si="6"/>
        <v>0</v>
      </c>
      <c r="M9" s="19">
        <f t="shared" si="7"/>
        <v>0</v>
      </c>
      <c r="N9" s="19"/>
      <c r="O9" s="19">
        <f t="shared" si="8"/>
        <v>0</v>
      </c>
      <c r="P9" s="19" t="str">
        <f t="array" ref="P9">IFERROR(INDEX(A9:A970,SMALL(IF($A$3:$A$964=$G$1,$A9:$A970),ROW(P7))),"")</f>
        <v/>
      </c>
      <c r="Q9" s="17"/>
      <c r="Y9" s="19"/>
      <c r="Z9" s="19"/>
      <c r="AA9" s="19"/>
    </row>
    <row r="10" ht="31.5" customHeight="1">
      <c r="A10" s="10" t="s">
        <v>30</v>
      </c>
      <c r="B10" s="11">
        <v>0.1</v>
      </c>
      <c r="C10" s="10" t="s">
        <v>31</v>
      </c>
      <c r="D10" s="12" t="s">
        <v>32</v>
      </c>
      <c r="E10" s="10">
        <v>100.0</v>
      </c>
      <c r="F10" s="18">
        <v>0.0</v>
      </c>
      <c r="G10" s="14"/>
      <c r="H10" s="19">
        <f t="shared" si="2"/>
        <v>0</v>
      </c>
      <c r="I10" s="19">
        <f t="shared" si="3"/>
        <v>0</v>
      </c>
      <c r="J10" s="19">
        <f t="shared" si="4"/>
        <v>0</v>
      </c>
      <c r="K10" s="19">
        <f t="shared" si="5"/>
        <v>0</v>
      </c>
      <c r="L10" s="19">
        <f t="shared" si="6"/>
        <v>0</v>
      </c>
      <c r="M10" s="19">
        <f t="shared" si="7"/>
        <v>0</v>
      </c>
      <c r="N10" s="19"/>
      <c r="O10" s="19">
        <f t="shared" si="8"/>
        <v>0</v>
      </c>
      <c r="P10" s="19" t="str">
        <f t="array" ref="P10">IFERROR(INDEX(A10:A971,SMALL(IF($A$3:$A$964=$G$1,$A10:$A971),ROW(P8))),"")</f>
        <v/>
      </c>
      <c r="Q10" s="17"/>
      <c r="Y10" s="19"/>
      <c r="Z10" s="19"/>
      <c r="AA10" s="19"/>
    </row>
    <row r="11" ht="31.5" customHeight="1">
      <c r="A11" s="10" t="s">
        <v>33</v>
      </c>
      <c r="B11" s="11">
        <v>0.8</v>
      </c>
      <c r="C11" s="10" t="s">
        <v>34</v>
      </c>
      <c r="D11" s="12" t="s">
        <v>35</v>
      </c>
      <c r="E11" s="10">
        <v>100.0</v>
      </c>
      <c r="F11" s="12">
        <v>100.0</v>
      </c>
      <c r="G11" s="14"/>
      <c r="H11" s="19">
        <f t="shared" si="2"/>
        <v>1</v>
      </c>
      <c r="I11" s="19">
        <f t="shared" si="3"/>
        <v>1</v>
      </c>
      <c r="J11" s="19">
        <f t="shared" si="4"/>
        <v>0</v>
      </c>
      <c r="K11" s="19">
        <f t="shared" si="5"/>
        <v>0</v>
      </c>
      <c r="L11" s="19">
        <f t="shared" si="6"/>
        <v>0</v>
      </c>
      <c r="M11" s="19">
        <f t="shared" si="7"/>
        <v>0</v>
      </c>
      <c r="N11" s="19"/>
      <c r="O11" s="19">
        <f t="shared" si="8"/>
        <v>0</v>
      </c>
      <c r="P11" s="19" t="str">
        <f t="array" ref="P11">IFERROR(INDEX(A11:A972,SMALL(IF($A$3:$A$964=$G$1,$A11:$A972),ROW(P9))),"")</f>
        <v/>
      </c>
      <c r="Q11" s="17"/>
      <c r="Y11" s="19"/>
      <c r="Z11" s="19"/>
      <c r="AA11" s="19"/>
    </row>
    <row r="12" ht="31.5" customHeight="1">
      <c r="A12" s="10" t="s">
        <v>36</v>
      </c>
      <c r="B12" s="11">
        <v>0.52</v>
      </c>
      <c r="C12" s="10" t="s">
        <v>37</v>
      </c>
      <c r="D12" s="12" t="s">
        <v>38</v>
      </c>
      <c r="E12" s="10">
        <v>100.0</v>
      </c>
      <c r="F12" s="13">
        <v>152.0</v>
      </c>
      <c r="G12" s="14"/>
      <c r="H12" s="19">
        <f t="shared" si="2"/>
        <v>1</v>
      </c>
      <c r="I12" s="19">
        <f t="shared" si="3"/>
        <v>1</v>
      </c>
      <c r="J12" s="19">
        <f t="shared" si="4"/>
        <v>0</v>
      </c>
      <c r="K12" s="19">
        <f t="shared" si="5"/>
        <v>1</v>
      </c>
      <c r="L12" s="19">
        <f t="shared" si="6"/>
        <v>0</v>
      </c>
      <c r="M12" s="19">
        <f t="shared" si="7"/>
        <v>0</v>
      </c>
      <c r="N12" s="19"/>
      <c r="O12" s="19">
        <f t="shared" si="8"/>
        <v>0</v>
      </c>
      <c r="P12" s="19" t="str">
        <f t="array" ref="P12">IFERROR(INDEX(A12:A973,SMALL(IF($A$3:$A$964=$G$1,$A12:$A973),ROW(P10))),"")</f>
        <v/>
      </c>
      <c r="Q12" s="17"/>
      <c r="Y12" s="19"/>
      <c r="Z12" s="19"/>
      <c r="AA12" s="19"/>
    </row>
    <row r="13" ht="31.5" customHeight="1">
      <c r="A13" s="10" t="s">
        <v>39</v>
      </c>
      <c r="B13" s="11">
        <v>0.8</v>
      </c>
      <c r="C13" s="10" t="s">
        <v>40</v>
      </c>
      <c r="D13" s="12" t="s">
        <v>41</v>
      </c>
      <c r="E13" s="10">
        <v>100.0</v>
      </c>
      <c r="F13" s="13">
        <v>180.0</v>
      </c>
      <c r="G13" s="14"/>
      <c r="H13" s="19">
        <f t="shared" si="2"/>
        <v>1</v>
      </c>
      <c r="I13" s="19">
        <f t="shared" si="3"/>
        <v>0</v>
      </c>
      <c r="J13" s="19">
        <f t="shared" si="4"/>
        <v>1</v>
      </c>
      <c r="K13" s="19">
        <f t="shared" si="5"/>
        <v>0</v>
      </c>
      <c r="L13" s="19">
        <f t="shared" si="6"/>
        <v>0</v>
      </c>
      <c r="M13" s="19">
        <f t="shared" si="7"/>
        <v>0</v>
      </c>
      <c r="N13" s="19"/>
      <c r="O13" s="19">
        <f t="shared" si="8"/>
        <v>0</v>
      </c>
      <c r="P13" s="19" t="str">
        <f t="array" ref="P13">IFERROR(INDEX(A13:A974,SMALL(IF($A$3:$A$964=$G$1,$A13:$A974),ROW(P11))),"")</f>
        <v/>
      </c>
      <c r="Q13" s="17"/>
      <c r="Y13" s="19"/>
      <c r="Z13" s="19"/>
      <c r="AA13" s="19"/>
    </row>
    <row r="14" ht="31.5" customHeight="1">
      <c r="A14" s="10" t="s">
        <v>42</v>
      </c>
      <c r="B14" s="11">
        <v>0.8</v>
      </c>
      <c r="C14" s="10" t="s">
        <v>43</v>
      </c>
      <c r="D14" s="12" t="s">
        <v>44</v>
      </c>
      <c r="E14" s="10">
        <v>100.0</v>
      </c>
      <c r="F14" s="18">
        <v>0.0</v>
      </c>
      <c r="G14" s="14"/>
      <c r="H14" s="19">
        <f t="shared" si="2"/>
        <v>0</v>
      </c>
      <c r="I14" s="19">
        <f t="shared" si="3"/>
        <v>0</v>
      </c>
      <c r="J14" s="19">
        <f t="shared" si="4"/>
        <v>0</v>
      </c>
      <c r="K14" s="19">
        <f t="shared" si="5"/>
        <v>0</v>
      </c>
      <c r="L14" s="19">
        <f t="shared" si="6"/>
        <v>0</v>
      </c>
      <c r="M14" s="19">
        <f t="shared" si="7"/>
        <v>0</v>
      </c>
      <c r="N14" s="19"/>
      <c r="O14" s="19">
        <f t="shared" si="8"/>
        <v>0</v>
      </c>
      <c r="P14" s="19" t="str">
        <f t="array" ref="P14">IFERROR(INDEX(A14:A975,SMALL(IF($A$3:$A$964=$G$1,$A14:$A975),ROW(P12))),"")</f>
        <v/>
      </c>
      <c r="Q14" s="17"/>
      <c r="Y14" s="19"/>
      <c r="Z14" s="19"/>
      <c r="AA14" s="19"/>
    </row>
    <row r="15" ht="31.5" customHeight="1">
      <c r="A15" s="10" t="s">
        <v>9</v>
      </c>
      <c r="B15" s="11">
        <v>0.7</v>
      </c>
      <c r="C15" s="10" t="s">
        <v>45</v>
      </c>
      <c r="D15" s="12" t="s">
        <v>46</v>
      </c>
      <c r="E15" s="10">
        <v>100.0</v>
      </c>
      <c r="F15" s="13">
        <v>170.0</v>
      </c>
      <c r="G15" s="14"/>
      <c r="H15" s="19">
        <f t="shared" si="2"/>
        <v>1</v>
      </c>
      <c r="I15" s="19">
        <f t="shared" si="3"/>
        <v>1</v>
      </c>
      <c r="J15" s="19">
        <f t="shared" si="4"/>
        <v>0</v>
      </c>
      <c r="K15" s="19">
        <f t="shared" si="5"/>
        <v>1</v>
      </c>
      <c r="L15" s="19">
        <f t="shared" si="6"/>
        <v>0</v>
      </c>
      <c r="M15" s="19">
        <f t="shared" si="7"/>
        <v>0</v>
      </c>
      <c r="N15" s="19"/>
      <c r="O15" s="19">
        <f t="shared" si="8"/>
        <v>0</v>
      </c>
      <c r="P15" s="19" t="str">
        <f t="array" ref="P15">IFERROR(INDEX(A15:A976,SMALL(IF($A$3:$A$964=$G$1,$A15:$A976),ROW(P13))),"")</f>
        <v/>
      </c>
      <c r="Q15" s="17"/>
      <c r="Y15" s="19"/>
      <c r="Z15" s="19"/>
      <c r="AA15" s="19"/>
    </row>
    <row r="16" ht="31.5" customHeight="1">
      <c r="A16" s="10" t="s">
        <v>47</v>
      </c>
      <c r="B16" s="11">
        <v>0.7</v>
      </c>
      <c r="C16" s="10" t="s">
        <v>48</v>
      </c>
      <c r="D16" s="12" t="s">
        <v>49</v>
      </c>
      <c r="E16" s="10">
        <v>100.0</v>
      </c>
      <c r="F16" s="13">
        <v>170.0</v>
      </c>
      <c r="G16" s="14"/>
      <c r="H16" s="19">
        <f t="shared" si="2"/>
        <v>1</v>
      </c>
      <c r="I16" s="19">
        <f t="shared" si="3"/>
        <v>0</v>
      </c>
      <c r="J16" s="19">
        <f t="shared" si="4"/>
        <v>1</v>
      </c>
      <c r="K16" s="19">
        <f t="shared" si="5"/>
        <v>0</v>
      </c>
      <c r="L16" s="19">
        <f t="shared" si="6"/>
        <v>0</v>
      </c>
      <c r="M16" s="19">
        <f t="shared" si="7"/>
        <v>0</v>
      </c>
      <c r="N16" s="19"/>
      <c r="O16" s="19">
        <f t="shared" si="8"/>
        <v>0</v>
      </c>
      <c r="P16" s="19" t="str">
        <f t="array" ref="P16">IFERROR(INDEX(A16:A977,SMALL(IF($A$3:$A$964=$G$1,$A16:$A977),ROW(P14))),"")</f>
        <v/>
      </c>
      <c r="Q16" s="17"/>
      <c r="Y16" s="19"/>
      <c r="Z16" s="19"/>
      <c r="AA16" s="19"/>
    </row>
    <row r="17" ht="31.5" customHeight="1">
      <c r="A17" s="10" t="s">
        <v>30</v>
      </c>
      <c r="B17" s="11">
        <v>0.8</v>
      </c>
      <c r="C17" s="10" t="s">
        <v>50</v>
      </c>
      <c r="D17" s="12" t="s">
        <v>51</v>
      </c>
      <c r="E17" s="10">
        <v>100.0</v>
      </c>
      <c r="F17" s="18">
        <v>0.0</v>
      </c>
      <c r="G17" s="14"/>
      <c r="H17" s="19">
        <f t="shared" si="2"/>
        <v>0</v>
      </c>
      <c r="I17" s="19">
        <f t="shared" si="3"/>
        <v>0</v>
      </c>
      <c r="J17" s="19">
        <f t="shared" si="4"/>
        <v>0</v>
      </c>
      <c r="K17" s="19">
        <f t="shared" si="5"/>
        <v>0</v>
      </c>
      <c r="L17" s="19">
        <f t="shared" si="6"/>
        <v>0</v>
      </c>
      <c r="M17" s="19">
        <f t="shared" si="7"/>
        <v>0</v>
      </c>
      <c r="N17" s="19"/>
      <c r="O17" s="19">
        <f t="shared" si="8"/>
        <v>0</v>
      </c>
      <c r="P17" s="19" t="str">
        <f t="array" ref="P17">IFERROR(INDEX(A17:A978,SMALL(IF($A$3:$A$964=$G$1,$A17:$A978),ROW(P15))),"")</f>
        <v/>
      </c>
      <c r="Q17" s="17"/>
      <c r="Y17" s="19"/>
      <c r="Z17" s="19"/>
      <c r="AA17" s="19"/>
    </row>
    <row r="18" ht="31.5" customHeight="1">
      <c r="A18" s="10" t="s">
        <v>9</v>
      </c>
      <c r="B18" s="11">
        <v>0.8</v>
      </c>
      <c r="C18" s="10" t="s">
        <v>52</v>
      </c>
      <c r="D18" s="12" t="s">
        <v>53</v>
      </c>
      <c r="E18" s="10">
        <v>100.0</v>
      </c>
      <c r="F18" s="13">
        <v>180.0</v>
      </c>
      <c r="G18" s="14"/>
      <c r="H18" s="19">
        <f t="shared" si="2"/>
        <v>1</v>
      </c>
      <c r="I18" s="19">
        <f t="shared" si="3"/>
        <v>1</v>
      </c>
      <c r="J18" s="19">
        <f t="shared" si="4"/>
        <v>0</v>
      </c>
      <c r="K18" s="19">
        <f t="shared" si="5"/>
        <v>1</v>
      </c>
      <c r="L18" s="19">
        <f t="shared" si="6"/>
        <v>0</v>
      </c>
      <c r="M18" s="19">
        <f t="shared" si="7"/>
        <v>0</v>
      </c>
      <c r="N18" s="19"/>
      <c r="O18" s="19">
        <f t="shared" si="8"/>
        <v>0</v>
      </c>
      <c r="P18" s="19" t="str">
        <f t="array" ref="P18">IFERROR(INDEX(A18:A979,SMALL(IF($A$3:$A$964=$G$1,$A18:$A979),ROW(P16))),"")</f>
        <v/>
      </c>
      <c r="Q18" s="17"/>
      <c r="Y18" s="19"/>
      <c r="Z18" s="19"/>
      <c r="AA18" s="19"/>
    </row>
    <row r="19" ht="31.5" customHeight="1">
      <c r="A19" s="10" t="s">
        <v>30</v>
      </c>
      <c r="B19" s="11">
        <v>0.14</v>
      </c>
      <c r="C19" s="10" t="s">
        <v>54</v>
      </c>
      <c r="D19" s="12" t="s">
        <v>55</v>
      </c>
      <c r="E19" s="10">
        <v>100.0</v>
      </c>
      <c r="F19" s="13">
        <v>114.0</v>
      </c>
      <c r="G19" s="14"/>
      <c r="H19" s="19">
        <f t="shared" si="2"/>
        <v>1</v>
      </c>
      <c r="I19" s="19">
        <f t="shared" si="3"/>
        <v>0</v>
      </c>
      <c r="J19" s="19">
        <f t="shared" si="4"/>
        <v>1</v>
      </c>
      <c r="K19" s="19">
        <f t="shared" si="5"/>
        <v>0</v>
      </c>
      <c r="L19" s="19">
        <f t="shared" si="6"/>
        <v>0</v>
      </c>
      <c r="M19" s="19">
        <f t="shared" si="7"/>
        <v>0</v>
      </c>
      <c r="N19" s="19"/>
      <c r="O19" s="19">
        <f t="shared" si="8"/>
        <v>0</v>
      </c>
      <c r="P19" s="19" t="str">
        <f t="array" ref="P19">IFERROR(INDEX(A19:A980,SMALL(IF($A$3:$A$964=$G$1,$A19:$A980),ROW(P17))),"")</f>
        <v/>
      </c>
      <c r="Q19" s="17"/>
      <c r="Y19" s="19"/>
      <c r="Z19" s="19"/>
      <c r="AA19" s="19"/>
    </row>
    <row r="20" ht="31.5" customHeight="1">
      <c r="A20" s="10" t="s">
        <v>9</v>
      </c>
      <c r="B20" s="11">
        <v>0.8</v>
      </c>
      <c r="C20" s="10" t="s">
        <v>56</v>
      </c>
      <c r="D20" s="12" t="s">
        <v>57</v>
      </c>
      <c r="E20" s="10">
        <v>100.0</v>
      </c>
      <c r="F20" s="18">
        <v>0.0</v>
      </c>
      <c r="G20" s="14"/>
      <c r="H20" s="19">
        <f t="shared" si="2"/>
        <v>0</v>
      </c>
      <c r="I20" s="19">
        <f t="shared" si="3"/>
        <v>0</v>
      </c>
      <c r="J20" s="19">
        <f t="shared" si="4"/>
        <v>0</v>
      </c>
      <c r="K20" s="19">
        <f t="shared" si="5"/>
        <v>0</v>
      </c>
      <c r="L20" s="19">
        <f t="shared" si="6"/>
        <v>0</v>
      </c>
      <c r="M20" s="19">
        <f t="shared" si="7"/>
        <v>0</v>
      </c>
      <c r="N20" s="19"/>
      <c r="O20" s="19">
        <f t="shared" si="8"/>
        <v>0</v>
      </c>
      <c r="P20" s="19" t="str">
        <f t="array" ref="P20">IFERROR(INDEX(A20:A981,SMALL(IF($A$3:$A$964=$G$1,$A20:$A981),ROW(P18))),"")</f>
        <v/>
      </c>
      <c r="Q20" s="17"/>
      <c r="Y20" s="19"/>
      <c r="Z20" s="19"/>
      <c r="AA20" s="19"/>
    </row>
    <row r="21" ht="31.5" customHeight="1">
      <c r="A21" s="10" t="s">
        <v>19</v>
      </c>
      <c r="B21" s="11">
        <v>0.72</v>
      </c>
      <c r="C21" s="10" t="s">
        <v>58</v>
      </c>
      <c r="D21" s="12" t="s">
        <v>59</v>
      </c>
      <c r="E21" s="10">
        <v>100.0</v>
      </c>
      <c r="F21" s="13">
        <v>172.0</v>
      </c>
      <c r="G21" s="14"/>
      <c r="H21" s="19">
        <f t="shared" si="2"/>
        <v>1</v>
      </c>
      <c r="I21" s="19">
        <f t="shared" si="3"/>
        <v>1</v>
      </c>
      <c r="J21" s="19">
        <f t="shared" si="4"/>
        <v>0</v>
      </c>
      <c r="K21" s="19">
        <f t="shared" si="5"/>
        <v>0</v>
      </c>
      <c r="L21" s="19">
        <f t="shared" si="6"/>
        <v>0</v>
      </c>
      <c r="M21" s="19">
        <f t="shared" si="7"/>
        <v>0</v>
      </c>
      <c r="N21" s="19"/>
      <c r="O21" s="19">
        <f t="shared" si="8"/>
        <v>0</v>
      </c>
      <c r="P21" s="19" t="str">
        <f t="array" ref="P21">IFERROR(INDEX(A21:A982,SMALL(IF($A$3:$A$964=$G$1,$A21:$A982),ROW(P19))),"")</f>
        <v/>
      </c>
      <c r="Q21" s="17"/>
      <c r="Y21" s="19"/>
      <c r="Z21" s="19"/>
      <c r="AA21" s="19"/>
    </row>
    <row r="22" ht="31.5" customHeight="1">
      <c r="A22" s="10" t="s">
        <v>33</v>
      </c>
      <c r="B22" s="11">
        <v>0.36</v>
      </c>
      <c r="C22" s="10" t="s">
        <v>60</v>
      </c>
      <c r="D22" s="12" t="s">
        <v>61</v>
      </c>
      <c r="E22" s="10">
        <v>100.0</v>
      </c>
      <c r="F22" s="13">
        <v>136.0</v>
      </c>
      <c r="G22" s="14"/>
      <c r="H22" s="19">
        <f t="shared" si="2"/>
        <v>1</v>
      </c>
      <c r="I22" s="19">
        <f t="shared" si="3"/>
        <v>0</v>
      </c>
      <c r="J22" s="19">
        <f t="shared" si="4"/>
        <v>0</v>
      </c>
      <c r="K22" s="19">
        <f t="shared" si="5"/>
        <v>1</v>
      </c>
      <c r="L22" s="19">
        <f t="shared" si="6"/>
        <v>0</v>
      </c>
      <c r="M22" s="19">
        <f t="shared" si="7"/>
        <v>0</v>
      </c>
      <c r="N22" s="19"/>
      <c r="O22" s="19">
        <f t="shared" si="8"/>
        <v>0</v>
      </c>
      <c r="P22" s="19" t="str">
        <f t="array" ref="P22">IFERROR(INDEX(A22:A983,SMALL(IF($A$3:$A$964=$G$1,$A22:$A983),ROW(P20))),"")</f>
        <v/>
      </c>
      <c r="Q22" s="17"/>
      <c r="Y22" s="19"/>
      <c r="Z22" s="19"/>
      <c r="AA22" s="19"/>
    </row>
    <row r="23" ht="31.5" customHeight="1">
      <c r="A23" s="10" t="s">
        <v>9</v>
      </c>
      <c r="B23" s="11">
        <v>0.71</v>
      </c>
      <c r="C23" s="10" t="s">
        <v>62</v>
      </c>
      <c r="D23" s="12" t="s">
        <v>63</v>
      </c>
      <c r="E23" s="10">
        <v>100.0</v>
      </c>
      <c r="F23" s="18">
        <v>0.0</v>
      </c>
      <c r="G23" s="14"/>
      <c r="H23" s="19">
        <f t="shared" si="2"/>
        <v>0</v>
      </c>
      <c r="I23" s="19">
        <f t="shared" si="3"/>
        <v>0</v>
      </c>
      <c r="J23" s="19">
        <f t="shared" si="4"/>
        <v>0</v>
      </c>
      <c r="K23" s="19">
        <f t="shared" si="5"/>
        <v>0</v>
      </c>
      <c r="L23" s="19">
        <f t="shared" si="6"/>
        <v>0</v>
      </c>
      <c r="M23" s="19">
        <f t="shared" si="7"/>
        <v>0</v>
      </c>
      <c r="N23" s="19"/>
      <c r="O23" s="19">
        <f t="shared" si="8"/>
        <v>0</v>
      </c>
      <c r="P23" s="19" t="str">
        <f t="array" ref="P23">IFERROR(INDEX(A23:A984,SMALL(IF($A$3:$A$964=$G$1,$A23:$A984),ROW(P21))),"")</f>
        <v/>
      </c>
      <c r="Q23" s="17"/>
      <c r="Y23" s="19"/>
      <c r="Z23" s="19"/>
      <c r="AA23" s="19"/>
    </row>
    <row r="24" ht="31.5" customHeight="1">
      <c r="A24" s="10" t="s">
        <v>36</v>
      </c>
      <c r="B24" s="11">
        <v>0.54</v>
      </c>
      <c r="C24" s="10" t="s">
        <v>64</v>
      </c>
      <c r="D24" s="12" t="s">
        <v>65</v>
      </c>
      <c r="E24" s="10">
        <v>100.0</v>
      </c>
      <c r="F24" s="18">
        <v>0.0</v>
      </c>
      <c r="G24" s="14"/>
      <c r="H24" s="19">
        <f t="shared" si="2"/>
        <v>0</v>
      </c>
      <c r="I24" s="19">
        <f t="shared" si="3"/>
        <v>0</v>
      </c>
      <c r="J24" s="19">
        <f t="shared" si="4"/>
        <v>0</v>
      </c>
      <c r="K24" s="19">
        <f t="shared" si="5"/>
        <v>0</v>
      </c>
      <c r="L24" s="19">
        <f t="shared" si="6"/>
        <v>0</v>
      </c>
      <c r="M24" s="19">
        <f t="shared" si="7"/>
        <v>0</v>
      </c>
      <c r="N24" s="19"/>
      <c r="O24" s="19">
        <f t="shared" si="8"/>
        <v>0</v>
      </c>
      <c r="P24" s="19" t="str">
        <f t="array" ref="P24">IFERROR(INDEX(A24:A985,SMALL(IF($A$3:$A$964=$G$1,$A24:$A985),ROW(P22))),"")</f>
        <v/>
      </c>
      <c r="Q24" s="17"/>
      <c r="Y24" s="19"/>
      <c r="Z24" s="19"/>
      <c r="AA24" s="19"/>
    </row>
    <row r="25" ht="31.5" customHeight="1">
      <c r="A25" s="10" t="s">
        <v>42</v>
      </c>
      <c r="B25" s="11">
        <v>0.65</v>
      </c>
      <c r="C25" s="10" t="s">
        <v>66</v>
      </c>
      <c r="D25" s="12" t="s">
        <v>67</v>
      </c>
      <c r="E25" s="10">
        <v>100.0</v>
      </c>
      <c r="F25" s="13">
        <v>165.0</v>
      </c>
      <c r="G25" s="14"/>
      <c r="H25" s="19">
        <f t="shared" si="2"/>
        <v>1</v>
      </c>
      <c r="I25" s="19">
        <f t="shared" si="3"/>
        <v>0</v>
      </c>
      <c r="J25" s="19">
        <f t="shared" si="4"/>
        <v>1</v>
      </c>
      <c r="K25" s="19">
        <f t="shared" si="5"/>
        <v>0</v>
      </c>
      <c r="L25" s="19">
        <f t="shared" si="6"/>
        <v>0</v>
      </c>
      <c r="M25" s="19">
        <f t="shared" si="7"/>
        <v>0</v>
      </c>
      <c r="N25" s="19"/>
      <c r="O25" s="19">
        <f t="shared" si="8"/>
        <v>0</v>
      </c>
      <c r="P25" s="19" t="str">
        <f t="array" ref="P25">IFERROR(INDEX(A25:A986,SMALL(IF($A$3:$A$964=$G$1,$A25:$A986),ROW(P23))),"")</f>
        <v/>
      </c>
      <c r="Q25" s="17"/>
      <c r="Y25" s="19"/>
      <c r="Z25" s="19"/>
      <c r="AA25" s="19"/>
    </row>
    <row r="26" ht="31.5" customHeight="1">
      <c r="A26" s="10" t="s">
        <v>9</v>
      </c>
      <c r="B26" s="11">
        <v>0.7</v>
      </c>
      <c r="C26" s="10" t="s">
        <v>68</v>
      </c>
      <c r="D26" s="12" t="s">
        <v>69</v>
      </c>
      <c r="E26" s="10">
        <v>100.0</v>
      </c>
      <c r="F26" s="18">
        <v>0.0</v>
      </c>
      <c r="G26" s="14"/>
      <c r="H26" s="19">
        <f t="shared" si="2"/>
        <v>0</v>
      </c>
      <c r="I26" s="19">
        <f t="shared" si="3"/>
        <v>0</v>
      </c>
      <c r="J26" s="19">
        <f t="shared" si="4"/>
        <v>0</v>
      </c>
      <c r="K26" s="19">
        <f t="shared" si="5"/>
        <v>0</v>
      </c>
      <c r="L26" s="19">
        <f t="shared" si="6"/>
        <v>0</v>
      </c>
      <c r="M26" s="19">
        <f t="shared" si="7"/>
        <v>0</v>
      </c>
      <c r="N26" s="19"/>
      <c r="O26" s="19">
        <f t="shared" si="8"/>
        <v>0</v>
      </c>
      <c r="P26" s="19" t="str">
        <f t="array" ref="P26">IFERROR(INDEX(A26:A987,SMALL(IF($A$3:$A$964=$G$1,$A26:$A987),ROW(P24))),"")</f>
        <v/>
      </c>
      <c r="Q26" s="17"/>
      <c r="Y26" s="19"/>
      <c r="Z26" s="19"/>
      <c r="AA26" s="19"/>
    </row>
    <row r="27" ht="31.5" customHeight="1">
      <c r="A27" s="10" t="s">
        <v>7</v>
      </c>
      <c r="B27" s="11">
        <v>0.82</v>
      </c>
      <c r="C27" s="10" t="s">
        <v>70</v>
      </c>
      <c r="D27" s="12" t="s">
        <v>71</v>
      </c>
      <c r="E27" s="10">
        <v>100.0</v>
      </c>
      <c r="F27" s="12">
        <v>100.0</v>
      </c>
      <c r="G27" s="14"/>
      <c r="H27" s="19">
        <f t="shared" si="2"/>
        <v>1</v>
      </c>
      <c r="I27" s="19">
        <f t="shared" si="3"/>
        <v>0</v>
      </c>
      <c r="J27" s="19">
        <f t="shared" si="4"/>
        <v>0</v>
      </c>
      <c r="K27" s="19">
        <f t="shared" si="5"/>
        <v>0</v>
      </c>
      <c r="L27" s="19">
        <f t="shared" si="6"/>
        <v>0</v>
      </c>
      <c r="M27" s="19">
        <f t="shared" si="7"/>
        <v>0</v>
      </c>
      <c r="N27" s="19"/>
      <c r="O27" s="19">
        <f t="shared" si="8"/>
        <v>1</v>
      </c>
      <c r="P27" s="19" t="str">
        <f t="array" ref="P27">IFERROR(INDEX(A27:A988,SMALL(IF($A$3:$A$964=$G$1,$A27:$A988),ROW(P25))),"")</f>
        <v/>
      </c>
      <c r="Q27" s="17"/>
      <c r="Y27" s="19"/>
      <c r="Z27" s="19"/>
      <c r="AA27" s="19"/>
    </row>
    <row r="28" ht="31.5" customHeight="1">
      <c r="A28" s="10" t="s">
        <v>15</v>
      </c>
      <c r="B28" s="11">
        <v>0.82</v>
      </c>
      <c r="C28" s="10" t="s">
        <v>72</v>
      </c>
      <c r="D28" s="12" t="s">
        <v>73</v>
      </c>
      <c r="E28" s="10">
        <v>100.0</v>
      </c>
      <c r="F28" s="18">
        <v>0.0</v>
      </c>
      <c r="G28" s="14"/>
      <c r="H28" s="19">
        <f t="shared" si="2"/>
        <v>0</v>
      </c>
      <c r="I28" s="19">
        <f t="shared" si="3"/>
        <v>0</v>
      </c>
      <c r="J28" s="19">
        <f t="shared" si="4"/>
        <v>0</v>
      </c>
      <c r="K28" s="19">
        <f t="shared" si="5"/>
        <v>0</v>
      </c>
      <c r="L28" s="19">
        <f t="shared" si="6"/>
        <v>0</v>
      </c>
      <c r="M28" s="19">
        <f t="shared" si="7"/>
        <v>0</v>
      </c>
      <c r="N28" s="19"/>
      <c r="O28" s="19">
        <f t="shared" si="8"/>
        <v>0</v>
      </c>
      <c r="P28" s="19" t="str">
        <f t="array" ref="P28">IFERROR(INDEX(A28:A989,SMALL(IF($A$3:$A$964=$G$1,$A28:$A989),ROW(P26))),"")</f>
        <v/>
      </c>
      <c r="Q28" s="17"/>
      <c r="Y28" s="19"/>
      <c r="Z28" s="19"/>
      <c r="AA28" s="19"/>
    </row>
    <row r="29" ht="31.5" customHeight="1">
      <c r="A29" s="10" t="s">
        <v>7</v>
      </c>
      <c r="B29" s="11">
        <v>0.82</v>
      </c>
      <c r="C29" s="10" t="s">
        <v>74</v>
      </c>
      <c r="D29" s="12" t="s">
        <v>75</v>
      </c>
      <c r="E29" s="10">
        <v>100.0</v>
      </c>
      <c r="F29" s="18">
        <v>0.0</v>
      </c>
      <c r="G29" s="14"/>
      <c r="H29" s="19">
        <f t="shared" si="2"/>
        <v>0</v>
      </c>
      <c r="I29" s="19">
        <f t="shared" si="3"/>
        <v>0</v>
      </c>
      <c r="J29" s="19">
        <f t="shared" si="4"/>
        <v>0</v>
      </c>
      <c r="K29" s="19">
        <f t="shared" si="5"/>
        <v>0</v>
      </c>
      <c r="L29" s="19">
        <f t="shared" si="6"/>
        <v>0</v>
      </c>
      <c r="M29" s="19">
        <f t="shared" si="7"/>
        <v>0</v>
      </c>
      <c r="N29" s="19"/>
      <c r="O29" s="19">
        <f t="shared" si="8"/>
        <v>1</v>
      </c>
      <c r="P29" s="19" t="str">
        <f t="array" ref="P29">IFERROR(INDEX(A29:A990,SMALL(IF($A$3:$A$964=$G$1,$A29:$A990),ROW(P27))),"")</f>
        <v/>
      </c>
      <c r="Q29" s="17"/>
      <c r="Y29" s="19"/>
      <c r="Z29" s="19"/>
      <c r="AA29" s="19"/>
    </row>
    <row r="30" ht="31.5" customHeight="1">
      <c r="A30" s="10" t="s">
        <v>27</v>
      </c>
      <c r="B30" s="11">
        <v>0.8</v>
      </c>
      <c r="C30" s="10" t="s">
        <v>76</v>
      </c>
      <c r="D30" s="12" t="s">
        <v>77</v>
      </c>
      <c r="E30" s="10">
        <v>100.0</v>
      </c>
      <c r="F30" s="18">
        <v>0.0</v>
      </c>
      <c r="G30" s="14"/>
      <c r="H30" s="19">
        <f t="shared" si="2"/>
        <v>0</v>
      </c>
      <c r="I30" s="19">
        <f t="shared" si="3"/>
        <v>0</v>
      </c>
      <c r="J30" s="19">
        <f t="shared" si="4"/>
        <v>0</v>
      </c>
      <c r="K30" s="19">
        <f>IF(H30=1,IF(#REF!=OFFSET(H30,1,0),IF(OFFSET(H30,2,0)=0,IF(OFFSET(H30,3,0)=1,1,IF(OFFSET(H30,3,5)=1,1,0)),0),0),0)</f>
        <v>0</v>
      </c>
      <c r="L30" s="19">
        <f t="shared" si="6"/>
        <v>0</v>
      </c>
      <c r="M30" s="19">
        <f t="shared" si="7"/>
        <v>0</v>
      </c>
      <c r="N30" s="19"/>
      <c r="O30" s="19">
        <f t="shared" si="8"/>
        <v>0</v>
      </c>
      <c r="P30" s="19" t="str">
        <f t="array" ref="P30">IFERROR(INDEX(A30:A991,SMALL(IF($A$3:$A$964=$G$1,$A30:$A991),ROW(P28))),"")</f>
        <v/>
      </c>
      <c r="Q30" s="17"/>
      <c r="Y30" s="19"/>
      <c r="Z30" s="19"/>
      <c r="AA30" s="19"/>
    </row>
  </sheetData>
  <mergeCells count="28">
    <mergeCell ref="Q3:X3"/>
    <mergeCell ref="Q4:X4"/>
    <mergeCell ref="Q5:X5"/>
    <mergeCell ref="Q7:X7"/>
    <mergeCell ref="Q8:X8"/>
    <mergeCell ref="Q9:X9"/>
    <mergeCell ref="Q6:X6"/>
    <mergeCell ref="Q10:X10"/>
    <mergeCell ref="Q11:X11"/>
    <mergeCell ref="Q12:X12"/>
    <mergeCell ref="Q13:X13"/>
    <mergeCell ref="Q14:X14"/>
    <mergeCell ref="Q15:X15"/>
    <mergeCell ref="Q16:X16"/>
    <mergeCell ref="Q17:X17"/>
    <mergeCell ref="Q18:X18"/>
    <mergeCell ref="Q19:X19"/>
    <mergeCell ref="Q20:X20"/>
    <mergeCell ref="Q21:X21"/>
    <mergeCell ref="Q22:X22"/>
    <mergeCell ref="Q23:X23"/>
    <mergeCell ref="Q24:X24"/>
    <mergeCell ref="Q25:X25"/>
    <mergeCell ref="Q26:X26"/>
    <mergeCell ref="Q27:X27"/>
    <mergeCell ref="Q28:X28"/>
    <mergeCell ref="Q29:X29"/>
    <mergeCell ref="Q30:X30"/>
  </mergeCells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" max="1" width="14.43"/>
    <col customWidth="1" min="2" max="2" width="16.29"/>
    <col customWidth="1" min="3" max="3" width="8.71"/>
    <col customWidth="1" min="4" max="5" width="23.43"/>
    <col customWidth="1" min="6" max="7" width="8.71"/>
    <col customWidth="1" min="11" max="11" width="32.86"/>
  </cols>
  <sheetData>
    <row r="1">
      <c r="A1" s="3" t="s">
        <v>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>
      <c r="A3" s="5"/>
      <c r="B3" s="15" t="str">
        <f t="array" ref="B3">IFERROR(INDEX(Active!A$3:A$30,SMALL(IF(Active!$O$3:$O$30=1,Active!$B$3:$B$30),ROW(B1))),"")</f>
        <v>AUD USD</v>
      </c>
      <c r="C3" s="16">
        <f t="array" ref="C3">IFERROR(INDEX(Active!B$3:B$30,SMALL(IF(Active!$O$3:$O$30=1,Active!$B$3:$B$30),ROW(C1))),"")</f>
        <v>0.74</v>
      </c>
      <c r="D3" s="16" t="str">
        <f t="array" ref="D3">IFERROR(INDEX(Active!C$3:C$30,SMALL(IF(Active!$O$3:$O$30=1,Active!$B$3:$B$30),ROW(D1))),"")</f>
        <v>0.71089
20 Декабря 18:55:01</v>
      </c>
      <c r="E3" s="16" t="str">
        <f t="array" ref="E3">IFERROR(INDEX(Active!D$3:D$30,SMALL(IF(Active!$O$3:$O$30=1,Active!$B$3:$B$30),ROW(E1))),"")</f>
        <v>0.71108
20 Декабря 19:00:01</v>
      </c>
      <c r="F3" s="16">
        <f t="array" ref="F3">IFERROR(INDEX(Active!E$3:E$30,SMALL(IF(Active!$O$3:$O$30=1,Active!$B$3:$B$30),ROW(F1))),"")</f>
        <v>100</v>
      </c>
      <c r="G3" s="20">
        <f t="array" ref="G3">IFERROR(INDEX(Active!F$3:F$30,SMALL(IF(Active!$O$3:$O$30=1,Active!$B$3:$B$30),ROW(G1))),"")</f>
        <v>174</v>
      </c>
      <c r="H3" s="3" t="s">
        <v>16</v>
      </c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>
      <c r="A4" s="5"/>
      <c r="B4" s="15" t="str">
        <f t="array" ref="B4">IFERROR(INDEX(Active!A$3:A$30,SMALL(IF(Active!$O$3:$O$30=1,Active!$B$3:$B$30),ROW(B4))),"")</f>
        <v/>
      </c>
      <c r="C4" s="16" t="str">
        <f t="array" ref="C4">IFERROR(INDEX(Active!B$3:B$30,SMALL(IF(Active!$O$3:$O$30=1,Active!$B$3:$B$30),ROW(C4))),"")</f>
        <v/>
      </c>
      <c r="D4" s="16" t="str">
        <f t="array" ref="D4">IFERROR(INDEX(Active!C$3:C$30,SMALL(IF(Active!$O$3:$O$30=1,Active!$B$3:$B$30),ROW(D4))),"")</f>
        <v/>
      </c>
      <c r="E4" s="16" t="str">
        <f t="array" ref="E4">IFERROR(INDEX(Active!D$3:D$30,SMALL(IF(Active!$O$3:$O$30=1,Active!$B$3:$B$30),ROW(E4))),"")</f>
        <v/>
      </c>
      <c r="F4" s="16" t="str">
        <f t="array" ref="F4">IFERROR(INDEX(Active!E$3:E$30,SMALL(IF(Active!$O$3:$O$30=1,Active!$B$3:$B$30),ROW(F4))),"")</f>
        <v/>
      </c>
      <c r="G4" s="20" t="str">
        <f t="array" ref="G4">IFERROR(INDEX(Active!F$3:F$30,SMALL(IF(Active!$O$3:$O$30=1,Active!$B$3:$B$30),ROW(G4))),"")</f>
        <v/>
      </c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>
      <c r="A5" s="5"/>
      <c r="B5" s="15" t="str">
        <f t="array" ref="B5">IFERROR(INDEX(Active!A$3:A$30,SMALL(IF(Active!$O$3:$O$30=1,Active!$B$3:$B$30),ROW(B5))),"")</f>
        <v/>
      </c>
      <c r="C5" s="16" t="str">
        <f t="array" ref="C5">IFERROR(INDEX(Active!B$3:B$30,SMALL(IF(Active!$O$3:$O$30=1,Active!$B$3:$B$30),ROW(C5))),"")</f>
        <v/>
      </c>
      <c r="D5" s="16" t="str">
        <f t="array" ref="D5">IFERROR(INDEX(Active!C$3:C$30,SMALL(IF(Active!$O$3:$O$30=1,Active!$B$3:$B$30),ROW(D5))),"")</f>
        <v/>
      </c>
      <c r="E5" s="16" t="str">
        <f t="array" ref="E5">IFERROR(INDEX(Active!D$3:D$30,SMALL(IF(Active!$O$3:$O$30=1,Active!$B$3:$B$30),ROW(E5))),"")</f>
        <v/>
      </c>
      <c r="F5" s="16" t="str">
        <f t="array" ref="F5">IFERROR(INDEX(Active!E$3:E$30,SMALL(IF(Active!$O$3:$O$30=1,Active!$B$3:$B$30),ROW(F5))),"")</f>
        <v/>
      </c>
      <c r="G5" s="20" t="str">
        <f t="array" ref="G5">IFERROR(INDEX(Active!F$3:F$30,SMALL(IF(Active!$O$3:$O$30=1,Active!$B$3:$B$30),ROW(G5))),"")</f>
        <v/>
      </c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>
      <c r="A6" s="5"/>
      <c r="B6" s="15" t="str">
        <f t="array" ref="B6">IFERROR(INDEX(Active!A$3:A$30,SMALL(IF(Active!$O$3:$O$30=1,Active!$B$3:$B$30),ROW(B6))),"")</f>
        <v/>
      </c>
      <c r="C6" s="16" t="str">
        <f t="array" ref="C6">IFERROR(INDEX(Active!B$3:B$30,SMALL(IF(Active!$O$3:$O$30=1,Active!$B$3:$B$30),ROW(C6))),"")</f>
        <v/>
      </c>
      <c r="D6" s="16" t="str">
        <f t="array" ref="D6">IFERROR(INDEX(Active!C$3:C$30,SMALL(IF(Active!$O$3:$O$30=1,Active!$B$3:$B$30),ROW(D6))),"")</f>
        <v/>
      </c>
      <c r="E6" s="16" t="str">
        <f t="array" ref="E6">IFERROR(INDEX(Active!D$3:D$30,SMALL(IF(Active!$O$3:$O$30=1,Active!$B$3:$B$30),ROW(E6))),"")</f>
        <v/>
      </c>
      <c r="F6" s="16" t="str">
        <f t="array" ref="F6">IFERROR(INDEX(Active!E$3:E$30,SMALL(IF(Active!$O$3:$O$30=1,Active!$B$3:$B$30),ROW(F6))),"")</f>
        <v/>
      </c>
      <c r="G6" s="20" t="str">
        <f t="array" ref="G6">IFERROR(INDEX(Active!F$3:F$30,SMALL(IF(Active!$O$3:$O$30=1,Active!$B$3:$B$30),ROW(G6))),"")</f>
        <v/>
      </c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>
      <c r="A7" s="5"/>
      <c r="B7" s="15" t="str">
        <f t="array" ref="B7">IFERROR(INDEX(Active!A$3:A$30,SMALL(IF(Active!$O$3:$O$30=1,Active!$B$3:$B$30),ROW(B7))),"")</f>
        <v/>
      </c>
      <c r="C7" s="16" t="str">
        <f t="array" ref="C7">IFERROR(INDEX(Active!B$3:B$30,SMALL(IF(Active!$O$3:$O$30=1,Active!$B$3:$B$30),ROW(C7))),"")</f>
        <v/>
      </c>
      <c r="D7" s="16" t="str">
        <f t="array" ref="D7">IFERROR(INDEX(Active!C$3:C$30,SMALL(IF(Active!$O$3:$O$30=1,Active!$B$3:$B$30),ROW(D7))),"")</f>
        <v/>
      </c>
      <c r="E7" s="16" t="str">
        <f t="array" ref="E7">IFERROR(INDEX(Active!D$3:D$30,SMALL(IF(Active!$O$3:$O$30=1,Active!$B$3:$B$30),ROW(E7))),"")</f>
        <v/>
      </c>
      <c r="F7" s="16" t="str">
        <f t="array" ref="F7">IFERROR(INDEX(Active!E$3:E$30,SMALL(IF(Active!$O$3:$O$30=1,Active!$B$3:$B$30),ROW(F7))),"")</f>
        <v/>
      </c>
      <c r="G7" s="20" t="str">
        <f t="array" ref="G7">IFERROR(INDEX(Active!F$3:F$30,SMALL(IF(Active!$O$3:$O$30=1,Active!$B$3:$B$30),ROW(G7))),"")</f>
        <v/>
      </c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>
      <c r="A8" s="5"/>
      <c r="B8" s="15" t="str">
        <f t="array" ref="B8">IFERROR(INDEX(Active!A$3:A$30,SMALL(IF(Active!$O$3:$O$30=1,Active!$B$3:$B$30),ROW(B8))),"")</f>
        <v/>
      </c>
      <c r="C8" s="16" t="str">
        <f t="array" ref="C8">IFERROR(INDEX(Active!B$3:B$30,SMALL(IF(Active!$O$3:$O$30=1,Active!$B$3:$B$30),ROW(C8))),"")</f>
        <v/>
      </c>
      <c r="D8" s="16" t="str">
        <f t="array" ref="D8">IFERROR(INDEX(Active!C$3:C$30,SMALL(IF(Active!$O$3:$O$30=1,Active!$B$3:$B$30),ROW(D8))),"")</f>
        <v/>
      </c>
      <c r="E8" s="16" t="str">
        <f t="array" ref="E8">IFERROR(INDEX(Active!D$3:D$30,SMALL(IF(Active!$O$3:$O$30=1,Active!$B$3:$B$30),ROW(E8))),"")</f>
        <v/>
      </c>
      <c r="F8" s="16" t="str">
        <f t="array" ref="F8">IFERROR(INDEX(Active!E$3:E$30,SMALL(IF(Active!$O$3:$O$30=1,Active!$B$3:$B$30),ROW(F8))),"")</f>
        <v/>
      </c>
      <c r="G8" s="20" t="str">
        <f t="array" ref="G8">IFERROR(INDEX(Active!F$3:F$30,SMALL(IF(Active!$O$3:$O$30=1,Active!$B$3:$B$30),ROW(G8))),"")</f>
        <v/>
      </c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>
      <c r="A9" s="5"/>
      <c r="B9" s="15" t="str">
        <f t="array" ref="B9">IFERROR(INDEX(Active!A$3:A$30,SMALL(IF(Active!$O$3:$O$30=1,Active!$B$3:$B$30),ROW(B9))),"")</f>
        <v/>
      </c>
      <c r="C9" s="16" t="str">
        <f t="array" ref="C9">IFERROR(INDEX(Active!B$3:B$30,SMALL(IF(Active!$O$3:$O$30=1,Active!$B$3:$B$30),ROW(C9))),"")</f>
        <v/>
      </c>
      <c r="D9" s="16" t="str">
        <f t="array" ref="D9">IFERROR(INDEX(Active!C$3:C$30,SMALL(IF(Active!$O$3:$O$30=1,Active!$B$3:$B$30),ROW(D9))),"")</f>
        <v/>
      </c>
      <c r="E9" s="16" t="str">
        <f t="array" ref="E9">IFERROR(INDEX(Active!D$3:D$30,SMALL(IF(Active!$O$3:$O$30=1,Active!$B$3:$B$30),ROW(E9))),"")</f>
        <v/>
      </c>
      <c r="F9" s="16" t="str">
        <f t="array" ref="F9">IFERROR(INDEX(Active!E$3:E$30,SMALL(IF(Active!$O$3:$O$30=1,Active!$B$3:$B$30),ROW(F9))),"")</f>
        <v/>
      </c>
      <c r="G9" s="20" t="str">
        <f t="array" ref="G9">IFERROR(INDEX(Active!F$3:F$30,SMALL(IF(Active!$O$3:$O$30=1,Active!$B$3:$B$30),ROW(G9))),"")</f>
        <v/>
      </c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>
      <c r="A10" s="5"/>
      <c r="B10" s="15" t="str">
        <f t="array" ref="B10">IFERROR(INDEX(Active!A$3:A$30,SMALL(IF(Active!$O$3:$O$30=1,Active!$B$3:$B$30),ROW(B10))),"")</f>
        <v/>
      </c>
      <c r="C10" s="16" t="str">
        <f t="array" ref="C10">IFERROR(INDEX(Active!B$3:B$30,SMALL(IF(Active!$O$3:$O$30=1,Active!$B$3:$B$30),ROW(C10))),"")</f>
        <v/>
      </c>
      <c r="D10" s="16" t="str">
        <f t="array" ref="D10">IFERROR(INDEX(Active!C$3:C$30,SMALL(IF(Active!$O$3:$O$30=1,Active!$B$3:$B$30),ROW(D10))),"")</f>
        <v/>
      </c>
      <c r="E10" s="16" t="str">
        <f t="array" ref="E10">IFERROR(INDEX(Active!D$3:D$30,SMALL(IF(Active!$O$3:$O$30=1,Active!$B$3:$B$30),ROW(E10))),"")</f>
        <v/>
      </c>
      <c r="F10" s="16" t="str">
        <f t="array" ref="F10">IFERROR(INDEX(Active!E$3:E$30,SMALL(IF(Active!$O$3:$O$30=1,Active!$B$3:$B$30),ROW(F10))),"")</f>
        <v/>
      </c>
      <c r="G10" s="20" t="str">
        <f t="array" ref="G10">IFERROR(INDEX(Active!F$3:F$30,SMALL(IF(Active!$O$3:$O$30=1,Active!$B$3:$B$30),ROW(G10))),"")</f>
        <v/>
      </c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>
      <c r="A11" s="5"/>
      <c r="B11" s="15" t="str">
        <f t="array" ref="B11">IFERROR(INDEX(Active!A$3:A$30,SMALL(IF(Active!$O$3:$O$30=1,Active!$B$3:$B$30),ROW(B11))),"")</f>
        <v/>
      </c>
      <c r="C11" s="16" t="str">
        <f t="array" ref="C11">IFERROR(INDEX(Active!B$3:B$30,SMALL(IF(Active!$O$3:$O$30=1,Active!$B$3:$B$30),ROW(C11))),"")</f>
        <v/>
      </c>
      <c r="D11" s="16" t="str">
        <f t="array" ref="D11">IFERROR(INDEX(Active!C$3:C$30,SMALL(IF(Active!$O$3:$O$30=1,Active!$B$3:$B$30),ROW(D11))),"")</f>
        <v/>
      </c>
      <c r="E11" s="16" t="str">
        <f t="array" ref="E11">IFERROR(INDEX(Active!D$3:D$30,SMALL(IF(Active!$O$3:$O$30=1,Active!$B$3:$B$30),ROW(E11))),"")</f>
        <v/>
      </c>
      <c r="F11" s="16" t="str">
        <f t="array" ref="F11">IFERROR(INDEX(Active!E$3:E$30,SMALL(IF(Active!$O$3:$O$30=1,Active!$B$3:$B$30),ROW(F11))),"")</f>
        <v/>
      </c>
      <c r="G11" s="20" t="str">
        <f t="array" ref="G11">IFERROR(INDEX(Active!F$3:F$30,SMALL(IF(Active!$O$3:$O$30=1,Active!$B$3:$B$30),ROW(G11))),"")</f>
        <v/>
      </c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>
      <c r="A12" s="5"/>
      <c r="B12" s="15" t="str">
        <f t="array" ref="B12">IFERROR(INDEX(Active!A$3:A$30,SMALL(IF(Active!$O$3:$O$30=1,Active!$B$3:$B$30),ROW(B12))),"")</f>
        <v/>
      </c>
      <c r="C12" s="16" t="str">
        <f t="array" ref="C12">IFERROR(INDEX(Active!B$3:B$30,SMALL(IF(Active!$O$3:$O$30=1,Active!$B$3:$B$30),ROW(C12))),"")</f>
        <v/>
      </c>
      <c r="D12" s="16" t="str">
        <f t="array" ref="D12">IFERROR(INDEX(Active!C$3:C$30,SMALL(IF(Active!$O$3:$O$30=1,Active!$B$3:$B$30),ROW(D12))),"")</f>
        <v/>
      </c>
      <c r="E12" s="16" t="str">
        <f t="array" ref="E12">IFERROR(INDEX(Active!D$3:D$30,SMALL(IF(Active!$O$3:$O$30=1,Active!$B$3:$B$30),ROW(E12))),"")</f>
        <v/>
      </c>
      <c r="F12" s="16" t="str">
        <f t="array" ref="F12">IFERROR(INDEX(Active!E$3:E$30,SMALL(IF(Active!$O$3:$O$30=1,Active!$B$3:$B$30),ROW(F12))),"")</f>
        <v/>
      </c>
      <c r="G12" s="20" t="str">
        <f t="array" ref="G12">IFERROR(INDEX(Active!F$3:F$30,SMALL(IF(Active!$O$3:$O$30=1,Active!$B$3:$B$30),ROW(G12))),"")</f>
        <v/>
      </c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>
      <c r="A13" s="5"/>
      <c r="B13" s="15" t="str">
        <f t="array" ref="B13">IFERROR(INDEX(Active!A$3:A$30,SMALL(IF(Active!$O$3:$O$30=1,Active!$B$3:$B$30),ROW(B13))),"")</f>
        <v/>
      </c>
      <c r="C13" s="16" t="str">
        <f t="array" ref="C13">IFERROR(INDEX(Active!B$3:B$30,SMALL(IF(Active!$O$3:$O$30=1,Active!$B$3:$B$30),ROW(C13))),"")</f>
        <v/>
      </c>
      <c r="D13" s="16" t="str">
        <f t="array" ref="D13">IFERROR(INDEX(Active!C$3:C$30,SMALL(IF(Active!$O$3:$O$30=1,Active!$B$3:$B$30),ROW(D13))),"")</f>
        <v/>
      </c>
      <c r="E13" s="16" t="str">
        <f t="array" ref="E13">IFERROR(INDEX(Active!D$3:D$30,SMALL(IF(Active!$O$3:$O$30=1,Active!$B$3:$B$30),ROW(E13))),"")</f>
        <v/>
      </c>
      <c r="F13" s="16" t="str">
        <f t="array" ref="F13">IFERROR(INDEX(Active!E$3:E$30,SMALL(IF(Active!$O$3:$O$30=1,Active!$B$3:$B$30),ROW(F13))),"")</f>
        <v/>
      </c>
      <c r="G13" s="20" t="str">
        <f t="array" ref="G13">IFERROR(INDEX(Active!F$3:F$30,SMALL(IF(Active!$O$3:$O$30=1,Active!$B$3:$B$30),ROW(G13))),"")</f>
        <v/>
      </c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>
      <c r="A14" s="5"/>
      <c r="B14" s="15" t="str">
        <f t="array" ref="B14">IFERROR(INDEX(Active!A$3:A$30,SMALL(IF(Active!$O$3:$O$30=1,Active!$B$3:$B$30),ROW(B14))),"")</f>
        <v/>
      </c>
      <c r="C14" s="16" t="str">
        <f t="array" ref="C14">IFERROR(INDEX(Active!B$3:B$30,SMALL(IF(Active!$O$3:$O$30=1,Active!$B$3:$B$30),ROW(C14))),"")</f>
        <v/>
      </c>
      <c r="D14" s="16" t="str">
        <f t="array" ref="D14">IFERROR(INDEX(Active!C$3:C$30,SMALL(IF(Active!$O$3:$O$30=1,Active!$B$3:$B$30),ROW(D14))),"")</f>
        <v/>
      </c>
      <c r="E14" s="16" t="str">
        <f t="array" ref="E14">IFERROR(INDEX(Active!D$3:D$30,SMALL(IF(Active!$O$3:$O$30=1,Active!$B$3:$B$30),ROW(E14))),"")</f>
        <v/>
      </c>
      <c r="F14" s="16" t="str">
        <f t="array" ref="F14">IFERROR(INDEX(Active!E$3:E$30,SMALL(IF(Active!$O$3:$O$30=1,Active!$B$3:$B$30),ROW(F14))),"")</f>
        <v/>
      </c>
      <c r="G14" s="20" t="str">
        <f t="array" ref="G14">IFERROR(INDEX(Active!F$3:F$30,SMALL(IF(Active!$O$3:$O$30=1,Active!$B$3:$B$30),ROW(G14))),"")</f>
        <v/>
      </c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>
      <c r="A15" s="5"/>
      <c r="B15" s="15" t="str">
        <f t="array" ref="B15">IFERROR(INDEX(Active!A$3:A$30,SMALL(IF(Active!$O$3:$O$30=1,Active!$B$3:$B$30),ROW(B15))),"")</f>
        <v/>
      </c>
      <c r="C15" s="16" t="str">
        <f t="array" ref="C15">IFERROR(INDEX(Active!B$3:B$30,SMALL(IF(Active!$O$3:$O$30=1,Active!$B$3:$B$30),ROW(C15))),"")</f>
        <v/>
      </c>
      <c r="D15" s="16" t="str">
        <f t="array" ref="D15">IFERROR(INDEX(Active!C$3:C$30,SMALL(IF(Active!$O$3:$O$30=1,Active!$B$3:$B$30),ROW(D15))),"")</f>
        <v/>
      </c>
      <c r="E15" s="16" t="str">
        <f t="array" ref="E15">IFERROR(INDEX(Active!D$3:D$30,SMALL(IF(Active!$O$3:$O$30=1,Active!$B$3:$B$30),ROW(E15))),"")</f>
        <v/>
      </c>
      <c r="F15" s="16" t="str">
        <f t="array" ref="F15">IFERROR(INDEX(Active!E$3:E$30,SMALL(IF(Active!$O$3:$O$30=1,Active!$B$3:$B$30),ROW(F15))),"")</f>
        <v/>
      </c>
      <c r="G15" s="20" t="str">
        <f t="array" ref="G15">IFERROR(INDEX(Active!F$3:F$30,SMALL(IF(Active!$O$3:$O$30=1,Active!$B$3:$B$30),ROW(G15))),"")</f>
        <v/>
      </c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>
      <c r="A16" s="5"/>
      <c r="B16" s="15" t="str">
        <f t="array" ref="B16">IFERROR(INDEX(Active!A$3:A$30,SMALL(IF(Active!$O$3:$O$30=1,Active!$B$3:$B$30),ROW(B16))),"")</f>
        <v/>
      </c>
      <c r="C16" s="16" t="str">
        <f t="array" ref="C16">IFERROR(INDEX(Active!B$3:B$30,SMALL(IF(Active!$O$3:$O$30=1,Active!$B$3:$B$30),ROW(C16))),"")</f>
        <v/>
      </c>
      <c r="D16" s="16" t="str">
        <f t="array" ref="D16">IFERROR(INDEX(Active!C$3:C$30,SMALL(IF(Active!$O$3:$O$30=1,Active!$B$3:$B$30),ROW(D16))),"")</f>
        <v/>
      </c>
      <c r="E16" s="16" t="str">
        <f t="array" ref="E16">IFERROR(INDEX(Active!D$3:D$30,SMALL(IF(Active!$O$3:$O$30=1,Active!$B$3:$B$30),ROW(E16))),"")</f>
        <v/>
      </c>
      <c r="F16" s="16" t="str">
        <f t="array" ref="F16">IFERROR(INDEX(Active!E$3:E$30,SMALL(IF(Active!$O$3:$O$30=1,Active!$B$3:$B$30),ROW(F16))),"")</f>
        <v/>
      </c>
      <c r="G16" s="20" t="str">
        <f t="array" ref="G16">IFERROR(INDEX(Active!F$3:F$30,SMALL(IF(Active!$O$3:$O$30=1,Active!$B$3:$B$30),ROW(G16))),"")</f>
        <v/>
      </c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>
      <c r="A17" s="5"/>
      <c r="B17" s="15" t="str">
        <f t="array" ref="B17">IFERROR(INDEX(Active!A$3:A$30,SMALL(IF(Active!$O$3:$O$30=1,Active!$B$3:$B$30),ROW(B17))),"")</f>
        <v/>
      </c>
      <c r="C17" s="16" t="str">
        <f t="array" ref="C17">IFERROR(INDEX(Active!B$3:B$30,SMALL(IF(Active!$O$3:$O$30=1,Active!$B$3:$B$30),ROW(C17))),"")</f>
        <v/>
      </c>
      <c r="D17" s="16" t="str">
        <f t="array" ref="D17">IFERROR(INDEX(Active!C$3:C$30,SMALL(IF(Active!$O$3:$O$30=1,Active!$B$3:$B$30),ROW(D17))),"")</f>
        <v/>
      </c>
      <c r="E17" s="16" t="str">
        <f t="array" ref="E17">IFERROR(INDEX(Active!D$3:D$30,SMALL(IF(Active!$O$3:$O$30=1,Active!$B$3:$B$30),ROW(E17))),"")</f>
        <v/>
      </c>
      <c r="F17" s="16" t="str">
        <f t="array" ref="F17">IFERROR(INDEX(Active!E$3:E$30,SMALL(IF(Active!$O$3:$O$30=1,Active!$B$3:$B$30),ROW(F17))),"")</f>
        <v/>
      </c>
      <c r="G17" s="20" t="str">
        <f t="array" ref="G17">IFERROR(INDEX(Active!F$3:F$30,SMALL(IF(Active!$O$3:$O$30=1,Active!$B$3:$B$30),ROW(G17))),"")</f>
        <v/>
      </c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>
      <c r="A18" s="5"/>
      <c r="B18" s="15" t="str">
        <f t="array" ref="B18">IFERROR(INDEX(Active!A$3:A$30,SMALL(IF(Active!$O$3:$O$30=1,Active!$B$3:$B$30),ROW(B18))),"")</f>
        <v/>
      </c>
      <c r="C18" s="16" t="str">
        <f t="array" ref="C18">IFERROR(INDEX(Active!B$3:B$30,SMALL(IF(Active!$O$3:$O$30=1,Active!$B$3:$B$30),ROW(C18))),"")</f>
        <v/>
      </c>
      <c r="D18" s="16" t="str">
        <f t="array" ref="D18">IFERROR(INDEX(Active!C$3:C$30,SMALL(IF(Active!$O$3:$O$30=1,Active!$B$3:$B$30),ROW(D18))),"")</f>
        <v/>
      </c>
      <c r="E18" s="16" t="str">
        <f t="array" ref="E18">IFERROR(INDEX(Active!D$3:D$30,SMALL(IF(Active!$O$3:$O$30=1,Active!$B$3:$B$30),ROW(E18))),"")</f>
        <v/>
      </c>
      <c r="F18" s="16" t="str">
        <f t="array" ref="F18">IFERROR(INDEX(Active!E$3:E$30,SMALL(IF(Active!$O$3:$O$30=1,Active!$B$3:$B$30),ROW(F18))),"")</f>
        <v/>
      </c>
      <c r="G18" s="20" t="str">
        <f t="array" ref="G18">IFERROR(INDEX(Active!F$3:F$30,SMALL(IF(Active!$O$3:$O$30=1,Active!$B$3:$B$30),ROW(G18))),"")</f>
        <v/>
      </c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>
      <c r="A19" s="5"/>
      <c r="B19" s="15" t="str">
        <f t="array" ref="B19">IFERROR(INDEX(Active!A$3:A$30,SMALL(IF(Active!$O$3:$O$30=1,Active!$B$3:$B$30),ROW(B19))),"")</f>
        <v/>
      </c>
      <c r="C19" s="16" t="str">
        <f t="array" ref="C19">IFERROR(INDEX(Active!B$3:B$30,SMALL(IF(Active!$O$3:$O$30=1,Active!$B$3:$B$30),ROW(C19))),"")</f>
        <v/>
      </c>
      <c r="D19" s="16" t="str">
        <f t="array" ref="D19">IFERROR(INDEX(Active!C$3:C$30,SMALL(IF(Active!$O$3:$O$30=1,Active!$B$3:$B$30),ROW(D19))),"")</f>
        <v/>
      </c>
      <c r="E19" s="16" t="str">
        <f t="array" ref="E19">IFERROR(INDEX(Active!D$3:D$30,SMALL(IF(Active!$O$3:$O$30=1,Active!$B$3:$B$30),ROW(E19))),"")</f>
        <v/>
      </c>
      <c r="F19" s="16" t="str">
        <f t="array" ref="F19">IFERROR(INDEX(Active!E$3:E$30,SMALL(IF(Active!$O$3:$O$30=1,Active!$B$3:$B$30),ROW(F19))),"")</f>
        <v/>
      </c>
      <c r="G19" s="20" t="str">
        <f t="array" ref="G19">IFERROR(INDEX(Active!F$3:F$30,SMALL(IF(Active!$O$3:$O$30=1,Active!$B$3:$B$30),ROW(G19))),"")</f>
        <v/>
      </c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</row>
    <row r="20">
      <c r="A20" s="5"/>
      <c r="B20" s="15" t="str">
        <f t="array" ref="B20">IFERROR(INDEX(Active!A$3:A$30,SMALL(IF(Active!$O$3:$O$30=1,Active!$B$3:$B$30),ROW(B20))),"")</f>
        <v/>
      </c>
      <c r="C20" s="16" t="str">
        <f t="array" ref="C20">IFERROR(INDEX(Active!B$3:B$30,SMALL(IF(Active!$O$3:$O$30=1,Active!$B$3:$B$30),ROW(C20))),"")</f>
        <v/>
      </c>
      <c r="D20" s="16" t="str">
        <f t="array" ref="D20">IFERROR(INDEX(Active!C$3:C$30,SMALL(IF(Active!$O$3:$O$30=1,Active!$B$3:$B$30),ROW(D20))),"")</f>
        <v/>
      </c>
      <c r="E20" s="16" t="str">
        <f t="array" ref="E20">IFERROR(INDEX(Active!D$3:D$30,SMALL(IF(Active!$O$3:$O$30=1,Active!$B$3:$B$30),ROW(E20))),"")</f>
        <v/>
      </c>
      <c r="F20" s="16" t="str">
        <f t="array" ref="F20">IFERROR(INDEX(Active!E$3:E$30,SMALL(IF(Active!$O$3:$O$30=1,Active!$B$3:$B$30),ROW(F20))),"")</f>
        <v/>
      </c>
      <c r="G20" s="20" t="str">
        <f t="array" ref="G20">IFERROR(INDEX(Active!F$3:F$30,SMALL(IF(Active!$O$3:$O$30=1,Active!$B$3:$B$30),ROW(G20))),"")</f>
        <v/>
      </c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</row>
    <row r="21" ht="15.75" customHeight="1">
      <c r="A21" s="5"/>
      <c r="B21" s="15" t="str">
        <f t="array" ref="B21">IFERROR(INDEX(Active!A$3:A$30,SMALL(IF(Active!$O$3:$O$30=1,Active!$B$3:$B$30),ROW(B21))),"")</f>
        <v/>
      </c>
      <c r="C21" s="16" t="str">
        <f t="array" ref="C21">IFERROR(INDEX(Active!B$3:B$30,SMALL(IF(Active!$O$3:$O$30=1,Active!$B$3:$B$30),ROW(C21))),"")</f>
        <v/>
      </c>
      <c r="D21" s="16" t="str">
        <f t="array" ref="D21">IFERROR(INDEX(Active!C$3:C$30,SMALL(IF(Active!$O$3:$O$30=1,Active!$B$3:$B$30),ROW(D21))),"")</f>
        <v/>
      </c>
      <c r="E21" s="16" t="str">
        <f t="array" ref="E21">IFERROR(INDEX(Active!D$3:D$30,SMALL(IF(Active!$O$3:$O$30=1,Active!$B$3:$B$30),ROW(E21))),"")</f>
        <v/>
      </c>
      <c r="F21" s="16" t="str">
        <f t="array" ref="F21">IFERROR(INDEX(Active!E$3:E$30,SMALL(IF(Active!$O$3:$O$30=1,Active!$B$3:$B$30),ROW(F21))),"")</f>
        <v/>
      </c>
      <c r="G21" s="20" t="str">
        <f t="array" ref="G21">IFERROR(INDEX(Active!F$3:F$30,SMALL(IF(Active!$O$3:$O$30=1,Active!$B$3:$B$30),ROW(G21))),"")</f>
        <v/>
      </c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</row>
    <row r="22" ht="15.75" customHeight="1">
      <c r="A22" s="5"/>
      <c r="B22" s="15" t="str">
        <f t="array" ref="B22">IFERROR(INDEX(Active!A$3:A$30,SMALL(IF(Active!$O$3:$O$30=1,Active!$B$3:$B$30),ROW(B22))),"")</f>
        <v/>
      </c>
      <c r="C22" s="16" t="str">
        <f t="array" ref="C22">IFERROR(INDEX(Active!B$3:B$30,SMALL(IF(Active!$O$3:$O$30=1,Active!$B$3:$B$30),ROW(C22))),"")</f>
        <v/>
      </c>
      <c r="D22" s="16" t="str">
        <f t="array" ref="D22">IFERROR(INDEX(Active!C$3:C$30,SMALL(IF(Active!$O$3:$O$30=1,Active!$B$3:$B$30),ROW(D22))),"")</f>
        <v/>
      </c>
      <c r="E22" s="16" t="str">
        <f t="array" ref="E22">IFERROR(INDEX(Active!D$3:D$30,SMALL(IF(Active!$O$3:$O$30=1,Active!$B$3:$B$30),ROW(E22))),"")</f>
        <v/>
      </c>
      <c r="F22" s="16" t="str">
        <f t="array" ref="F22">IFERROR(INDEX(Active!E$3:E$30,SMALL(IF(Active!$O$3:$O$30=1,Active!$B$3:$B$30),ROW(F22))),"")</f>
        <v/>
      </c>
      <c r="G22" s="20" t="str">
        <f t="array" ref="G22">IFERROR(INDEX(Active!F$3:F$30,SMALL(IF(Active!$O$3:$O$30=1,Active!$B$3:$B$30),ROW(G22))),"")</f>
        <v/>
      </c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</row>
    <row r="23" ht="15.75" customHeight="1">
      <c r="A23" s="5"/>
      <c r="B23" s="15" t="str">
        <f t="array" ref="B23">IFERROR(INDEX(Active!A$3:A$30,SMALL(IF(Active!$O$3:$O$30=1,Active!$B$3:$B$30),ROW(B23))),"")</f>
        <v/>
      </c>
      <c r="C23" s="16" t="str">
        <f t="array" ref="C23">IFERROR(INDEX(Active!B$3:B$30,SMALL(IF(Active!$O$3:$O$30=1,Active!$B$3:$B$30),ROW(C23))),"")</f>
        <v/>
      </c>
      <c r="D23" s="16" t="str">
        <f t="array" ref="D23">IFERROR(INDEX(Active!C$3:C$30,SMALL(IF(Active!$O$3:$O$30=1,Active!$B$3:$B$30),ROW(D23))),"")</f>
        <v/>
      </c>
      <c r="E23" s="16" t="str">
        <f t="array" ref="E23">IFERROR(INDEX(Active!D$3:D$30,SMALL(IF(Active!$O$3:$O$30=1,Active!$B$3:$B$30),ROW(E23))),"")</f>
        <v/>
      </c>
      <c r="F23" s="16" t="str">
        <f t="array" ref="F23">IFERROR(INDEX(Active!E$3:E$30,SMALL(IF(Active!$O$3:$O$30=1,Active!$B$3:$B$30),ROW(F23))),"")</f>
        <v/>
      </c>
      <c r="G23" s="20" t="str">
        <f t="array" ref="G23">IFERROR(INDEX(Active!F$3:F$30,SMALL(IF(Active!$O$3:$O$30=1,Active!$B$3:$B$30),ROW(G23))),"")</f>
        <v/>
      </c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</row>
    <row r="24" ht="15.75" customHeight="1">
      <c r="A24" s="5"/>
      <c r="B24" s="15" t="str">
        <f t="array" ref="B24">IFERROR(INDEX(Active!A$3:A$30,SMALL(IF(Active!$O$3:$O$30=1,Active!$B$3:$B$30),ROW(B24))),"")</f>
        <v/>
      </c>
      <c r="C24" s="16" t="str">
        <f t="array" ref="C24">IFERROR(INDEX(Active!B$3:B$30,SMALL(IF(Active!$O$3:$O$30=1,Active!$B$3:$B$30),ROW(C24))),"")</f>
        <v/>
      </c>
      <c r="D24" s="16" t="str">
        <f t="array" ref="D24">IFERROR(INDEX(Active!C$3:C$30,SMALL(IF(Active!$O$3:$O$30=1,Active!$B$3:$B$30),ROW(D24))),"")</f>
        <v/>
      </c>
      <c r="E24" s="16" t="str">
        <f t="array" ref="E24">IFERROR(INDEX(Active!D$3:D$30,SMALL(IF(Active!$O$3:$O$30=1,Active!$B$3:$B$30),ROW(E24))),"")</f>
        <v/>
      </c>
      <c r="F24" s="16" t="str">
        <f t="array" ref="F24">IFERROR(INDEX(Active!E$3:E$30,SMALL(IF(Active!$O$3:$O$30=1,Active!$B$3:$B$30),ROW(F24))),"")</f>
        <v/>
      </c>
      <c r="G24" s="20" t="str">
        <f t="array" ref="G24">IFERROR(INDEX(Active!F$3:F$30,SMALL(IF(Active!$O$3:$O$30=1,Active!$B$3:$B$30),ROW(G24))),"")</f>
        <v/>
      </c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</row>
    <row r="25" ht="15.75" customHeight="1">
      <c r="A25" s="5"/>
      <c r="B25" s="15" t="str">
        <f t="array" ref="B25">IFERROR(INDEX(Active!A$3:A$30,SMALL(IF(Active!$O$3:$O$30=1,Active!$B$3:$B$30),ROW(B25))),"")</f>
        <v/>
      </c>
      <c r="C25" s="16" t="str">
        <f t="array" ref="C25">IFERROR(INDEX(Active!B$3:B$30,SMALL(IF(Active!$O$3:$O$30=1,Active!$B$3:$B$30),ROW(C25))),"")</f>
        <v/>
      </c>
      <c r="D25" s="16" t="str">
        <f t="array" ref="D25">IFERROR(INDEX(Active!C$3:C$30,SMALL(IF(Active!$O$3:$O$30=1,Active!$B$3:$B$30),ROW(D25))),"")</f>
        <v/>
      </c>
      <c r="E25" s="16" t="str">
        <f t="array" ref="E25">IFERROR(INDEX(Active!D$3:D$30,SMALL(IF(Active!$O$3:$O$30=1,Active!$B$3:$B$30),ROW(E25))),"")</f>
        <v/>
      </c>
      <c r="F25" s="16" t="str">
        <f t="array" ref="F25">IFERROR(INDEX(Active!E$3:E$30,SMALL(IF(Active!$O$3:$O$30=1,Active!$B$3:$B$30),ROW(F25))),"")</f>
        <v/>
      </c>
      <c r="G25" s="20" t="str">
        <f t="array" ref="G25">IFERROR(INDEX(Active!F$3:F$30,SMALL(IF(Active!$O$3:$O$30=1,Active!$B$3:$B$30),ROW(G25))),"")</f>
        <v/>
      </c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</row>
    <row r="26" ht="15.75" customHeight="1">
      <c r="A26" s="5"/>
      <c r="B26" s="15" t="str">
        <f t="array" ref="B26">IFERROR(INDEX(Active!A$3:A$30,SMALL(IF(Active!$O$3:$O$30=1,Active!$B$3:$B$30),ROW(B26))),"")</f>
        <v/>
      </c>
      <c r="C26" s="16" t="str">
        <f t="array" ref="C26">IFERROR(INDEX(Active!B$3:B$30,SMALL(IF(Active!$O$3:$O$30=1,Active!$B$3:$B$30),ROW(C26))),"")</f>
        <v/>
      </c>
      <c r="D26" s="16" t="str">
        <f t="array" ref="D26">IFERROR(INDEX(Active!C$3:C$30,SMALL(IF(Active!$O$3:$O$30=1,Active!$B$3:$B$30),ROW(D26))),"")</f>
        <v/>
      </c>
      <c r="E26" s="16" t="str">
        <f t="array" ref="E26">IFERROR(INDEX(Active!D$3:D$30,SMALL(IF(Active!$O$3:$O$30=1,Active!$B$3:$B$30),ROW(E26))),"")</f>
        <v/>
      </c>
      <c r="F26" s="16" t="str">
        <f t="array" ref="F26">IFERROR(INDEX(Active!E$3:E$30,SMALL(IF(Active!$O$3:$O$30=1,Active!$B$3:$B$30),ROW(F26))),"")</f>
        <v/>
      </c>
      <c r="G26" s="20" t="str">
        <f t="array" ref="G26">IFERROR(INDEX(Active!F$3:F$30,SMALL(IF(Active!$O$3:$O$30=1,Active!$B$3:$B$30),ROW(G26))),"")</f>
        <v/>
      </c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</row>
    <row r="27" ht="15.75" customHeight="1">
      <c r="A27" s="5"/>
      <c r="B27" s="15" t="str">
        <f t="array" ref="B27">IFERROR(INDEX(Active!A$3:A$30,SMALL(IF(Active!$O$3:$O$30=1,Active!$B$3:$B$30),ROW(B27))),"")</f>
        <v/>
      </c>
      <c r="C27" s="16" t="str">
        <f t="array" ref="C27">IFERROR(INDEX(Active!B$3:B$30,SMALL(IF(Active!$O$3:$O$30=1,Active!$B$3:$B$30),ROW(C27))),"")</f>
        <v/>
      </c>
      <c r="D27" s="16" t="str">
        <f t="array" ref="D27">IFERROR(INDEX(Active!C$3:C$30,SMALL(IF(Active!$O$3:$O$30=1,Active!$B$3:$B$30),ROW(D27))),"")</f>
        <v/>
      </c>
      <c r="E27" s="16" t="str">
        <f t="array" ref="E27">IFERROR(INDEX(Active!D$3:D$30,SMALL(IF(Active!$O$3:$O$30=1,Active!$B$3:$B$30),ROW(E27))),"")</f>
        <v/>
      </c>
      <c r="F27" s="16" t="str">
        <f t="array" ref="F27">IFERROR(INDEX(Active!E$3:E$30,SMALL(IF(Active!$O$3:$O$30=1,Active!$B$3:$B$30),ROW(F27))),"")</f>
        <v/>
      </c>
      <c r="G27" s="20" t="str">
        <f t="array" ref="G27">IFERROR(INDEX(Active!F$3:F$30,SMALL(IF(Active!$O$3:$O$30=1,Active!$B$3:$B$30),ROW(G27))),"")</f>
        <v/>
      </c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</row>
    <row r="28" ht="15.75" customHeight="1">
      <c r="A28" s="5"/>
      <c r="B28" s="15" t="str">
        <f t="array" ref="B28">IFERROR(INDEX(Active!A$3:A$30,SMALL(IF(Active!$O$3:$O$30=1,Active!$B$3:$B$30),ROW(B28))),"")</f>
        <v/>
      </c>
      <c r="C28" s="16" t="str">
        <f t="array" ref="C28">IFERROR(INDEX(Active!B$3:B$30,SMALL(IF(Active!$O$3:$O$30=1,Active!$B$3:$B$30),ROW(C28))),"")</f>
        <v/>
      </c>
      <c r="D28" s="16" t="str">
        <f t="array" ref="D28">IFERROR(INDEX(Active!C$3:C$30,SMALL(IF(Active!$O$3:$O$30=1,Active!$B$3:$B$30),ROW(D28))),"")</f>
        <v/>
      </c>
      <c r="E28" s="16" t="str">
        <f t="array" ref="E28">IFERROR(INDEX(Active!D$3:D$30,SMALL(IF(Active!$O$3:$O$30=1,Active!$B$3:$B$30),ROW(E28))),"")</f>
        <v/>
      </c>
      <c r="F28" s="16" t="str">
        <f t="array" ref="F28">IFERROR(INDEX(Active!E$3:E$30,SMALL(IF(Active!$O$3:$O$30=1,Active!$B$3:$B$30),ROW(F28))),"")</f>
        <v/>
      </c>
      <c r="G28" s="20" t="str">
        <f t="array" ref="G28">IFERROR(INDEX(Active!F$3:F$30,SMALL(IF(Active!$O$3:$O$30=1,Active!$B$3:$B$30),ROW(G28))),"")</f>
        <v/>
      </c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</row>
    <row r="29" ht="15.75" customHeight="1">
      <c r="A29" s="5"/>
      <c r="B29" s="15" t="str">
        <f t="array" ref="B29">IFERROR(INDEX(Active!A$3:A$30,SMALL(IF(Active!$O$3:$O$30=1,Active!$B$3:$B$30),ROW(B29))),"")</f>
        <v/>
      </c>
      <c r="C29" s="16" t="str">
        <f t="array" ref="C29">IFERROR(INDEX(Active!B$3:B$30,SMALL(IF(Active!$O$3:$O$30=1,Active!$B$3:$B$30),ROW(C29))),"")</f>
        <v/>
      </c>
      <c r="D29" s="16" t="str">
        <f t="array" ref="D29">IFERROR(INDEX(Active!C$3:C$30,SMALL(IF(Active!$O$3:$O$30=1,Active!$B$3:$B$30),ROW(D29))),"")</f>
        <v/>
      </c>
      <c r="E29" s="16" t="str">
        <f t="array" ref="E29">IFERROR(INDEX(Active!D$3:D$30,SMALL(IF(Active!$O$3:$O$30=1,Active!$B$3:$B$30),ROW(E29))),"")</f>
        <v/>
      </c>
      <c r="F29" s="16" t="str">
        <f t="array" ref="F29">IFERROR(INDEX(Active!E$3:E$30,SMALL(IF(Active!$O$3:$O$30=1,Active!$B$3:$B$30),ROW(F29))),"")</f>
        <v/>
      </c>
      <c r="G29" s="20" t="str">
        <f t="array" ref="G29">IFERROR(INDEX(Active!F$3:F$30,SMALL(IF(Active!$O$3:$O$30=1,Active!$B$3:$B$30),ROW(G29))),"")</f>
        <v/>
      </c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</row>
    <row r="30" ht="15.75" customHeight="1">
      <c r="A30" s="5"/>
      <c r="B30" s="15" t="str">
        <f t="array" ref="B30">IFERROR(INDEX(Active!A$3:A$30,SMALL(IF(Active!$O$3:$O$30=1,Active!$B$3:$B$30),ROW(B30))),"")</f>
        <v/>
      </c>
      <c r="C30" s="16" t="str">
        <f t="array" ref="C30">IFERROR(INDEX(Active!B$3:B$30,SMALL(IF(Active!$O$3:$O$30=1,Active!$B$3:$B$30),ROW(C30))),"")</f>
        <v/>
      </c>
      <c r="D30" s="16" t="str">
        <f t="array" ref="D30">IFERROR(INDEX(Active!C$3:C$30,SMALL(IF(Active!$O$3:$O$30=1,Active!$B$3:$B$30),ROW(D30))),"")</f>
        <v/>
      </c>
      <c r="E30" s="16" t="str">
        <f t="array" ref="E30">IFERROR(INDEX(Active!D$3:D$30,SMALL(IF(Active!$O$3:$O$30=1,Active!$B$3:$B$30),ROW(E30))),"")</f>
        <v/>
      </c>
      <c r="F30" s="16" t="str">
        <f t="array" ref="F30">IFERROR(INDEX(Active!E$3:E$30,SMALL(IF(Active!$O$3:$O$30=1,Active!$B$3:$B$30),ROW(F30))),"")</f>
        <v/>
      </c>
      <c r="G30" s="20" t="str">
        <f t="array" ref="G30">IFERROR(INDEX(Active!F$3:F$30,SMALL(IF(Active!$O$3:$O$30=1,Active!$B$3:$B$30),ROW(G30))),"")</f>
        <v/>
      </c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</row>
  </sheetData>
  <mergeCells count="2">
    <mergeCell ref="A1:I2"/>
    <mergeCell ref="H3:K3"/>
  </mergeCells>
  <drawing r:id="rId1"/>
</worksheet>
</file>