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710"/>
  </bookViews>
  <sheets>
    <sheet name="Лист1" sheetId="3" r:id="rId1"/>
    <sheet name="2018" sheetId="1" r:id="rId2"/>
    <sheet name="Адрес Формат _ред14.01.2018" sheetId="2" r:id="rId3"/>
  </sheets>
  <definedNames>
    <definedName name="_xlnm._FilterDatabase" localSheetId="1" hidden="1">'2018'!$B$3:$G$23</definedName>
    <definedName name="_xlnm._FilterDatabase" localSheetId="2" hidden="1">'Адрес Формат _ред14.01.2018'!$D$3:$E$25</definedName>
    <definedName name="_xlnm.Print_Area" localSheetId="2">'Адрес Формат _ред14.01.2018'!$A$1:$R$3</definedName>
  </definedNames>
  <calcPr calcId="152511"/>
  <pivotCaches>
    <pivotCache cacheId="29" r:id="rId4"/>
  </pivotCaches>
</workbook>
</file>

<file path=xl/calcChain.xml><?xml version="1.0" encoding="utf-8"?>
<calcChain xmlns="http://schemas.openxmlformats.org/spreadsheetml/2006/main">
  <c r="Q20" i="2" l="1"/>
  <c r="P20" i="2"/>
  <c r="O20" i="2"/>
  <c r="N20" i="2"/>
  <c r="M20" i="2"/>
  <c r="L20" i="2"/>
  <c r="K20" i="2"/>
  <c r="J20" i="2"/>
  <c r="R20" i="2" s="1"/>
  <c r="I20" i="2"/>
  <c r="H20" i="2"/>
  <c r="G20" i="2"/>
  <c r="F20" i="2"/>
  <c r="Q10" i="2"/>
  <c r="P10" i="2"/>
  <c r="O10" i="2"/>
  <c r="N10" i="2"/>
  <c r="M10" i="2"/>
  <c r="L10" i="2"/>
  <c r="K10" i="2"/>
  <c r="J10" i="2"/>
  <c r="I10" i="2"/>
  <c r="H10" i="2"/>
  <c r="G10" i="2"/>
  <c r="F10" i="2"/>
  <c r="R10" i="2" s="1"/>
  <c r="Q25" i="2"/>
  <c r="P25" i="2"/>
  <c r="O25" i="2"/>
  <c r="N25" i="2"/>
  <c r="M25" i="2"/>
  <c r="L25" i="2"/>
  <c r="K25" i="2"/>
  <c r="J25" i="2"/>
  <c r="R25" i="2" s="1"/>
  <c r="I25" i="2"/>
  <c r="H25" i="2"/>
  <c r="G25" i="2"/>
  <c r="F25" i="2"/>
  <c r="Q15" i="2"/>
  <c r="P15" i="2"/>
  <c r="O15" i="2"/>
  <c r="N15" i="2"/>
  <c r="M15" i="2"/>
  <c r="L15" i="2"/>
  <c r="K15" i="2"/>
  <c r="J15" i="2"/>
  <c r="I15" i="2"/>
  <c r="H15" i="2"/>
  <c r="G15" i="2"/>
  <c r="F15" i="2"/>
  <c r="R15" i="2" s="1"/>
  <c r="Q9" i="2"/>
  <c r="P8" i="2"/>
  <c r="Q22" i="2"/>
  <c r="P22" i="2"/>
  <c r="O22" i="2"/>
  <c r="N22" i="2"/>
  <c r="M22" i="2"/>
  <c r="L22" i="2"/>
  <c r="R22" i="2" s="1"/>
  <c r="K22" i="2"/>
  <c r="J22" i="2"/>
  <c r="I22" i="2"/>
  <c r="H22" i="2"/>
  <c r="G22" i="2"/>
  <c r="F22" i="2"/>
  <c r="Q21" i="2"/>
  <c r="P21" i="2"/>
  <c r="O21" i="2"/>
  <c r="N21" i="2"/>
  <c r="M21" i="2"/>
  <c r="L21" i="2"/>
  <c r="K21" i="2"/>
  <c r="J21" i="2"/>
  <c r="I21" i="2"/>
  <c r="H21" i="2"/>
  <c r="R21" i="2" s="1"/>
  <c r="G21" i="2"/>
  <c r="F21" i="2"/>
  <c r="Q19" i="2"/>
  <c r="P19" i="2"/>
  <c r="O19" i="2"/>
  <c r="N19" i="2"/>
  <c r="M19" i="2"/>
  <c r="L19" i="2"/>
  <c r="K19" i="2"/>
  <c r="J19" i="2"/>
  <c r="I19" i="2"/>
  <c r="H19" i="2"/>
  <c r="G19" i="2"/>
  <c r="F19" i="2"/>
  <c r="Q18" i="2"/>
  <c r="P18" i="2"/>
  <c r="O18" i="2"/>
  <c r="N18" i="2"/>
  <c r="M18" i="2"/>
  <c r="L18" i="2"/>
  <c r="K18" i="2"/>
  <c r="J18" i="2"/>
  <c r="I18" i="2"/>
  <c r="H18" i="2"/>
  <c r="R18" i="2" s="1"/>
  <c r="G18" i="2"/>
  <c r="F18" i="2"/>
  <c r="Q17" i="2"/>
  <c r="P17" i="2"/>
  <c r="O17" i="2"/>
  <c r="N17" i="2"/>
  <c r="M17" i="2"/>
  <c r="L17" i="2"/>
  <c r="K17" i="2"/>
  <c r="J17" i="2"/>
  <c r="I17" i="2"/>
  <c r="H17" i="2"/>
  <c r="G17" i="2"/>
  <c r="F17" i="2"/>
  <c r="Q16" i="2"/>
  <c r="P16" i="2"/>
  <c r="O16" i="2"/>
  <c r="N16" i="2"/>
  <c r="M16" i="2"/>
  <c r="L16" i="2"/>
  <c r="K16" i="2"/>
  <c r="J16" i="2"/>
  <c r="I16" i="2"/>
  <c r="H16" i="2"/>
  <c r="R16" i="2" s="1"/>
  <c r="G16" i="2"/>
  <c r="F16" i="2"/>
  <c r="Q14" i="2"/>
  <c r="P14" i="2"/>
  <c r="O14" i="2"/>
  <c r="N14" i="2"/>
  <c r="M14" i="2"/>
  <c r="L14" i="2"/>
  <c r="K14" i="2"/>
  <c r="J14" i="2"/>
  <c r="I14" i="2"/>
  <c r="H14" i="2"/>
  <c r="G14" i="2"/>
  <c r="F14" i="2"/>
  <c r="Q13" i="2"/>
  <c r="P13" i="2"/>
  <c r="O13" i="2"/>
  <c r="N13" i="2"/>
  <c r="M13" i="2"/>
  <c r="L13" i="2"/>
  <c r="K13" i="2"/>
  <c r="J13" i="2"/>
  <c r="I13" i="2"/>
  <c r="H13" i="2"/>
  <c r="R13" i="2" s="1"/>
  <c r="G13" i="2"/>
  <c r="F13" i="2"/>
  <c r="Q12" i="2"/>
  <c r="P12" i="2"/>
  <c r="O12" i="2"/>
  <c r="N12" i="2"/>
  <c r="M12" i="2"/>
  <c r="L12" i="2"/>
  <c r="L5" i="2" s="1"/>
  <c r="K12" i="2"/>
  <c r="J12" i="2"/>
  <c r="I12" i="2"/>
  <c r="H12" i="2"/>
  <c r="G12" i="2"/>
  <c r="F12" i="2"/>
  <c r="Q11" i="2"/>
  <c r="P11" i="2"/>
  <c r="P5" i="2" s="1"/>
  <c r="O11" i="2"/>
  <c r="N11" i="2"/>
  <c r="M11" i="2"/>
  <c r="L11" i="2"/>
  <c r="K11" i="2"/>
  <c r="J11" i="2"/>
  <c r="I11" i="2"/>
  <c r="H11" i="2"/>
  <c r="G11" i="2"/>
  <c r="F11" i="2"/>
  <c r="P9" i="2"/>
  <c r="O9" i="2"/>
  <c r="N9" i="2"/>
  <c r="M9" i="2"/>
  <c r="L9" i="2"/>
  <c r="K9" i="2"/>
  <c r="R9" i="2" s="1"/>
  <c r="J9" i="2"/>
  <c r="I9" i="2"/>
  <c r="H9" i="2"/>
  <c r="G9" i="2"/>
  <c r="F9" i="2"/>
  <c r="O8" i="2"/>
  <c r="K8" i="2"/>
  <c r="G8" i="2"/>
  <c r="Q7" i="2"/>
  <c r="P7" i="2"/>
  <c r="O7" i="2"/>
  <c r="N7" i="2"/>
  <c r="M7" i="2"/>
  <c r="L7" i="2"/>
  <c r="K7" i="2"/>
  <c r="J7" i="2"/>
  <c r="I7" i="2"/>
  <c r="H7" i="2"/>
  <c r="G7" i="2"/>
  <c r="F7" i="2"/>
  <c r="Q6" i="2"/>
  <c r="P6" i="2"/>
  <c r="O6" i="2"/>
  <c r="N6" i="2"/>
  <c r="M6" i="2"/>
  <c r="L6" i="2"/>
  <c r="K6" i="2"/>
  <c r="J6" i="2"/>
  <c r="I6" i="2"/>
  <c r="H6" i="2"/>
  <c r="G6" i="2"/>
  <c r="F6" i="2"/>
  <c r="Q24" i="2"/>
  <c r="P24" i="2"/>
  <c r="O24" i="2"/>
  <c r="N24" i="2"/>
  <c r="M24" i="2"/>
  <c r="L24" i="2"/>
  <c r="K24" i="2"/>
  <c r="J24" i="2"/>
  <c r="R24" i="2" s="1"/>
  <c r="I24" i="2"/>
  <c r="H24" i="2"/>
  <c r="G24" i="2"/>
  <c r="F24" i="2"/>
  <c r="Q23" i="2"/>
  <c r="P23" i="2"/>
  <c r="O23" i="2"/>
  <c r="N23" i="2"/>
  <c r="M23" i="2"/>
  <c r="L23" i="2"/>
  <c r="K23" i="2"/>
  <c r="J23" i="2"/>
  <c r="I23" i="2"/>
  <c r="H23" i="2"/>
  <c r="G23" i="2"/>
  <c r="F23" i="2"/>
  <c r="R23" i="2" s="1"/>
  <c r="F2" i="1"/>
  <c r="F1" i="1"/>
  <c r="I8" i="2"/>
  <c r="M8" i="2"/>
  <c r="Q8" i="2"/>
  <c r="F8" i="2"/>
  <c r="J8" i="2"/>
  <c r="N8" i="2"/>
  <c r="H8" i="2"/>
  <c r="L8" i="2"/>
  <c r="G5" i="2" l="1"/>
  <c r="O5" i="2"/>
  <c r="K5" i="2"/>
  <c r="Q5" i="2"/>
  <c r="N5" i="2"/>
  <c r="R8" i="2"/>
  <c r="R12" i="2"/>
  <c r="R14" i="2"/>
  <c r="R17" i="2"/>
  <c r="R19" i="2"/>
  <c r="J5" i="2"/>
  <c r="R7" i="2"/>
  <c r="F5" i="2"/>
  <c r="R11" i="2"/>
  <c r="M5" i="2"/>
  <c r="I5" i="2"/>
  <c r="R6" i="2"/>
  <c r="H5" i="2"/>
  <c r="R5" i="2" l="1"/>
</calcChain>
</file>

<file path=xl/sharedStrings.xml><?xml version="1.0" encoding="utf-8"?>
<sst xmlns="http://schemas.openxmlformats.org/spreadsheetml/2006/main" count="257" uniqueCount="45">
  <si>
    <t>РАСХОД с</t>
  </si>
  <si>
    <t>ВСЕГО по листу</t>
  </si>
  <si>
    <t>Сумма отобранных значений</t>
  </si>
  <si>
    <t>ЦФО</t>
  </si>
  <si>
    <t>№</t>
  </si>
  <si>
    <t>Организация</t>
  </si>
  <si>
    <t>Объект</t>
  </si>
  <si>
    <t>Сумма</t>
  </si>
  <si>
    <t>Период</t>
  </si>
  <si>
    <t xml:space="preserve">Заработная плата ИТР </t>
  </si>
  <si>
    <t>1.1</t>
  </si>
  <si>
    <t xml:space="preserve">Налоги </t>
  </si>
  <si>
    <t>1.2</t>
  </si>
  <si>
    <t>Тендерный отдел</t>
  </si>
  <si>
    <t>4.4</t>
  </si>
  <si>
    <t>7.1</t>
  </si>
  <si>
    <t>СМР</t>
  </si>
  <si>
    <t>9.1</t>
  </si>
  <si>
    <t>Дата начала периода</t>
  </si>
  <si>
    <t>Дата окончания периода</t>
  </si>
  <si>
    <t>Объект (в платежном календаре)</t>
  </si>
  <si>
    <t>2018 год</t>
  </si>
  <si>
    <t>1.Группа платежей</t>
  </si>
  <si>
    <t>Отдел 1</t>
  </si>
  <si>
    <t>Орг 1</t>
  </si>
  <si>
    <t>Орг 2</t>
  </si>
  <si>
    <t>Объект 1</t>
  </si>
  <si>
    <t>Объект 2</t>
  </si>
  <si>
    <t>отдел 1</t>
  </si>
  <si>
    <t>(пусто)</t>
  </si>
  <si>
    <t>Общий итог</t>
  </si>
  <si>
    <t>янв</t>
  </si>
  <si>
    <t>фев</t>
  </si>
  <si>
    <t>апр</t>
  </si>
  <si>
    <t>авг</t>
  </si>
  <si>
    <t>ноя</t>
  </si>
  <si>
    <t>дек</t>
  </si>
  <si>
    <t>Сумма по полю Сумма</t>
  </si>
  <si>
    <t>aaa</t>
  </si>
  <si>
    <t>мар</t>
  </si>
  <si>
    <t>май</t>
  </si>
  <si>
    <t>июн</t>
  </si>
  <si>
    <t>июл</t>
  </si>
  <si>
    <t>сен</t>
  </si>
  <si>
    <t>окт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</si>
</sst>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_-* #,##0.00_р_._-;\-* #,##0.00_р_._-;_-* &quot;-&quot;??_р_._-;_-@_-"/>
    <numFmt numFmtId="166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1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8"/>
      <color rgb="FF00B05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2" fillId="0" borderId="0"/>
    <xf numFmtId="166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1" applyFont="1" applyAlignment="1">
      <alignment horizontal="center"/>
    </xf>
    <xf numFmtId="0" fontId="11" fillId="0" borderId="0" xfId="1"/>
    <xf numFmtId="4" fontId="11" fillId="3" borderId="0" xfId="1" applyNumberFormat="1" applyFill="1"/>
    <xf numFmtId="0" fontId="11" fillId="0" borderId="0" xfId="1" applyAlignment="1">
      <alignment horizontal="right"/>
    </xf>
    <xf numFmtId="14" fontId="2" fillId="0" borderId="2" xfId="7" applyNumberFormat="1" applyFont="1" applyBorder="1" applyAlignment="1">
      <alignment horizontal="left" vertical="top" wrapText="1"/>
    </xf>
    <xf numFmtId="164" fontId="12" fillId="0" borderId="0" xfId="1" applyNumberFormat="1" applyFont="1" applyAlignment="1">
      <alignment horizontal="center"/>
    </xf>
    <xf numFmtId="4" fontId="11" fillId="0" borderId="0" xfId="1" applyNumberFormat="1"/>
    <xf numFmtId="14" fontId="2" fillId="0" borderId="3" xfId="7" applyNumberFormat="1" applyFont="1" applyBorder="1" applyAlignment="1">
      <alignment horizontal="left" vertical="top" wrapText="1"/>
    </xf>
    <xf numFmtId="0" fontId="3" fillId="3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6" fontId="3" fillId="2" borderId="5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4" fontId="3" fillId="2" borderId="5" xfId="1" applyNumberFormat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wrapText="1"/>
    </xf>
    <xf numFmtId="49" fontId="4" fillId="2" borderId="3" xfId="1" applyNumberFormat="1" applyFont="1" applyFill="1" applyBorder="1" applyAlignment="1">
      <alignment horizontal="center" vertical="center"/>
    </xf>
    <xf numFmtId="0" fontId="2" fillId="0" borderId="3" xfId="7" applyNumberFormat="1" applyFont="1" applyBorder="1" applyAlignment="1">
      <alignment horizontal="left" vertical="top" wrapText="1" indent="2"/>
    </xf>
    <xf numFmtId="0" fontId="2" fillId="0" borderId="3" xfId="7" applyNumberFormat="1" applyFont="1" applyBorder="1" applyAlignment="1">
      <alignment horizontal="left" vertical="top" wrapText="1"/>
    </xf>
    <xf numFmtId="4" fontId="2" fillId="0" borderId="3" xfId="7" applyNumberFormat="1" applyFont="1" applyFill="1" applyBorder="1" applyAlignment="1">
      <alignment horizontal="right" vertical="top"/>
    </xf>
    <xf numFmtId="165" fontId="4" fillId="2" borderId="6" xfId="1" applyNumberFormat="1" applyFont="1" applyFill="1" applyBorder="1" applyAlignment="1">
      <alignment horizontal="left" wrapText="1"/>
    </xf>
    <xf numFmtId="49" fontId="4" fillId="2" borderId="7" xfId="5" applyNumberFormat="1" applyFont="1" applyFill="1" applyBorder="1" applyAlignment="1">
      <alignment horizontal="center" vertical="center"/>
    </xf>
    <xf numFmtId="4" fontId="2" fillId="0" borderId="1" xfId="7" applyNumberFormat="1" applyFont="1" applyBorder="1" applyAlignment="1">
      <alignment horizontal="right" vertical="top"/>
    </xf>
    <xf numFmtId="14" fontId="2" fillId="0" borderId="1" xfId="7" applyNumberFormat="1" applyFont="1" applyBorder="1" applyAlignment="1">
      <alignment horizontal="left" vertical="top" wrapText="1"/>
    </xf>
    <xf numFmtId="0" fontId="4" fillId="2" borderId="8" xfId="5" applyFont="1" applyFill="1" applyBorder="1" applyAlignment="1">
      <alignment horizontal="left" wrapText="1"/>
    </xf>
    <xf numFmtId="0" fontId="13" fillId="0" borderId="0" xfId="1" applyFont="1" applyFill="1" applyBorder="1"/>
    <xf numFmtId="0" fontId="13" fillId="0" borderId="0" xfId="1" applyFont="1" applyBorder="1"/>
    <xf numFmtId="0" fontId="13" fillId="0" borderId="0" xfId="1" applyFont="1" applyBorder="1" applyAlignment="1">
      <alignment horizontal="left" vertical="top"/>
    </xf>
    <xf numFmtId="0" fontId="6" fillId="4" borderId="3" xfId="1" applyFont="1" applyFill="1" applyBorder="1" applyAlignment="1">
      <alignment horizontal="left" vertical="top"/>
    </xf>
    <xf numFmtId="14" fontId="6" fillId="5" borderId="3" xfId="7" applyNumberFormat="1" applyFont="1" applyFill="1" applyBorder="1" applyAlignment="1">
      <alignment horizontal="center" vertical="top" wrapText="1"/>
    </xf>
    <xf numFmtId="0" fontId="13" fillId="0" borderId="0" xfId="1" quotePrefix="1" applyFont="1" applyBorder="1"/>
    <xf numFmtId="0" fontId="8" fillId="0" borderId="0" xfId="1" applyFont="1" applyFill="1" applyBorder="1" applyAlignment="1">
      <alignment horizontal="left" vertical="top"/>
    </xf>
    <xf numFmtId="0" fontId="6" fillId="4" borderId="9" xfId="1" applyFont="1" applyFill="1" applyBorder="1" applyAlignment="1">
      <alignment horizontal="left" vertical="top"/>
    </xf>
    <xf numFmtId="0" fontId="9" fillId="5" borderId="3" xfId="1" applyFont="1" applyFill="1" applyBorder="1" applyAlignment="1">
      <alignment horizontal="left" vertical="top"/>
    </xf>
    <xf numFmtId="16" fontId="9" fillId="5" borderId="3" xfId="1" applyNumberFormat="1" applyFont="1" applyFill="1" applyBorder="1" applyAlignment="1">
      <alignment horizontal="left" vertical="top" wrapText="1"/>
    </xf>
    <xf numFmtId="0" fontId="14" fillId="5" borderId="3" xfId="1" applyFont="1" applyFill="1" applyBorder="1" applyAlignment="1">
      <alignment horizontal="center"/>
    </xf>
    <xf numFmtId="17" fontId="10" fillId="5" borderId="3" xfId="1" applyNumberFormat="1" applyFont="1" applyFill="1" applyBorder="1"/>
    <xf numFmtId="0" fontId="13" fillId="4" borderId="0" xfId="1" applyFont="1" applyFill="1" applyBorder="1"/>
    <xf numFmtId="0" fontId="2" fillId="6" borderId="3" xfId="6" applyNumberFormat="1" applyFont="1" applyFill="1" applyBorder="1" applyAlignment="1">
      <alignment horizontal="left" vertical="top" wrapText="1" indent="2"/>
    </xf>
    <xf numFmtId="0" fontId="13" fillId="4" borderId="0" xfId="1" applyFont="1" applyFill="1" applyBorder="1" applyAlignment="1">
      <alignment horizontal="left" vertical="top"/>
    </xf>
    <xf numFmtId="4" fontId="15" fillId="4" borderId="0" xfId="1" applyNumberFormat="1" applyFont="1" applyFill="1" applyBorder="1"/>
    <xf numFmtId="0" fontId="2" fillId="0" borderId="3" xfId="6" applyNumberFormat="1" applyFont="1" applyBorder="1" applyAlignment="1">
      <alignment horizontal="left" vertical="top" wrapText="1" indent="2"/>
    </xf>
    <xf numFmtId="4" fontId="8" fillId="0" borderId="3" xfId="1" applyNumberFormat="1" applyFont="1" applyFill="1" applyBorder="1"/>
    <xf numFmtId="0" fontId="14" fillId="4" borderId="0" xfId="1" applyFont="1" applyFill="1" applyBorder="1"/>
    <xf numFmtId="0" fontId="16" fillId="0" borderId="3" xfId="6" applyNumberFormat="1" applyFont="1" applyBorder="1" applyAlignment="1">
      <alignment horizontal="left" vertical="top" wrapText="1"/>
    </xf>
    <xf numFmtId="0" fontId="14" fillId="0" borderId="3" xfId="1" applyFont="1" applyFill="1" applyBorder="1" applyAlignment="1">
      <alignment horizontal="left" vertical="top"/>
    </xf>
    <xf numFmtId="0" fontId="14" fillId="0" borderId="0" xfId="1" applyFont="1" applyFill="1" applyBorder="1"/>
    <xf numFmtId="0" fontId="6" fillId="0" borderId="3" xfId="1" applyFont="1" applyFill="1" applyBorder="1" applyAlignment="1">
      <alignment horizontal="left" vertical="top" wrapText="1"/>
    </xf>
    <xf numFmtId="4" fontId="6" fillId="7" borderId="3" xfId="6" applyNumberFormat="1" applyFont="1" applyFill="1" applyBorder="1" applyAlignment="1">
      <alignment horizontal="right" vertical="top"/>
    </xf>
    <xf numFmtId="4" fontId="6" fillId="8" borderId="3" xfId="6" applyNumberFormat="1" applyFont="1" applyFill="1" applyBorder="1" applyAlignment="1">
      <alignment horizontal="right" vertical="top"/>
    </xf>
    <xf numFmtId="0" fontId="14" fillId="0" borderId="0" xfId="1" applyFont="1" applyBorder="1"/>
    <xf numFmtId="0" fontId="6" fillId="0" borderId="0" xfId="1" applyFont="1" applyBorder="1"/>
    <xf numFmtId="4" fontId="14" fillId="0" borderId="0" xfId="1" applyNumberFormat="1" applyFont="1" applyFill="1" applyBorder="1"/>
    <xf numFmtId="4" fontId="6" fillId="5" borderId="3" xfId="6" applyNumberFormat="1" applyFont="1" applyFill="1" applyBorder="1" applyAlignment="1">
      <alignment horizontal="right" vertical="top"/>
    </xf>
    <xf numFmtId="0" fontId="0" fillId="0" borderId="0" xfId="0" pivotButton="1"/>
    <xf numFmtId="4" fontId="0" fillId="0" borderId="0" xfId="0" applyNumberFormat="1"/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_РАСХОД" xfId="6"/>
    <cellStyle name="Обычный_РАСХОД 2" xfId="7"/>
    <cellStyle name="Финансовый 2 2" xfId="8"/>
  </cellStyles>
  <dxfs count="60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481.49503460648" createdVersion="5" refreshedVersion="5" minRefreshableVersion="3" recordCount="27">
  <cacheSource type="worksheet">
    <worksheetSource ref="A3:G30" sheet="2018"/>
  </cacheSource>
  <cacheFields count="7">
    <cacheField name="aaa" numFmtId="0">
      <sharedItems containsNonDate="0" containsString="0" containsBlank="1" containsNumber="1" containsInteger="1" minValue="1" maxValue="1" count="2">
        <m/>
        <n v="1" u="1"/>
      </sharedItems>
    </cacheField>
    <cacheField name="ЦФО" numFmtId="0">
      <sharedItems containsBlank="1" count="6">
        <s v="Заработная плата ИТР "/>
        <s v="Налоги "/>
        <s v="Тендерный отдел"/>
        <s v="СМР"/>
        <s v="Отдел 1"/>
        <m/>
      </sharedItems>
    </cacheField>
    <cacheField name="№" numFmtId="0">
      <sharedItems containsBlank="1"/>
    </cacheField>
    <cacheField name="Организация" numFmtId="0">
      <sharedItems containsBlank="1" count="3">
        <s v="Орг 1"/>
        <s v="Орг 2"/>
        <m/>
      </sharedItems>
    </cacheField>
    <cacheField name="Объект" numFmtId="0">
      <sharedItems containsBlank="1" count="3">
        <s v="Объект 1"/>
        <s v="Объект 2"/>
        <m/>
      </sharedItems>
    </cacheField>
    <cacheField name="Сумма" numFmtId="0">
      <sharedItems containsString="0" containsBlank="1" containsNumber="1" minValue="1000" maxValue="9864024.4199999999"/>
    </cacheField>
    <cacheField name="Период" numFmtId="0">
      <sharedItems containsNonDate="0" containsDate="1" containsString="0" containsBlank="1" minDate="2018-01-09T00:00:00" maxDate="2018-12-27T00:00:00" count="11">
        <d v="2018-01-09T00:00:00"/>
        <d v="2018-02-09T00:00:00"/>
        <d v="2018-04-09T00:00:00"/>
        <d v="2018-01-12T00:00:00"/>
        <d v="2018-08-12T00:00:00"/>
        <d v="2018-11-12T00:00:00"/>
        <d v="2018-01-25T00:00:00"/>
        <d v="2018-01-29T00:00:00"/>
        <d v="2018-08-25T00:00:00"/>
        <d v="2018-12-26T00:00:00"/>
        <m/>
      </sharedItems>
      <fieldGroup base="6">
        <rangePr autoStart="0" autoEnd="0" groupBy="months" startDate="2018-01-01T00:00:00" endDate="2018-12-31T00:00:00"/>
        <groupItems count="14">
          <s v="&lt;01.01.2018 или (пусто)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12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s v="1.1"/>
    <x v="0"/>
    <x v="0"/>
    <n v="1994508.54"/>
    <x v="0"/>
  </r>
  <r>
    <x v="0"/>
    <x v="0"/>
    <s v="1.1"/>
    <x v="0"/>
    <x v="1"/>
    <n v="2583"/>
    <x v="1"/>
  </r>
  <r>
    <x v="0"/>
    <x v="0"/>
    <s v="1.1"/>
    <x v="1"/>
    <x v="0"/>
    <n v="1000"/>
    <x v="0"/>
  </r>
  <r>
    <x v="0"/>
    <x v="0"/>
    <s v="1.1"/>
    <x v="1"/>
    <x v="1"/>
    <n v="254444"/>
    <x v="2"/>
  </r>
  <r>
    <x v="0"/>
    <x v="1"/>
    <s v="1.2"/>
    <x v="0"/>
    <x v="0"/>
    <n v="5680.5"/>
    <x v="3"/>
  </r>
  <r>
    <x v="0"/>
    <x v="1"/>
    <s v="1.2"/>
    <x v="0"/>
    <x v="1"/>
    <n v="9864024.4199999999"/>
    <x v="3"/>
  </r>
  <r>
    <x v="0"/>
    <x v="1"/>
    <s v="1.2"/>
    <x v="1"/>
    <x v="0"/>
    <n v="5680.5"/>
    <x v="4"/>
  </r>
  <r>
    <x v="0"/>
    <x v="1"/>
    <s v="1.2"/>
    <x v="1"/>
    <x v="1"/>
    <n v="864024.42"/>
    <x v="3"/>
  </r>
  <r>
    <x v="0"/>
    <x v="2"/>
    <s v="4.4"/>
    <x v="0"/>
    <x v="0"/>
    <n v="540000"/>
    <x v="3"/>
  </r>
  <r>
    <x v="0"/>
    <x v="2"/>
    <s v="4.4"/>
    <x v="0"/>
    <x v="1"/>
    <n v="24000"/>
    <x v="3"/>
  </r>
  <r>
    <x v="0"/>
    <x v="2"/>
    <s v="4.4"/>
    <x v="1"/>
    <x v="0"/>
    <n v="40000"/>
    <x v="3"/>
  </r>
  <r>
    <x v="0"/>
    <x v="2"/>
    <s v="4.4"/>
    <x v="1"/>
    <x v="1"/>
    <n v="324000"/>
    <x v="5"/>
  </r>
  <r>
    <x v="0"/>
    <x v="3"/>
    <s v="7.1"/>
    <x v="0"/>
    <x v="0"/>
    <n v="1167880.5"/>
    <x v="6"/>
  </r>
  <r>
    <x v="0"/>
    <x v="3"/>
    <s v="7.1"/>
    <x v="0"/>
    <x v="1"/>
    <n v="28914"/>
    <x v="7"/>
  </r>
  <r>
    <x v="0"/>
    <x v="3"/>
    <s v="7.1"/>
    <x v="1"/>
    <x v="0"/>
    <n v="167880.5"/>
    <x v="8"/>
  </r>
  <r>
    <x v="0"/>
    <x v="3"/>
    <s v="7.1"/>
    <x v="1"/>
    <x v="1"/>
    <n v="128914"/>
    <x v="7"/>
  </r>
  <r>
    <x v="0"/>
    <x v="4"/>
    <s v="9.1"/>
    <x v="0"/>
    <x v="0"/>
    <n v="31400"/>
    <x v="9"/>
  </r>
  <r>
    <x v="0"/>
    <x v="4"/>
    <s v="9.1"/>
    <x v="0"/>
    <x v="1"/>
    <n v="21400"/>
    <x v="9"/>
  </r>
  <r>
    <x v="0"/>
    <x v="4"/>
    <s v="9.1"/>
    <x v="1"/>
    <x v="0"/>
    <n v="51400"/>
    <x v="9"/>
  </r>
  <r>
    <x v="0"/>
    <x v="4"/>
    <s v="9.1"/>
    <x v="1"/>
    <x v="1"/>
    <n v="61400"/>
    <x v="9"/>
  </r>
  <r>
    <x v="0"/>
    <x v="5"/>
    <m/>
    <x v="2"/>
    <x v="2"/>
    <m/>
    <x v="10"/>
  </r>
  <r>
    <x v="0"/>
    <x v="5"/>
    <m/>
    <x v="2"/>
    <x v="2"/>
    <m/>
    <x v="10"/>
  </r>
  <r>
    <x v="0"/>
    <x v="5"/>
    <m/>
    <x v="2"/>
    <x v="2"/>
    <m/>
    <x v="10"/>
  </r>
  <r>
    <x v="0"/>
    <x v="5"/>
    <m/>
    <x v="2"/>
    <x v="2"/>
    <m/>
    <x v="10"/>
  </r>
  <r>
    <x v="0"/>
    <x v="5"/>
    <m/>
    <x v="2"/>
    <x v="2"/>
    <m/>
    <x v="10"/>
  </r>
  <r>
    <x v="0"/>
    <x v="5"/>
    <m/>
    <x v="2"/>
    <x v="2"/>
    <m/>
    <x v="10"/>
  </r>
  <r>
    <x v="0"/>
    <x v="5"/>
    <m/>
    <x v="2"/>
    <x v="2"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9" applyNumberFormats="0" applyBorderFormats="0" applyFontFormats="0" applyPatternFormats="0" applyAlignmentFormats="0" applyWidthHeightFormats="1" dataCaption="Значения" updatedVersion="5" minRefreshableVersion="3" showDrill="0" showDataTips="0" rowGrandTotals="0" itemPrintTitles="1" createdVersion="5" indent="0" compact="0" compactData="0" multipleFieldFilters="0">
  <location ref="A3:Q25" firstHeaderRow="1" firstDataRow="2" firstDataCol="4"/>
  <pivotFields count="7">
    <pivotField axis="axisRow" compact="0" showAll="0">
      <items count="3">
        <item x="0"/>
        <item m="1"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1"/>
        <item x="4"/>
        <item x="3"/>
        <item x="2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>
      <items count="15">
        <item h="1"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h="1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3"/>
    <field x="4"/>
    <field x="1"/>
  </rowFields>
  <rowItems count="21">
    <i>
      <x/>
    </i>
    <i r="1">
      <x/>
      <x/>
      <x/>
    </i>
    <i r="3">
      <x v="1"/>
    </i>
    <i r="3">
      <x v="2"/>
    </i>
    <i r="3">
      <x v="3"/>
    </i>
    <i r="3">
      <x v="4"/>
    </i>
    <i r="2">
      <x v="1"/>
      <x/>
    </i>
    <i r="3">
      <x v="1"/>
    </i>
    <i r="3">
      <x v="2"/>
    </i>
    <i r="3">
      <x v="3"/>
    </i>
    <i r="3">
      <x v="4"/>
    </i>
    <i r="1">
      <x v="1"/>
      <x/>
      <x/>
    </i>
    <i r="3">
      <x v="1"/>
    </i>
    <i r="3">
      <x v="2"/>
    </i>
    <i r="3">
      <x v="3"/>
    </i>
    <i r="3">
      <x v="4"/>
    </i>
    <i r="2">
      <x v="1"/>
      <x/>
    </i>
    <i r="3">
      <x v="1"/>
    </i>
    <i r="3">
      <x v="2"/>
    </i>
    <i r="3">
      <x v="3"/>
    </i>
    <i r="3">
      <x v="4"/>
    </i>
  </rowItems>
  <colFields count="1">
    <field x="6"/>
  </colFields>
  <col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Сумма по полю Сумма" fld="5" baseField="0" baseItem="2" numFmtId="4"/>
  </dataFields>
  <formats count="2">
    <format dxfId="59">
      <pivotArea outline="0" collapsedLevelsAreSubtotals="1" fieldPosition="0"/>
    </format>
    <format dxfId="58">
      <pivotArea dataOnly="0" labelOnly="1" grandCol="1" outline="0" fieldPosition="0"/>
    </format>
  </formats>
  <pivotTableStyleInfo name="PivotStyleLight16" showRowHeaders="1" showColHeaders="1" showRowStripes="0" showColStripes="0" showLastColumn="1"/>
  <filters count="1">
    <filter fld="3" type="captionNotEqual" evalOrder="-1" id="2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4"/>
  <sheetViews>
    <sheetView tabSelected="1" topLeftCell="B1" workbookViewId="0">
      <selection activeCell="I32" sqref="I32"/>
    </sheetView>
  </sheetViews>
  <sheetFormatPr defaultRowHeight="15" x14ac:dyDescent="0.25"/>
  <cols>
    <col min="1" max="1" width="15" hidden="1" customWidth="1"/>
    <col min="2" max="2" width="10" bestFit="1" customWidth="1"/>
    <col min="3" max="3" width="21.85546875" bestFit="1" customWidth="1"/>
    <col min="4" max="4" width="14.5703125" style="54" customWidth="1"/>
    <col min="5" max="11" width="14.42578125" style="54" customWidth="1"/>
    <col min="12" max="16" width="14.42578125" customWidth="1"/>
    <col min="17" max="17" width="16.5703125" customWidth="1"/>
  </cols>
  <sheetData>
    <row r="3" spans="1:17" x14ac:dyDescent="0.25">
      <c r="A3" s="53" t="s">
        <v>37</v>
      </c>
      <c r="D3"/>
      <c r="E3" s="53" t="s">
        <v>8</v>
      </c>
      <c r="F3"/>
      <c r="G3"/>
      <c r="H3"/>
      <c r="I3"/>
      <c r="J3"/>
      <c r="K3"/>
    </row>
    <row r="4" spans="1:17" x14ac:dyDescent="0.25">
      <c r="A4" s="53" t="s">
        <v>38</v>
      </c>
      <c r="B4" s="53" t="s">
        <v>5</v>
      </c>
      <c r="C4" s="53" t="s">
        <v>6</v>
      </c>
      <c r="D4" s="53" t="s">
        <v>3</v>
      </c>
      <c r="E4" t="s">
        <v>31</v>
      </c>
      <c r="F4" t="s">
        <v>32</v>
      </c>
      <c r="G4" t="s">
        <v>39</v>
      </c>
      <c r="H4" t="s">
        <v>33</v>
      </c>
      <c r="I4" t="s">
        <v>40</v>
      </c>
      <c r="J4" t="s">
        <v>41</v>
      </c>
      <c r="K4" t="s">
        <v>42</v>
      </c>
      <c r="L4" t="s">
        <v>34</v>
      </c>
      <c r="M4" t="s">
        <v>43</v>
      </c>
      <c r="N4" t="s">
        <v>44</v>
      </c>
      <c r="O4" t="s">
        <v>35</v>
      </c>
      <c r="P4" t="s">
        <v>36</v>
      </c>
      <c r="Q4" s="54" t="s">
        <v>30</v>
      </c>
    </row>
    <row r="5" spans="1:17" x14ac:dyDescent="0.25">
      <c r="A5" t="s">
        <v>29</v>
      </c>
      <c r="D5"/>
      <c r="E5" s="54">
        <v>14658946.380000001</v>
      </c>
      <c r="F5" s="54">
        <v>2583</v>
      </c>
      <c r="H5" s="54">
        <v>254444</v>
      </c>
      <c r="L5" s="54">
        <v>173561</v>
      </c>
      <c r="M5" s="54"/>
      <c r="N5" s="54"/>
      <c r="O5" s="54">
        <v>324000</v>
      </c>
      <c r="P5" s="54">
        <v>165600</v>
      </c>
      <c r="Q5" s="54">
        <v>15579134.380000001</v>
      </c>
    </row>
    <row r="6" spans="1:17" x14ac:dyDescent="0.25">
      <c r="A6" t="s">
        <v>29</v>
      </c>
      <c r="B6" t="s">
        <v>24</v>
      </c>
      <c r="C6" t="s">
        <v>26</v>
      </c>
      <c r="D6" t="s">
        <v>9</v>
      </c>
      <c r="E6" s="54">
        <v>1994508.54</v>
      </c>
      <c r="L6" s="54"/>
      <c r="M6" s="54"/>
      <c r="N6" s="54"/>
      <c r="O6" s="54"/>
      <c r="P6" s="54"/>
      <c r="Q6" s="54">
        <v>1994508.54</v>
      </c>
    </row>
    <row r="7" spans="1:17" x14ac:dyDescent="0.25">
      <c r="A7" t="s">
        <v>29</v>
      </c>
      <c r="B7" t="s">
        <v>24</v>
      </c>
      <c r="C7" t="s">
        <v>26</v>
      </c>
      <c r="D7" t="s">
        <v>11</v>
      </c>
      <c r="E7" s="54">
        <v>5680.5</v>
      </c>
      <c r="L7" s="54"/>
      <c r="M7" s="54"/>
      <c r="N7" s="54"/>
      <c r="O7" s="54"/>
      <c r="P7" s="54"/>
      <c r="Q7" s="54">
        <v>5680.5</v>
      </c>
    </row>
    <row r="8" spans="1:17" x14ac:dyDescent="0.25">
      <c r="A8" t="s">
        <v>29</v>
      </c>
      <c r="B8" t="s">
        <v>24</v>
      </c>
      <c r="C8" t="s">
        <v>26</v>
      </c>
      <c r="D8" t="s">
        <v>23</v>
      </c>
      <c r="L8" s="54"/>
      <c r="M8" s="54"/>
      <c r="N8" s="54"/>
      <c r="O8" s="54"/>
      <c r="P8" s="54">
        <v>31400</v>
      </c>
      <c r="Q8" s="54">
        <v>31400</v>
      </c>
    </row>
    <row r="9" spans="1:17" x14ac:dyDescent="0.25">
      <c r="A9" t="s">
        <v>29</v>
      </c>
      <c r="B9" t="s">
        <v>24</v>
      </c>
      <c r="C9" t="s">
        <v>26</v>
      </c>
      <c r="D9" t="s">
        <v>16</v>
      </c>
      <c r="E9" s="54">
        <v>1167880.5</v>
      </c>
      <c r="L9" s="54"/>
      <c r="M9" s="54"/>
      <c r="N9" s="54"/>
      <c r="O9" s="54"/>
      <c r="P9" s="54"/>
      <c r="Q9" s="54">
        <v>1167880.5</v>
      </c>
    </row>
    <row r="10" spans="1:17" x14ac:dyDescent="0.25">
      <c r="A10" t="s">
        <v>29</v>
      </c>
      <c r="B10" t="s">
        <v>24</v>
      </c>
      <c r="C10" t="s">
        <v>26</v>
      </c>
      <c r="D10" t="s">
        <v>13</v>
      </c>
      <c r="E10" s="54">
        <v>540000</v>
      </c>
      <c r="L10" s="54"/>
      <c r="M10" s="54"/>
      <c r="N10" s="54"/>
      <c r="O10" s="54"/>
      <c r="P10" s="54"/>
      <c r="Q10" s="54">
        <v>540000</v>
      </c>
    </row>
    <row r="11" spans="1:17" x14ac:dyDescent="0.25">
      <c r="A11" t="s">
        <v>29</v>
      </c>
      <c r="B11" t="s">
        <v>24</v>
      </c>
      <c r="C11" t="s">
        <v>27</v>
      </c>
      <c r="D11" t="s">
        <v>9</v>
      </c>
      <c r="F11" s="54">
        <v>2583</v>
      </c>
      <c r="L11" s="54"/>
      <c r="M11" s="54"/>
      <c r="N11" s="54"/>
      <c r="O11" s="54"/>
      <c r="P11" s="54"/>
      <c r="Q11" s="54">
        <v>2583</v>
      </c>
    </row>
    <row r="12" spans="1:17" x14ac:dyDescent="0.25">
      <c r="A12" t="s">
        <v>29</v>
      </c>
      <c r="B12" t="s">
        <v>24</v>
      </c>
      <c r="C12" t="s">
        <v>27</v>
      </c>
      <c r="D12" t="s">
        <v>11</v>
      </c>
      <c r="E12" s="54">
        <v>9864024.4199999999</v>
      </c>
      <c r="L12" s="54"/>
      <c r="M12" s="54"/>
      <c r="N12" s="54"/>
      <c r="O12" s="54"/>
      <c r="P12" s="54"/>
      <c r="Q12" s="54">
        <v>9864024.4199999999</v>
      </c>
    </row>
    <row r="13" spans="1:17" x14ac:dyDescent="0.25">
      <c r="A13" t="s">
        <v>29</v>
      </c>
      <c r="B13" t="s">
        <v>24</v>
      </c>
      <c r="C13" t="s">
        <v>27</v>
      </c>
      <c r="D13" t="s">
        <v>23</v>
      </c>
      <c r="L13" s="54"/>
      <c r="M13" s="54"/>
      <c r="N13" s="54"/>
      <c r="O13" s="54"/>
      <c r="P13" s="54">
        <v>21400</v>
      </c>
      <c r="Q13" s="54">
        <v>21400</v>
      </c>
    </row>
    <row r="14" spans="1:17" x14ac:dyDescent="0.25">
      <c r="A14" t="s">
        <v>29</v>
      </c>
      <c r="B14" t="s">
        <v>24</v>
      </c>
      <c r="C14" t="s">
        <v>27</v>
      </c>
      <c r="D14" t="s">
        <v>16</v>
      </c>
      <c r="E14" s="54">
        <v>28914</v>
      </c>
      <c r="L14" s="54"/>
      <c r="M14" s="54"/>
      <c r="N14" s="54"/>
      <c r="O14" s="54"/>
      <c r="P14" s="54"/>
      <c r="Q14" s="54">
        <v>28914</v>
      </c>
    </row>
    <row r="15" spans="1:17" x14ac:dyDescent="0.25">
      <c r="A15" t="s">
        <v>29</v>
      </c>
      <c r="B15" t="s">
        <v>24</v>
      </c>
      <c r="C15" t="s">
        <v>27</v>
      </c>
      <c r="D15" t="s">
        <v>13</v>
      </c>
      <c r="E15" s="54">
        <v>24000</v>
      </c>
      <c r="L15" s="54"/>
      <c r="M15" s="54"/>
      <c r="N15" s="54"/>
      <c r="O15" s="54"/>
      <c r="P15" s="54"/>
      <c r="Q15" s="54">
        <v>24000</v>
      </c>
    </row>
    <row r="16" spans="1:17" x14ac:dyDescent="0.25">
      <c r="A16" t="s">
        <v>29</v>
      </c>
      <c r="B16" t="s">
        <v>25</v>
      </c>
      <c r="C16" t="s">
        <v>26</v>
      </c>
      <c r="D16" t="s">
        <v>9</v>
      </c>
      <c r="E16" s="54">
        <v>1000</v>
      </c>
      <c r="L16" s="54"/>
      <c r="M16" s="54"/>
      <c r="N16" s="54"/>
      <c r="O16" s="54"/>
      <c r="P16" s="54"/>
      <c r="Q16" s="54">
        <v>1000</v>
      </c>
    </row>
    <row r="17" spans="1:17" x14ac:dyDescent="0.25">
      <c r="A17" t="s">
        <v>29</v>
      </c>
      <c r="B17" t="s">
        <v>25</v>
      </c>
      <c r="C17" t="s">
        <v>26</v>
      </c>
      <c r="D17" t="s">
        <v>11</v>
      </c>
      <c r="L17" s="54">
        <v>5680.5</v>
      </c>
      <c r="M17" s="54"/>
      <c r="N17" s="54"/>
      <c r="O17" s="54"/>
      <c r="P17" s="54"/>
      <c r="Q17" s="54">
        <v>5680.5</v>
      </c>
    </row>
    <row r="18" spans="1:17" x14ac:dyDescent="0.25">
      <c r="A18" t="s">
        <v>29</v>
      </c>
      <c r="B18" t="s">
        <v>25</v>
      </c>
      <c r="C18" t="s">
        <v>26</v>
      </c>
      <c r="D18" t="s">
        <v>23</v>
      </c>
      <c r="L18" s="54"/>
      <c r="M18" s="54"/>
      <c r="N18" s="54"/>
      <c r="O18" s="54"/>
      <c r="P18" s="54">
        <v>51400</v>
      </c>
      <c r="Q18" s="54">
        <v>51400</v>
      </c>
    </row>
    <row r="19" spans="1:17" x14ac:dyDescent="0.25">
      <c r="A19" t="s">
        <v>29</v>
      </c>
      <c r="B19" t="s">
        <v>25</v>
      </c>
      <c r="C19" t="s">
        <v>26</v>
      </c>
      <c r="D19" t="s">
        <v>16</v>
      </c>
      <c r="L19" s="54">
        <v>167880.5</v>
      </c>
      <c r="M19" s="54"/>
      <c r="N19" s="54"/>
      <c r="O19" s="54"/>
      <c r="P19" s="54"/>
      <c r="Q19" s="54">
        <v>167880.5</v>
      </c>
    </row>
    <row r="20" spans="1:17" x14ac:dyDescent="0.25">
      <c r="A20" t="s">
        <v>29</v>
      </c>
      <c r="B20" t="s">
        <v>25</v>
      </c>
      <c r="C20" t="s">
        <v>26</v>
      </c>
      <c r="D20" t="s">
        <v>13</v>
      </c>
      <c r="E20" s="54">
        <v>40000</v>
      </c>
      <c r="L20" s="54"/>
      <c r="M20" s="54"/>
      <c r="N20" s="54"/>
      <c r="O20" s="54"/>
      <c r="P20" s="54"/>
      <c r="Q20" s="54">
        <v>40000</v>
      </c>
    </row>
    <row r="21" spans="1:17" x14ac:dyDescent="0.25">
      <c r="A21" t="s">
        <v>29</v>
      </c>
      <c r="B21" t="s">
        <v>25</v>
      </c>
      <c r="C21" t="s">
        <v>27</v>
      </c>
      <c r="D21" t="s">
        <v>9</v>
      </c>
      <c r="H21" s="54">
        <v>254444</v>
      </c>
      <c r="L21" s="54"/>
      <c r="M21" s="54"/>
      <c r="N21" s="54"/>
      <c r="O21" s="54"/>
      <c r="P21" s="54"/>
      <c r="Q21" s="54">
        <v>254444</v>
      </c>
    </row>
    <row r="22" spans="1:17" x14ac:dyDescent="0.25">
      <c r="A22" t="s">
        <v>29</v>
      </c>
      <c r="B22" t="s">
        <v>25</v>
      </c>
      <c r="C22" t="s">
        <v>27</v>
      </c>
      <c r="D22" t="s">
        <v>11</v>
      </c>
      <c r="E22" s="54">
        <v>864024.42</v>
      </c>
      <c r="L22" s="54"/>
      <c r="M22" s="54"/>
      <c r="N22" s="54"/>
      <c r="O22" s="54"/>
      <c r="P22" s="54"/>
      <c r="Q22" s="54">
        <v>864024.42</v>
      </c>
    </row>
    <row r="23" spans="1:17" x14ac:dyDescent="0.25">
      <c r="A23" t="s">
        <v>29</v>
      </c>
      <c r="B23" t="s">
        <v>25</v>
      </c>
      <c r="C23" t="s">
        <v>27</v>
      </c>
      <c r="D23" t="s">
        <v>23</v>
      </c>
      <c r="L23" s="54"/>
      <c r="M23" s="54"/>
      <c r="N23" s="54"/>
      <c r="O23" s="54"/>
      <c r="P23" s="54">
        <v>61400</v>
      </c>
      <c r="Q23" s="54">
        <v>61400</v>
      </c>
    </row>
    <row r="24" spans="1:17" x14ac:dyDescent="0.25">
      <c r="A24" t="s">
        <v>29</v>
      </c>
      <c r="B24" t="s">
        <v>25</v>
      </c>
      <c r="C24" t="s">
        <v>27</v>
      </c>
      <c r="D24" t="s">
        <v>16</v>
      </c>
      <c r="E24" s="54">
        <v>128914</v>
      </c>
      <c r="L24" s="54"/>
      <c r="M24" s="54"/>
      <c r="N24" s="54"/>
      <c r="O24" s="54"/>
      <c r="P24" s="54"/>
      <c r="Q24" s="54">
        <v>128914</v>
      </c>
    </row>
    <row r="25" spans="1:17" x14ac:dyDescent="0.25">
      <c r="A25" t="s">
        <v>29</v>
      </c>
      <c r="B25" t="s">
        <v>25</v>
      </c>
      <c r="C25" t="s">
        <v>27</v>
      </c>
      <c r="D25" t="s">
        <v>13</v>
      </c>
      <c r="L25" s="54"/>
      <c r="M25" s="54"/>
      <c r="N25" s="54"/>
      <c r="O25" s="54">
        <v>324000</v>
      </c>
      <c r="P25" s="54"/>
      <c r="Q25" s="54">
        <v>324000</v>
      </c>
    </row>
    <row r="26" spans="1:17" x14ac:dyDescent="0.25">
      <c r="D26"/>
      <c r="E26"/>
      <c r="F26"/>
      <c r="G26"/>
      <c r="H26"/>
      <c r="I26"/>
      <c r="J26"/>
      <c r="K26"/>
    </row>
    <row r="27" spans="1:17" x14ac:dyDescent="0.25">
      <c r="D27"/>
      <c r="E27"/>
      <c r="F27"/>
      <c r="G27"/>
      <c r="H27"/>
      <c r="I27"/>
      <c r="J27"/>
      <c r="K27"/>
    </row>
    <row r="28" spans="1:17" x14ac:dyDescent="0.25">
      <c r="D28"/>
      <c r="E28"/>
      <c r="F28"/>
      <c r="G28"/>
      <c r="H28"/>
      <c r="I28"/>
      <c r="J28"/>
      <c r="K28"/>
    </row>
    <row r="29" spans="1:17" x14ac:dyDescent="0.25">
      <c r="D29"/>
      <c r="E29"/>
      <c r="F29"/>
      <c r="G29"/>
      <c r="H29"/>
      <c r="I29"/>
      <c r="J29"/>
      <c r="K29"/>
    </row>
    <row r="30" spans="1:17" x14ac:dyDescent="0.25">
      <c r="D30"/>
      <c r="E30"/>
      <c r="F30"/>
      <c r="G30"/>
      <c r="H30"/>
      <c r="I30"/>
      <c r="J30"/>
      <c r="K30"/>
    </row>
    <row r="31" spans="1:17" x14ac:dyDescent="0.25">
      <c r="D31"/>
      <c r="E31"/>
      <c r="F31"/>
      <c r="G31"/>
      <c r="H31"/>
      <c r="I31"/>
      <c r="J31"/>
      <c r="K31"/>
    </row>
    <row r="32" spans="1:17" x14ac:dyDescent="0.25">
      <c r="D32"/>
      <c r="E32"/>
      <c r="F32"/>
      <c r="G32"/>
      <c r="H32"/>
      <c r="I32"/>
      <c r="J32"/>
      <c r="K32"/>
    </row>
    <row r="33" spans="4:11" x14ac:dyDescent="0.25">
      <c r="D33"/>
      <c r="E33"/>
      <c r="F33"/>
      <c r="G33"/>
      <c r="H33"/>
      <c r="I33"/>
      <c r="J33"/>
      <c r="K33"/>
    </row>
    <row r="34" spans="4:11" x14ac:dyDescent="0.25">
      <c r="D34"/>
      <c r="E34"/>
      <c r="F34"/>
      <c r="G34"/>
      <c r="H34"/>
      <c r="I34"/>
      <c r="J34"/>
      <c r="K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pane xSplit="2" ySplit="3" topLeftCell="C4" activePane="bottomRight" state="frozen"/>
      <selection activeCell="F7" sqref="F7"/>
      <selection pane="topRight" activeCell="F7" sqref="F7"/>
      <selection pane="bottomLeft" activeCell="F7" sqref="F7"/>
      <selection pane="bottomRight" activeCell="A4" sqref="A4:A39"/>
    </sheetView>
  </sheetViews>
  <sheetFormatPr defaultRowHeight="15" x14ac:dyDescent="0.25"/>
  <cols>
    <col min="2" max="2" width="33" customWidth="1"/>
    <col min="3" max="3" width="6.28515625" customWidth="1"/>
    <col min="4" max="4" width="13.28515625" customWidth="1"/>
    <col min="5" max="5" width="35.28515625" customWidth="1"/>
    <col min="6" max="6" width="17.7109375" customWidth="1"/>
    <col min="7" max="7" width="17.5703125" customWidth="1"/>
  </cols>
  <sheetData>
    <row r="1" spans="1:7" x14ac:dyDescent="0.25">
      <c r="B1" s="1" t="s">
        <v>0</v>
      </c>
      <c r="C1" s="2"/>
      <c r="D1" s="2"/>
      <c r="E1" s="4" t="s">
        <v>1</v>
      </c>
      <c r="F1" s="3">
        <f>SUM(F4:F142)</f>
        <v>15579134.380000001</v>
      </c>
      <c r="G1" s="5"/>
    </row>
    <row r="2" spans="1:7" ht="15.75" thickBot="1" x14ac:dyDescent="0.3">
      <c r="B2" s="6"/>
      <c r="C2" s="2"/>
      <c r="D2" s="2"/>
      <c r="E2" s="4" t="s">
        <v>2</v>
      </c>
      <c r="F2" s="7">
        <f>SUBTOTAL(9,F4:F142)</f>
        <v>15579134.380000001</v>
      </c>
      <c r="G2" s="8"/>
    </row>
    <row r="3" spans="1:7" ht="16.5" thickTop="1" thickBot="1" x14ac:dyDescent="0.3">
      <c r="A3" t="s">
        <v>38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3" t="s">
        <v>8</v>
      </c>
    </row>
    <row r="4" spans="1:7" ht="16.5" thickTop="1" x14ac:dyDescent="0.25">
      <c r="B4" s="14" t="s">
        <v>9</v>
      </c>
      <c r="C4" s="15" t="s">
        <v>10</v>
      </c>
      <c r="D4" s="16" t="s">
        <v>24</v>
      </c>
      <c r="E4" s="17" t="s">
        <v>26</v>
      </c>
      <c r="F4" s="18">
        <v>1994508.54</v>
      </c>
      <c r="G4" s="8">
        <v>43109</v>
      </c>
    </row>
    <row r="5" spans="1:7" ht="15.75" x14ac:dyDescent="0.25">
      <c r="B5" s="14" t="s">
        <v>9</v>
      </c>
      <c r="C5" s="15" t="s">
        <v>10</v>
      </c>
      <c r="D5" s="16" t="s">
        <v>24</v>
      </c>
      <c r="E5" s="17" t="s">
        <v>27</v>
      </c>
      <c r="F5" s="18">
        <v>2583</v>
      </c>
      <c r="G5" s="8">
        <v>43140</v>
      </c>
    </row>
    <row r="6" spans="1:7" ht="15.75" x14ac:dyDescent="0.25">
      <c r="B6" s="14" t="s">
        <v>9</v>
      </c>
      <c r="C6" s="15" t="s">
        <v>10</v>
      </c>
      <c r="D6" s="16" t="s">
        <v>25</v>
      </c>
      <c r="E6" s="17" t="s">
        <v>26</v>
      </c>
      <c r="F6" s="18">
        <v>1000</v>
      </c>
      <c r="G6" s="8">
        <v>43109</v>
      </c>
    </row>
    <row r="7" spans="1:7" ht="15.75" x14ac:dyDescent="0.25">
      <c r="B7" s="14" t="s">
        <v>9</v>
      </c>
      <c r="C7" s="15" t="s">
        <v>10</v>
      </c>
      <c r="D7" s="16" t="s">
        <v>25</v>
      </c>
      <c r="E7" s="17" t="s">
        <v>27</v>
      </c>
      <c r="F7" s="18">
        <v>254444</v>
      </c>
      <c r="G7" s="8">
        <v>43199</v>
      </c>
    </row>
    <row r="8" spans="1:7" ht="15.75" x14ac:dyDescent="0.25">
      <c r="B8" s="14" t="s">
        <v>11</v>
      </c>
      <c r="C8" s="15" t="s">
        <v>12</v>
      </c>
      <c r="D8" s="16" t="s">
        <v>24</v>
      </c>
      <c r="E8" s="17" t="s">
        <v>26</v>
      </c>
      <c r="F8" s="18">
        <v>5680.5</v>
      </c>
      <c r="G8" s="8">
        <v>43112</v>
      </c>
    </row>
    <row r="9" spans="1:7" ht="15.75" x14ac:dyDescent="0.25">
      <c r="B9" s="14" t="s">
        <v>11</v>
      </c>
      <c r="C9" s="15" t="s">
        <v>12</v>
      </c>
      <c r="D9" s="16" t="s">
        <v>24</v>
      </c>
      <c r="E9" s="17" t="s">
        <v>27</v>
      </c>
      <c r="F9" s="18">
        <v>9864024.4199999999</v>
      </c>
      <c r="G9" s="8">
        <v>43112</v>
      </c>
    </row>
    <row r="10" spans="1:7" ht="15.75" x14ac:dyDescent="0.25">
      <c r="B10" s="14" t="s">
        <v>11</v>
      </c>
      <c r="C10" s="15" t="s">
        <v>12</v>
      </c>
      <c r="D10" s="16" t="s">
        <v>25</v>
      </c>
      <c r="E10" s="17" t="s">
        <v>26</v>
      </c>
      <c r="F10" s="18">
        <v>5680.5</v>
      </c>
      <c r="G10" s="8">
        <v>43324</v>
      </c>
    </row>
    <row r="11" spans="1:7" ht="15.75" x14ac:dyDescent="0.25">
      <c r="B11" s="14" t="s">
        <v>11</v>
      </c>
      <c r="C11" s="15" t="s">
        <v>12</v>
      </c>
      <c r="D11" s="16" t="s">
        <v>25</v>
      </c>
      <c r="E11" s="17" t="s">
        <v>27</v>
      </c>
      <c r="F11" s="18">
        <v>864024.42</v>
      </c>
      <c r="G11" s="8">
        <v>43112</v>
      </c>
    </row>
    <row r="12" spans="1:7" ht="15.75" x14ac:dyDescent="0.25">
      <c r="B12" s="19" t="s">
        <v>13</v>
      </c>
      <c r="C12" s="15" t="s">
        <v>14</v>
      </c>
      <c r="D12" s="16" t="s">
        <v>24</v>
      </c>
      <c r="E12" s="17" t="s">
        <v>26</v>
      </c>
      <c r="F12" s="18">
        <v>540000</v>
      </c>
      <c r="G12" s="8">
        <v>43112</v>
      </c>
    </row>
    <row r="13" spans="1:7" ht="15.75" x14ac:dyDescent="0.25">
      <c r="B13" s="19" t="s">
        <v>13</v>
      </c>
      <c r="C13" s="15" t="s">
        <v>14</v>
      </c>
      <c r="D13" s="16" t="s">
        <v>24</v>
      </c>
      <c r="E13" s="17" t="s">
        <v>27</v>
      </c>
      <c r="F13" s="18">
        <v>24000</v>
      </c>
      <c r="G13" s="8">
        <v>43112</v>
      </c>
    </row>
    <row r="14" spans="1:7" ht="15.75" x14ac:dyDescent="0.25">
      <c r="B14" s="19" t="s">
        <v>13</v>
      </c>
      <c r="C14" s="15" t="s">
        <v>14</v>
      </c>
      <c r="D14" s="16" t="s">
        <v>25</v>
      </c>
      <c r="E14" s="17" t="s">
        <v>26</v>
      </c>
      <c r="F14" s="18">
        <v>40000</v>
      </c>
      <c r="G14" s="8">
        <v>43112</v>
      </c>
    </row>
    <row r="15" spans="1:7" ht="15.75" x14ac:dyDescent="0.25">
      <c r="B15" s="19" t="s">
        <v>13</v>
      </c>
      <c r="C15" s="15" t="s">
        <v>14</v>
      </c>
      <c r="D15" s="16" t="s">
        <v>25</v>
      </c>
      <c r="E15" s="17" t="s">
        <v>27</v>
      </c>
      <c r="F15" s="18">
        <v>324000</v>
      </c>
      <c r="G15" s="8">
        <v>43416</v>
      </c>
    </row>
    <row r="16" spans="1:7" ht="15.75" x14ac:dyDescent="0.25">
      <c r="B16" s="14" t="s">
        <v>16</v>
      </c>
      <c r="C16" s="15" t="s">
        <v>15</v>
      </c>
      <c r="D16" s="16" t="s">
        <v>24</v>
      </c>
      <c r="E16" s="17" t="s">
        <v>26</v>
      </c>
      <c r="F16" s="18">
        <v>1167880.5</v>
      </c>
      <c r="G16" s="8">
        <v>43125</v>
      </c>
    </row>
    <row r="17" spans="2:7" ht="15.75" x14ac:dyDescent="0.25">
      <c r="B17" s="14" t="s">
        <v>16</v>
      </c>
      <c r="C17" s="15" t="s">
        <v>15</v>
      </c>
      <c r="D17" s="16" t="s">
        <v>24</v>
      </c>
      <c r="E17" s="17" t="s">
        <v>27</v>
      </c>
      <c r="F17" s="18">
        <v>28914</v>
      </c>
      <c r="G17" s="8">
        <v>43129</v>
      </c>
    </row>
    <row r="18" spans="2:7" ht="15.75" x14ac:dyDescent="0.25">
      <c r="B18" s="14" t="s">
        <v>16</v>
      </c>
      <c r="C18" s="15" t="s">
        <v>15</v>
      </c>
      <c r="D18" s="16" t="s">
        <v>25</v>
      </c>
      <c r="E18" s="17" t="s">
        <v>26</v>
      </c>
      <c r="F18" s="18">
        <v>167880.5</v>
      </c>
      <c r="G18" s="8">
        <v>43337</v>
      </c>
    </row>
    <row r="19" spans="2:7" ht="15.75" x14ac:dyDescent="0.25">
      <c r="B19" s="14" t="s">
        <v>16</v>
      </c>
      <c r="C19" s="15" t="s">
        <v>15</v>
      </c>
      <c r="D19" s="16" t="s">
        <v>25</v>
      </c>
      <c r="E19" s="17" t="s">
        <v>27</v>
      </c>
      <c r="F19" s="18">
        <v>128914</v>
      </c>
      <c r="G19" s="8">
        <v>43129</v>
      </c>
    </row>
    <row r="20" spans="2:7" ht="15.75" x14ac:dyDescent="0.25">
      <c r="B20" s="23" t="s">
        <v>23</v>
      </c>
      <c r="C20" s="20" t="s">
        <v>17</v>
      </c>
      <c r="D20" s="16" t="s">
        <v>24</v>
      </c>
      <c r="E20" s="17" t="s">
        <v>26</v>
      </c>
      <c r="F20" s="21">
        <v>31400</v>
      </c>
      <c r="G20" s="22">
        <v>43460</v>
      </c>
    </row>
    <row r="21" spans="2:7" ht="15.75" x14ac:dyDescent="0.25">
      <c r="B21" s="23" t="s">
        <v>23</v>
      </c>
      <c r="C21" s="20" t="s">
        <v>17</v>
      </c>
      <c r="D21" s="16" t="s">
        <v>24</v>
      </c>
      <c r="E21" s="17" t="s">
        <v>27</v>
      </c>
      <c r="F21" s="21">
        <v>21400</v>
      </c>
      <c r="G21" s="22">
        <v>43460</v>
      </c>
    </row>
    <row r="22" spans="2:7" ht="15.75" x14ac:dyDescent="0.25">
      <c r="B22" s="23" t="s">
        <v>23</v>
      </c>
      <c r="C22" s="20" t="s">
        <v>17</v>
      </c>
      <c r="D22" s="16" t="s">
        <v>25</v>
      </c>
      <c r="E22" s="17" t="s">
        <v>26</v>
      </c>
      <c r="F22" s="21">
        <v>51400</v>
      </c>
      <c r="G22" s="22">
        <v>43460</v>
      </c>
    </row>
    <row r="23" spans="2:7" ht="15.75" x14ac:dyDescent="0.25">
      <c r="B23" s="23" t="s">
        <v>23</v>
      </c>
      <c r="C23" s="20" t="s">
        <v>17</v>
      </c>
      <c r="D23" s="16" t="s">
        <v>25</v>
      </c>
      <c r="E23" s="17" t="s">
        <v>27</v>
      </c>
      <c r="F23" s="21">
        <v>61400</v>
      </c>
      <c r="G23" s="22">
        <v>43460</v>
      </c>
    </row>
  </sheetData>
  <autoFilter ref="B3:G2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5"/>
  <sheetViews>
    <sheetView zoomScale="110" zoomScaleNormal="11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K21" sqref="K21"/>
    </sheetView>
  </sheetViews>
  <sheetFormatPr defaultRowHeight="11.25" outlineLevelCol="1" x14ac:dyDescent="0.2"/>
  <cols>
    <col min="1" max="1" width="2.28515625" style="24" customWidth="1"/>
    <col min="2" max="2" width="2.28515625" style="25" customWidth="1"/>
    <col min="3" max="3" width="12.7109375" style="26" customWidth="1"/>
    <col min="4" max="4" width="16.42578125" style="26" customWidth="1"/>
    <col min="5" max="5" width="33.140625" style="26" customWidth="1"/>
    <col min="6" max="6" width="11.5703125" style="50" customWidth="1" outlineLevel="1"/>
    <col min="7" max="7" width="12.28515625" style="50" customWidth="1" outlineLevel="1"/>
    <col min="8" max="8" width="12.140625" style="50" customWidth="1" outlineLevel="1"/>
    <col min="9" max="9" width="12.28515625" style="50" customWidth="1" outlineLevel="1"/>
    <col min="10" max="10" width="12.140625" style="50" customWidth="1" outlineLevel="1"/>
    <col min="11" max="11" width="12.28515625" style="50" customWidth="1" outlineLevel="1"/>
    <col min="12" max="12" width="12.7109375" style="50" customWidth="1" outlineLevel="1"/>
    <col min="13" max="13" width="12.28515625" style="50" customWidth="1" outlineLevel="1"/>
    <col min="14" max="15" width="11.5703125" style="50" customWidth="1" outlineLevel="1"/>
    <col min="16" max="16" width="11.85546875" style="50" customWidth="1" outlineLevel="1"/>
    <col min="17" max="17" width="12.28515625" style="50" customWidth="1" outlineLevel="1"/>
    <col min="18" max="18" width="13.28515625" style="49" customWidth="1"/>
    <col min="19" max="16384" width="9.140625" style="25"/>
  </cols>
  <sheetData>
    <row r="1" spans="1:19" x14ac:dyDescent="0.2">
      <c r="E1" s="27" t="s">
        <v>18</v>
      </c>
      <c r="F1" s="28">
        <v>43101</v>
      </c>
      <c r="G1" s="28">
        <v>43132</v>
      </c>
      <c r="H1" s="28">
        <v>43160</v>
      </c>
      <c r="I1" s="28">
        <v>43191</v>
      </c>
      <c r="J1" s="28">
        <v>43221</v>
      </c>
      <c r="K1" s="28">
        <v>43252</v>
      </c>
      <c r="L1" s="28">
        <v>43282</v>
      </c>
      <c r="M1" s="28">
        <v>43313</v>
      </c>
      <c r="N1" s="28">
        <v>43344</v>
      </c>
      <c r="O1" s="28">
        <v>43374</v>
      </c>
      <c r="P1" s="28">
        <v>43405</v>
      </c>
      <c r="Q1" s="28">
        <v>43435</v>
      </c>
      <c r="R1" s="28">
        <v>43101</v>
      </c>
      <c r="S1" s="29"/>
    </row>
    <row r="2" spans="1:19" x14ac:dyDescent="0.2">
      <c r="D2" s="30"/>
      <c r="E2" s="31" t="s">
        <v>19</v>
      </c>
      <c r="F2" s="28">
        <v>43131</v>
      </c>
      <c r="G2" s="28">
        <v>43159</v>
      </c>
      <c r="H2" s="28">
        <v>43190</v>
      </c>
      <c r="I2" s="28">
        <v>43220</v>
      </c>
      <c r="J2" s="28">
        <v>43251</v>
      </c>
      <c r="K2" s="28">
        <v>43281</v>
      </c>
      <c r="L2" s="28">
        <v>43312</v>
      </c>
      <c r="M2" s="28">
        <v>43343</v>
      </c>
      <c r="N2" s="28">
        <v>43373</v>
      </c>
      <c r="O2" s="28">
        <v>43404</v>
      </c>
      <c r="P2" s="28">
        <v>43434</v>
      </c>
      <c r="Q2" s="28">
        <v>43465</v>
      </c>
      <c r="R2" s="28">
        <v>43465</v>
      </c>
    </row>
    <row r="3" spans="1:19" ht="31.5" x14ac:dyDescent="0.2">
      <c r="C3" s="32" t="s">
        <v>5</v>
      </c>
      <c r="D3" s="33" t="s">
        <v>20</v>
      </c>
      <c r="E3" s="32" t="s">
        <v>3</v>
      </c>
      <c r="F3" s="35">
        <v>43101</v>
      </c>
      <c r="G3" s="35">
        <v>43132</v>
      </c>
      <c r="H3" s="35">
        <v>43160</v>
      </c>
      <c r="I3" s="35">
        <v>43191</v>
      </c>
      <c r="J3" s="35">
        <v>43221</v>
      </c>
      <c r="K3" s="35">
        <v>43252</v>
      </c>
      <c r="L3" s="35">
        <v>43282</v>
      </c>
      <c r="M3" s="35">
        <v>43313</v>
      </c>
      <c r="N3" s="35">
        <v>43344</v>
      </c>
      <c r="O3" s="35">
        <v>43374</v>
      </c>
      <c r="P3" s="35">
        <v>43405</v>
      </c>
      <c r="Q3" s="35">
        <v>43435</v>
      </c>
      <c r="R3" s="34" t="s">
        <v>21</v>
      </c>
    </row>
    <row r="4" spans="1:19" x14ac:dyDescent="0.2">
      <c r="A4" s="36"/>
      <c r="B4" s="36"/>
      <c r="C4" s="37"/>
      <c r="D4" s="17"/>
      <c r="E4" s="38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19" s="45" customFormat="1" x14ac:dyDescent="0.2">
      <c r="A5" s="42"/>
      <c r="B5" s="25"/>
      <c r="C5" s="43"/>
      <c r="D5" s="17"/>
      <c r="E5" s="44" t="s">
        <v>22</v>
      </c>
      <c r="F5" s="41">
        <f t="shared" ref="F5:R5" si="0">SUM(F6:F25)</f>
        <v>14658946.380000001</v>
      </c>
      <c r="G5" s="41">
        <f t="shared" si="0"/>
        <v>2583</v>
      </c>
      <c r="H5" s="41">
        <f t="shared" si="0"/>
        <v>0</v>
      </c>
      <c r="I5" s="41">
        <f t="shared" si="0"/>
        <v>254444</v>
      </c>
      <c r="J5" s="41">
        <f t="shared" si="0"/>
        <v>0</v>
      </c>
      <c r="K5" s="41">
        <f t="shared" si="0"/>
        <v>0</v>
      </c>
      <c r="L5" s="41">
        <f t="shared" si="0"/>
        <v>0</v>
      </c>
      <c r="M5" s="41">
        <f t="shared" si="0"/>
        <v>173561</v>
      </c>
      <c r="N5" s="41">
        <f t="shared" si="0"/>
        <v>0</v>
      </c>
      <c r="O5" s="41">
        <f t="shared" si="0"/>
        <v>0</v>
      </c>
      <c r="P5" s="41">
        <f t="shared" si="0"/>
        <v>324000</v>
      </c>
      <c r="Q5" s="41">
        <f t="shared" si="0"/>
        <v>165600</v>
      </c>
      <c r="R5" s="41">
        <f t="shared" si="0"/>
        <v>15579134.380000001</v>
      </c>
      <c r="S5" s="51"/>
    </row>
    <row r="6" spans="1:19" x14ac:dyDescent="0.2">
      <c r="A6" s="36"/>
      <c r="C6" s="40" t="s">
        <v>24</v>
      </c>
      <c r="D6" s="17" t="s">
        <v>26</v>
      </c>
      <c r="E6" s="46" t="s">
        <v>11</v>
      </c>
      <c r="F6" s="48">
        <f>SUMIFS('2018'!$F:$F,'2018'!$B:$B,'Адрес Формат _ред14.01.2018'!$E6,'2018'!$E:$E,'Адрес Формат _ред14.01.2018'!$D6,'2018'!$G:$G,"&gt;="&amp;F$1,'2018'!$G:$G,"&lt;="&amp;F$2,'2018'!$D:$D,'Адрес Формат _ред14.01.2018'!$C6)</f>
        <v>5680.5</v>
      </c>
      <c r="G6" s="48">
        <f>SUMIFS('2018'!$F:$F,'2018'!$B:$B,'Адрес Формат _ред14.01.2018'!$E6,'2018'!$E:$E,'Адрес Формат _ред14.01.2018'!$D6,'2018'!$G:$G,"&gt;="&amp;G$1,'2018'!$G:$G,"&lt;="&amp;G$2,'2018'!$D:$D,'Адрес Формат _ред14.01.2018'!$C6)</f>
        <v>0</v>
      </c>
      <c r="H6" s="48">
        <f>SUMIFS('2018'!$F:$F,'2018'!$B:$B,'Адрес Формат _ред14.01.2018'!$E6,'2018'!$E:$E,'Адрес Формат _ред14.01.2018'!$D6,'2018'!$G:$G,"&gt;="&amp;H$1,'2018'!$G:$G,"&lt;="&amp;H$2,'2018'!$D:$D,'Адрес Формат _ред14.01.2018'!$C6)</f>
        <v>0</v>
      </c>
      <c r="I6" s="48">
        <f>SUMIFS('2018'!$F:$F,'2018'!$B:$B,'Адрес Формат _ред14.01.2018'!$E6,'2018'!$E:$E,'Адрес Формат _ред14.01.2018'!$D6,'2018'!$G:$G,"&gt;="&amp;I$1,'2018'!$G:$G,"&lt;="&amp;I$2,'2018'!$D:$D,'Адрес Формат _ред14.01.2018'!$C6)</f>
        <v>0</v>
      </c>
      <c r="J6" s="48">
        <f>SUMIFS('2018'!$F:$F,'2018'!$B:$B,'Адрес Формат _ред14.01.2018'!$E6,'2018'!$E:$E,'Адрес Формат _ред14.01.2018'!$D6,'2018'!$G:$G,"&gt;="&amp;J$1,'2018'!$G:$G,"&lt;="&amp;J$2,'2018'!$D:$D,'Адрес Формат _ред14.01.2018'!$C6)</f>
        <v>0</v>
      </c>
      <c r="K6" s="48">
        <f>SUMIFS('2018'!$F:$F,'2018'!$B:$B,'Адрес Формат _ред14.01.2018'!$E6,'2018'!$E:$E,'Адрес Формат _ред14.01.2018'!$D6,'2018'!$G:$G,"&gt;="&amp;K$1,'2018'!$G:$G,"&lt;="&amp;K$2,'2018'!$D:$D,'Адрес Формат _ред14.01.2018'!$C6)</f>
        <v>0</v>
      </c>
      <c r="L6" s="48">
        <f>SUMIFS('2018'!$F:$F,'2018'!$B:$B,'Адрес Формат _ред14.01.2018'!$E6,'2018'!$E:$E,'Адрес Формат _ред14.01.2018'!$D6,'2018'!$G:$G,"&gt;="&amp;L$1,'2018'!$G:$G,"&lt;="&amp;L$2,'2018'!$D:$D,'Адрес Формат _ред14.01.2018'!$C6)</f>
        <v>0</v>
      </c>
      <c r="M6" s="48">
        <f>SUMIFS('2018'!$F:$F,'2018'!$B:$B,'Адрес Формат _ред14.01.2018'!$E6,'2018'!$E:$E,'Адрес Формат _ред14.01.2018'!$D6,'2018'!$G:$G,"&gt;="&amp;M$1,'2018'!$G:$G,"&lt;="&amp;M$2,'2018'!$D:$D,'Адрес Формат _ред14.01.2018'!$C6)</f>
        <v>0</v>
      </c>
      <c r="N6" s="48">
        <f>SUMIFS('2018'!$F:$F,'2018'!$B:$B,'Адрес Формат _ред14.01.2018'!$E6,'2018'!$E:$E,'Адрес Формат _ред14.01.2018'!$D6,'2018'!$G:$G,"&gt;="&amp;N$1,'2018'!$G:$G,"&lt;="&amp;N$2,'2018'!$D:$D,'Адрес Формат _ред14.01.2018'!$C6)</f>
        <v>0</v>
      </c>
      <c r="O6" s="48">
        <f>SUMIFS('2018'!$F:$F,'2018'!$B:$B,'Адрес Формат _ред14.01.2018'!$E6,'2018'!$E:$E,'Адрес Формат _ред14.01.2018'!$D6,'2018'!$G:$G,"&gt;="&amp;O$1,'2018'!$G:$G,"&lt;="&amp;O$2,'2018'!$D:$D,'Адрес Формат _ред14.01.2018'!$C6)</f>
        <v>0</v>
      </c>
      <c r="P6" s="48">
        <f>SUMIFS('2018'!$F:$F,'2018'!$B:$B,'Адрес Формат _ред14.01.2018'!$E6,'2018'!$E:$E,'Адрес Формат _ред14.01.2018'!$D6,'2018'!$G:$G,"&gt;="&amp;P$1,'2018'!$G:$G,"&lt;="&amp;P$2,'2018'!$D:$D,'Адрес Формат _ред14.01.2018'!$C6)</f>
        <v>0</v>
      </c>
      <c r="Q6" s="48">
        <f>SUMIFS('2018'!$F:$F,'2018'!$B:$B,'Адрес Формат _ред14.01.2018'!$E6,'2018'!$E:$E,'Адрес Формат _ред14.01.2018'!$D6,'2018'!$G:$G,"&gt;="&amp;Q$1,'2018'!$G:$G,"&lt;="&amp;Q$2,'2018'!$D:$D,'Адрес Формат _ред14.01.2018'!$C6)</f>
        <v>0</v>
      </c>
      <c r="R6" s="52">
        <f t="shared" ref="R6:R22" si="1">SUM(F6:Q6)</f>
        <v>5680.5</v>
      </c>
    </row>
    <row r="7" spans="1:19" x14ac:dyDescent="0.2">
      <c r="A7" s="36"/>
      <c r="C7" s="40" t="s">
        <v>24</v>
      </c>
      <c r="D7" s="17" t="s">
        <v>26</v>
      </c>
      <c r="E7" s="46" t="s">
        <v>9</v>
      </c>
      <c r="F7" s="48">
        <f>SUMIFS('2018'!$F:$F,'2018'!$B:$B,'Адрес Формат _ред14.01.2018'!$E7,'2018'!$E:$E,'Адрес Формат _ред14.01.2018'!$D7,'2018'!$G:$G,"&gt;="&amp;F$1,'2018'!$G:$G,"&lt;="&amp;F$2,'2018'!$D:$D,'Адрес Формат _ред14.01.2018'!$C7)</f>
        <v>1994508.54</v>
      </c>
      <c r="G7" s="48">
        <f>SUMIFS('2018'!$F:$F,'2018'!$B:$B,'Адрес Формат _ред14.01.2018'!$E7,'2018'!$E:$E,'Адрес Формат _ред14.01.2018'!$D7,'2018'!$G:$G,"&gt;="&amp;G$1,'2018'!$G:$G,"&lt;="&amp;G$2,'2018'!$D:$D,'Адрес Формат _ред14.01.2018'!$C7)</f>
        <v>0</v>
      </c>
      <c r="H7" s="48">
        <f>SUMIFS('2018'!$F:$F,'2018'!$B:$B,'Адрес Формат _ред14.01.2018'!$E7,'2018'!$E:$E,'Адрес Формат _ред14.01.2018'!$D7,'2018'!$G:$G,"&gt;="&amp;H$1,'2018'!$G:$G,"&lt;="&amp;H$2,'2018'!$D:$D,'Адрес Формат _ред14.01.2018'!$C7)</f>
        <v>0</v>
      </c>
      <c r="I7" s="48">
        <f>SUMIFS('2018'!$F:$F,'2018'!$B:$B,'Адрес Формат _ред14.01.2018'!$E7,'2018'!$E:$E,'Адрес Формат _ред14.01.2018'!$D7,'2018'!$G:$G,"&gt;="&amp;I$1,'2018'!$G:$G,"&lt;="&amp;I$2,'2018'!$D:$D,'Адрес Формат _ред14.01.2018'!$C7)</f>
        <v>0</v>
      </c>
      <c r="J7" s="48">
        <f>SUMIFS('2018'!$F:$F,'2018'!$B:$B,'Адрес Формат _ред14.01.2018'!$E7,'2018'!$E:$E,'Адрес Формат _ред14.01.2018'!$D7,'2018'!$G:$G,"&gt;="&amp;J$1,'2018'!$G:$G,"&lt;="&amp;J$2,'2018'!$D:$D,'Адрес Формат _ред14.01.2018'!$C7)</f>
        <v>0</v>
      </c>
      <c r="K7" s="48">
        <f>SUMIFS('2018'!$F:$F,'2018'!$B:$B,'Адрес Формат _ред14.01.2018'!$E7,'2018'!$E:$E,'Адрес Формат _ред14.01.2018'!$D7,'2018'!$G:$G,"&gt;="&amp;K$1,'2018'!$G:$G,"&lt;="&amp;K$2,'2018'!$D:$D,'Адрес Формат _ред14.01.2018'!$C7)</f>
        <v>0</v>
      </c>
      <c r="L7" s="48">
        <f>SUMIFS('2018'!$F:$F,'2018'!$B:$B,'Адрес Формат _ред14.01.2018'!$E7,'2018'!$E:$E,'Адрес Формат _ред14.01.2018'!$D7,'2018'!$G:$G,"&gt;="&amp;L$1,'2018'!$G:$G,"&lt;="&amp;L$2,'2018'!$D:$D,'Адрес Формат _ред14.01.2018'!$C7)</f>
        <v>0</v>
      </c>
      <c r="M7" s="48">
        <f>SUMIFS('2018'!$F:$F,'2018'!$B:$B,'Адрес Формат _ред14.01.2018'!$E7,'2018'!$E:$E,'Адрес Формат _ред14.01.2018'!$D7,'2018'!$G:$G,"&gt;="&amp;M$1,'2018'!$G:$G,"&lt;="&amp;M$2,'2018'!$D:$D,'Адрес Формат _ред14.01.2018'!$C7)</f>
        <v>0</v>
      </c>
      <c r="N7" s="48">
        <f>SUMIFS('2018'!$F:$F,'2018'!$B:$B,'Адрес Формат _ред14.01.2018'!$E7,'2018'!$E:$E,'Адрес Формат _ред14.01.2018'!$D7,'2018'!$G:$G,"&gt;="&amp;N$1,'2018'!$G:$G,"&lt;="&amp;N$2,'2018'!$D:$D,'Адрес Формат _ред14.01.2018'!$C7)</f>
        <v>0</v>
      </c>
      <c r="O7" s="48">
        <f>SUMIFS('2018'!$F:$F,'2018'!$B:$B,'Адрес Формат _ред14.01.2018'!$E7,'2018'!$E:$E,'Адрес Формат _ред14.01.2018'!$D7,'2018'!$G:$G,"&gt;="&amp;O$1,'2018'!$G:$G,"&lt;="&amp;O$2,'2018'!$D:$D,'Адрес Формат _ред14.01.2018'!$C7)</f>
        <v>0</v>
      </c>
      <c r="P7" s="48">
        <f>SUMIFS('2018'!$F:$F,'2018'!$B:$B,'Адрес Формат _ред14.01.2018'!$E7,'2018'!$E:$E,'Адрес Формат _ред14.01.2018'!$D7,'2018'!$G:$G,"&gt;="&amp;P$1,'2018'!$G:$G,"&lt;="&amp;P$2,'2018'!$D:$D,'Адрес Формат _ред14.01.2018'!$C7)</f>
        <v>0</v>
      </c>
      <c r="Q7" s="48">
        <f>SUMIFS('2018'!$F:$F,'2018'!$B:$B,'Адрес Формат _ред14.01.2018'!$E7,'2018'!$E:$E,'Адрес Формат _ред14.01.2018'!$D7,'2018'!$G:$G,"&gt;="&amp;Q$1,'2018'!$G:$G,"&lt;="&amp;Q$2,'2018'!$D:$D,'Адрес Формат _ред14.01.2018'!$C7)</f>
        <v>0</v>
      </c>
      <c r="R7" s="52">
        <f t="shared" si="1"/>
        <v>1994508.54</v>
      </c>
    </row>
    <row r="8" spans="1:19" x14ac:dyDescent="0.2">
      <c r="A8" s="36"/>
      <c r="C8" s="40" t="s">
        <v>24</v>
      </c>
      <c r="D8" s="17" t="s">
        <v>26</v>
      </c>
      <c r="E8" s="46" t="s">
        <v>13</v>
      </c>
      <c r="F8" s="48">
        <f>SUMIFS('2018'!$F:$F,'2018'!$B:$B,'Адрес Формат _ред14.01.2018'!$E8,'2018'!$E:$E,'Адрес Формат _ред14.01.2018'!$D8,'2018'!$G:$G,"&gt;="&amp;F$1,'2018'!$G:$G,"&lt;="&amp;F$2,'2018'!$D:$D,'Адрес Формат _ред14.01.2018'!$C8)</f>
        <v>540000</v>
      </c>
      <c r="G8" s="48">
        <f>SUMIFS('2018'!$F:$F,'2018'!$B:$B,'Адрес Формат _ред14.01.2018'!$E8,'2018'!$E:$E,'Адрес Формат _ред14.01.2018'!$D8,'2018'!$G:$G,"&gt;="&amp;G$1,'2018'!$G:$G,"&lt;="&amp;G$2,'2018'!$D:$D,'Адрес Формат _ред14.01.2018'!$C8)</f>
        <v>0</v>
      </c>
      <c r="H8" s="48">
        <f>SUMIFS('2018'!$F:$F,'2018'!$B:$B,'Адрес Формат _ред14.01.2018'!$E8,'2018'!$E:$E,'Адрес Формат _ред14.01.2018'!$D8,'2018'!$G:$G,"&gt;="&amp;H$1,'2018'!$G:$G,"&lt;="&amp;H$2,'2018'!$D:$D,'Адрес Формат _ред14.01.2018'!$C8)</f>
        <v>0</v>
      </c>
      <c r="I8" s="48">
        <f>SUMIFS('2018'!$F:$F,'2018'!$B:$B,'Адрес Формат _ред14.01.2018'!$E8,'2018'!$E:$E,'Адрес Формат _ред14.01.2018'!$D8,'2018'!$G:$G,"&gt;="&amp;I$1,'2018'!$G:$G,"&lt;="&amp;I$2,'2018'!$D:$D,'Адрес Формат _ред14.01.2018'!$C8)</f>
        <v>0</v>
      </c>
      <c r="J8" s="48">
        <f>SUMIFS('2018'!$F:$F,'2018'!$B:$B,'Адрес Формат _ред14.01.2018'!$E8,'2018'!$E:$E,'Адрес Формат _ред14.01.2018'!$D8,'2018'!$G:$G,"&gt;="&amp;J$1,'2018'!$G:$G,"&lt;="&amp;J$2,'2018'!$D:$D,'Адрес Формат _ред14.01.2018'!$C8)</f>
        <v>0</v>
      </c>
      <c r="K8" s="48">
        <f>SUMIFS('2018'!$F:$F,'2018'!$B:$B,'Адрес Формат _ред14.01.2018'!$E8,'2018'!$E:$E,'Адрес Формат _ред14.01.2018'!$D8,'2018'!$G:$G,"&gt;="&amp;K$1,'2018'!$G:$G,"&lt;="&amp;K$2,'2018'!$D:$D,'Адрес Формат _ред14.01.2018'!$C8)</f>
        <v>0</v>
      </c>
      <c r="L8" s="48">
        <f>SUMIFS('2018'!$F:$F,'2018'!$B:$B,'Адрес Формат _ред14.01.2018'!$E8,'2018'!$E:$E,'Адрес Формат _ред14.01.2018'!$D8,'2018'!$G:$G,"&gt;="&amp;L$1,'2018'!$G:$G,"&lt;="&amp;L$2,'2018'!$D:$D,'Адрес Формат _ред14.01.2018'!$C8)</f>
        <v>0</v>
      </c>
      <c r="M8" s="48">
        <f>SUMIFS('2018'!$F:$F,'2018'!$B:$B,'Адрес Формат _ред14.01.2018'!$E8,'2018'!$E:$E,'Адрес Формат _ред14.01.2018'!$D8,'2018'!$G:$G,"&gt;="&amp;M$1,'2018'!$G:$G,"&lt;="&amp;M$2,'2018'!$D:$D,'Адрес Формат _ред14.01.2018'!$C8)</f>
        <v>0</v>
      </c>
      <c r="N8" s="48">
        <f>SUMIFS('2018'!$F:$F,'2018'!$B:$B,'Адрес Формат _ред14.01.2018'!$E8,'2018'!$E:$E,'Адрес Формат _ред14.01.2018'!$D8,'2018'!$G:$G,"&gt;="&amp;N$1,'2018'!$G:$G,"&lt;="&amp;N$2,'2018'!$D:$D,'Адрес Формат _ред14.01.2018'!$C8)</f>
        <v>0</v>
      </c>
      <c r="O8" s="48">
        <f>SUMIFS('2018'!$F:$F,'2018'!$B:$B,'Адрес Формат _ред14.01.2018'!$E8,'2018'!$E:$E,'Адрес Формат _ред14.01.2018'!$D8,'2018'!$G:$G,"&gt;="&amp;O$1,'2018'!$G:$G,"&lt;="&amp;O$2,'2018'!$D:$D,'Адрес Формат _ред14.01.2018'!$C8)</f>
        <v>0</v>
      </c>
      <c r="P8" s="48">
        <f>SUMIFS('2018'!$F:$F,'2018'!$B:$B,'Адрес Формат _ред14.01.2018'!$E8,'2018'!$E:$E,'Адрес Формат _ред14.01.2018'!$D8,'2018'!$G:$G,"&gt;="&amp;P$1,'2018'!$G:$G,"&lt;="&amp;P$2,'2018'!$D:$D,'Адрес Формат _ред14.01.2018'!$C8)</f>
        <v>0</v>
      </c>
      <c r="Q8" s="48">
        <f>SUMIFS('2018'!$F:$F,'2018'!$B:$B,'Адрес Формат _ред14.01.2018'!$E8,'2018'!$E:$E,'Адрес Формат _ред14.01.2018'!$D8,'2018'!$G:$G,"&gt;="&amp;Q$1,'2018'!$G:$G,"&lt;="&amp;Q$2,'2018'!$D:$D,'Адрес Формат _ред14.01.2018'!$C8)</f>
        <v>0</v>
      </c>
      <c r="R8" s="47">
        <f t="shared" si="1"/>
        <v>540000</v>
      </c>
    </row>
    <row r="9" spans="1:19" x14ac:dyDescent="0.2">
      <c r="A9" s="36"/>
      <c r="C9" s="40" t="s">
        <v>24</v>
      </c>
      <c r="D9" s="17" t="s">
        <v>26</v>
      </c>
      <c r="E9" s="46" t="s">
        <v>16</v>
      </c>
      <c r="F9" s="48">
        <f>SUMIFS('2018'!$F:$F,'2018'!$B:$B,'Адрес Формат _ред14.01.2018'!$E9,'2018'!$E:$E,'Адрес Формат _ред14.01.2018'!$D9,'2018'!$G:$G,"&gt;="&amp;F$1,'2018'!$G:$G,"&lt;="&amp;F$2,'2018'!$D:$D,'Адрес Формат _ред14.01.2018'!$C9)</f>
        <v>1167880.5</v>
      </c>
      <c r="G9" s="48">
        <f>SUMIFS('2018'!$F:$F,'2018'!$B:$B,'Адрес Формат _ред14.01.2018'!$E9,'2018'!$E:$E,'Адрес Формат _ред14.01.2018'!$D9,'2018'!$G:$G,"&gt;="&amp;G$1,'2018'!$G:$G,"&lt;="&amp;G$2,'2018'!$D:$D,'Адрес Формат _ред14.01.2018'!$C9)</f>
        <v>0</v>
      </c>
      <c r="H9" s="48">
        <f>SUMIFS('2018'!$F:$F,'2018'!$B:$B,'Адрес Формат _ред14.01.2018'!$E9,'2018'!$E:$E,'Адрес Формат _ред14.01.2018'!$D9,'2018'!$G:$G,"&gt;="&amp;H$1,'2018'!$G:$G,"&lt;="&amp;H$2,'2018'!$D:$D,'Адрес Формат _ред14.01.2018'!$C9)</f>
        <v>0</v>
      </c>
      <c r="I9" s="48">
        <f>SUMIFS('2018'!$F:$F,'2018'!$B:$B,'Адрес Формат _ред14.01.2018'!$E9,'2018'!$E:$E,'Адрес Формат _ред14.01.2018'!$D9,'2018'!$G:$G,"&gt;="&amp;I$1,'2018'!$G:$G,"&lt;="&amp;I$2,'2018'!$D:$D,'Адрес Формат _ред14.01.2018'!$C9)</f>
        <v>0</v>
      </c>
      <c r="J9" s="48">
        <f>SUMIFS('2018'!$F:$F,'2018'!$B:$B,'Адрес Формат _ред14.01.2018'!$E9,'2018'!$E:$E,'Адрес Формат _ред14.01.2018'!$D9,'2018'!$G:$G,"&gt;="&amp;J$1,'2018'!$G:$G,"&lt;="&amp;J$2,'2018'!$D:$D,'Адрес Формат _ред14.01.2018'!$C9)</f>
        <v>0</v>
      </c>
      <c r="K9" s="48">
        <f>SUMIFS('2018'!$F:$F,'2018'!$B:$B,'Адрес Формат _ред14.01.2018'!$E9,'2018'!$E:$E,'Адрес Формат _ред14.01.2018'!$D9,'2018'!$G:$G,"&gt;="&amp;K$1,'2018'!$G:$G,"&lt;="&amp;K$2,'2018'!$D:$D,'Адрес Формат _ред14.01.2018'!$C9)</f>
        <v>0</v>
      </c>
      <c r="L9" s="48">
        <f>SUMIFS('2018'!$F:$F,'2018'!$B:$B,'Адрес Формат _ред14.01.2018'!$E9,'2018'!$E:$E,'Адрес Формат _ред14.01.2018'!$D9,'2018'!$G:$G,"&gt;="&amp;L$1,'2018'!$G:$G,"&lt;="&amp;L$2,'2018'!$D:$D,'Адрес Формат _ред14.01.2018'!$C9)</f>
        <v>0</v>
      </c>
      <c r="M9" s="48">
        <f>SUMIFS('2018'!$F:$F,'2018'!$B:$B,'Адрес Формат _ред14.01.2018'!$E9,'2018'!$E:$E,'Адрес Формат _ред14.01.2018'!$D9,'2018'!$G:$G,"&gt;="&amp;M$1,'2018'!$G:$G,"&lt;="&amp;M$2,'2018'!$D:$D,'Адрес Формат _ред14.01.2018'!$C9)</f>
        <v>0</v>
      </c>
      <c r="N9" s="48">
        <f>SUMIFS('2018'!$F:$F,'2018'!$B:$B,'Адрес Формат _ред14.01.2018'!$E9,'2018'!$E:$E,'Адрес Формат _ред14.01.2018'!$D9,'2018'!$G:$G,"&gt;="&amp;N$1,'2018'!$G:$G,"&lt;="&amp;N$2,'2018'!$D:$D,'Адрес Формат _ред14.01.2018'!$C9)</f>
        <v>0</v>
      </c>
      <c r="O9" s="48">
        <f>SUMIFS('2018'!$F:$F,'2018'!$B:$B,'Адрес Формат _ред14.01.2018'!$E9,'2018'!$E:$E,'Адрес Формат _ред14.01.2018'!$D9,'2018'!$G:$G,"&gt;="&amp;O$1,'2018'!$G:$G,"&lt;="&amp;O$2,'2018'!$D:$D,'Адрес Формат _ред14.01.2018'!$C9)</f>
        <v>0</v>
      </c>
      <c r="P9" s="48">
        <f>SUMIFS('2018'!$F:$F,'2018'!$B:$B,'Адрес Формат _ред14.01.2018'!$E9,'2018'!$E:$E,'Адрес Формат _ред14.01.2018'!$D9,'2018'!$G:$G,"&gt;="&amp;P$1,'2018'!$G:$G,"&lt;="&amp;P$2,'2018'!$D:$D,'Адрес Формат _ред14.01.2018'!$C9)</f>
        <v>0</v>
      </c>
      <c r="Q9" s="48">
        <f>SUMIFS('2018'!$F:$F,'2018'!$B:$B,'Адрес Формат _ред14.01.2018'!$E9,'2018'!$E:$E,'Адрес Формат _ред14.01.2018'!$D9,'2018'!$G:$G,"&gt;="&amp;Q$1,'2018'!$G:$G,"&lt;="&amp;Q$2,'2018'!$D:$D,'Адрес Формат _ред14.01.2018'!$C9)</f>
        <v>0</v>
      </c>
      <c r="R9" s="47">
        <f t="shared" si="1"/>
        <v>1167880.5</v>
      </c>
    </row>
    <row r="10" spans="1:19" x14ac:dyDescent="0.2">
      <c r="A10" s="36"/>
      <c r="C10" s="40" t="s">
        <v>24</v>
      </c>
      <c r="D10" s="17" t="s">
        <v>26</v>
      </c>
      <c r="E10" s="46" t="s">
        <v>28</v>
      </c>
      <c r="F10" s="48">
        <f>SUMIFS('2018'!$F:$F,'2018'!$B:$B,'Адрес Формат _ред14.01.2018'!$E10,'2018'!$E:$E,'Адрес Формат _ред14.01.2018'!$D10,'2018'!$G:$G,"&gt;="&amp;F$1,'2018'!$G:$G,"&lt;="&amp;F$2,'2018'!$D:$D,'Адрес Формат _ред14.01.2018'!$C10)</f>
        <v>0</v>
      </c>
      <c r="G10" s="48">
        <f>SUMIFS('2018'!$F:$F,'2018'!$B:$B,'Адрес Формат _ред14.01.2018'!$E10,'2018'!$E:$E,'Адрес Формат _ред14.01.2018'!$D10,'2018'!$G:$G,"&gt;="&amp;G$1,'2018'!$G:$G,"&lt;="&amp;G$2,'2018'!$D:$D,'Адрес Формат _ред14.01.2018'!$C10)</f>
        <v>0</v>
      </c>
      <c r="H10" s="48">
        <f>SUMIFS('2018'!$F:$F,'2018'!$B:$B,'Адрес Формат _ред14.01.2018'!$E10,'2018'!$E:$E,'Адрес Формат _ред14.01.2018'!$D10,'2018'!$G:$G,"&gt;="&amp;H$1,'2018'!$G:$G,"&lt;="&amp;H$2,'2018'!$D:$D,'Адрес Формат _ред14.01.2018'!$C10)</f>
        <v>0</v>
      </c>
      <c r="I10" s="48">
        <f>SUMIFS('2018'!$F:$F,'2018'!$B:$B,'Адрес Формат _ред14.01.2018'!$E10,'2018'!$E:$E,'Адрес Формат _ред14.01.2018'!$D10,'2018'!$G:$G,"&gt;="&amp;I$1,'2018'!$G:$G,"&lt;="&amp;I$2,'2018'!$D:$D,'Адрес Формат _ред14.01.2018'!$C10)</f>
        <v>0</v>
      </c>
      <c r="J10" s="48">
        <f>SUMIFS('2018'!$F:$F,'2018'!$B:$B,'Адрес Формат _ред14.01.2018'!$E10,'2018'!$E:$E,'Адрес Формат _ред14.01.2018'!$D10,'2018'!$G:$G,"&gt;="&amp;J$1,'2018'!$G:$G,"&lt;="&amp;J$2,'2018'!$D:$D,'Адрес Формат _ред14.01.2018'!$C10)</f>
        <v>0</v>
      </c>
      <c r="K10" s="48">
        <f>SUMIFS('2018'!$F:$F,'2018'!$B:$B,'Адрес Формат _ред14.01.2018'!$E10,'2018'!$E:$E,'Адрес Формат _ред14.01.2018'!$D10,'2018'!$G:$G,"&gt;="&amp;K$1,'2018'!$G:$G,"&lt;="&amp;K$2,'2018'!$D:$D,'Адрес Формат _ред14.01.2018'!$C10)</f>
        <v>0</v>
      </c>
      <c r="L10" s="48">
        <f>SUMIFS('2018'!$F:$F,'2018'!$B:$B,'Адрес Формат _ред14.01.2018'!$E10,'2018'!$E:$E,'Адрес Формат _ред14.01.2018'!$D10,'2018'!$G:$G,"&gt;="&amp;L$1,'2018'!$G:$G,"&lt;="&amp;L$2,'2018'!$D:$D,'Адрес Формат _ред14.01.2018'!$C10)</f>
        <v>0</v>
      </c>
      <c r="M10" s="48">
        <f>SUMIFS('2018'!$F:$F,'2018'!$B:$B,'Адрес Формат _ред14.01.2018'!$E10,'2018'!$E:$E,'Адрес Формат _ред14.01.2018'!$D10,'2018'!$G:$G,"&gt;="&amp;M$1,'2018'!$G:$G,"&lt;="&amp;M$2,'2018'!$D:$D,'Адрес Формат _ред14.01.2018'!$C10)</f>
        <v>0</v>
      </c>
      <c r="N10" s="48">
        <f>SUMIFS('2018'!$F:$F,'2018'!$B:$B,'Адрес Формат _ред14.01.2018'!$E10,'2018'!$E:$E,'Адрес Формат _ред14.01.2018'!$D10,'2018'!$G:$G,"&gt;="&amp;N$1,'2018'!$G:$G,"&lt;="&amp;N$2,'2018'!$D:$D,'Адрес Формат _ред14.01.2018'!$C10)</f>
        <v>0</v>
      </c>
      <c r="O10" s="48">
        <f>SUMIFS('2018'!$F:$F,'2018'!$B:$B,'Адрес Формат _ред14.01.2018'!$E10,'2018'!$E:$E,'Адрес Формат _ред14.01.2018'!$D10,'2018'!$G:$G,"&gt;="&amp;O$1,'2018'!$G:$G,"&lt;="&amp;O$2,'2018'!$D:$D,'Адрес Формат _ред14.01.2018'!$C10)</f>
        <v>0</v>
      </c>
      <c r="P10" s="48">
        <f>SUMIFS('2018'!$F:$F,'2018'!$B:$B,'Адрес Формат _ред14.01.2018'!$E10,'2018'!$E:$E,'Адрес Формат _ред14.01.2018'!$D10,'2018'!$G:$G,"&gt;="&amp;P$1,'2018'!$G:$G,"&lt;="&amp;P$2,'2018'!$D:$D,'Адрес Формат _ред14.01.2018'!$C10)</f>
        <v>0</v>
      </c>
      <c r="Q10" s="48">
        <f>SUMIFS('2018'!$F:$F,'2018'!$B:$B,'Адрес Формат _ред14.01.2018'!$E10,'2018'!$E:$E,'Адрес Формат _ред14.01.2018'!$D10,'2018'!$G:$G,"&gt;="&amp;Q$1,'2018'!$G:$G,"&lt;="&amp;Q$2,'2018'!$D:$D,'Адрес Формат _ред14.01.2018'!$C10)</f>
        <v>31400</v>
      </c>
      <c r="R10" s="47">
        <f>SUM(F10:Q10)</f>
        <v>31400</v>
      </c>
    </row>
    <row r="11" spans="1:19" x14ac:dyDescent="0.2">
      <c r="A11" s="36"/>
      <c r="C11" s="40" t="s">
        <v>24</v>
      </c>
      <c r="D11" s="17" t="s">
        <v>27</v>
      </c>
      <c r="E11" s="46" t="s">
        <v>11</v>
      </c>
      <c r="F11" s="48">
        <f>SUMIFS('2018'!$F:$F,'2018'!$B:$B,'Адрес Формат _ред14.01.2018'!$E11,'2018'!$E:$E,'Адрес Формат _ред14.01.2018'!$D11,'2018'!$G:$G,"&gt;="&amp;F$1,'2018'!$G:$G,"&lt;="&amp;F$2,'2018'!$D:$D,'Адрес Формат _ред14.01.2018'!$C11)</f>
        <v>9864024.4199999999</v>
      </c>
      <c r="G11" s="48">
        <f>SUMIFS('2018'!$F:$F,'2018'!$B:$B,'Адрес Формат _ред14.01.2018'!$E11,'2018'!$E:$E,'Адрес Формат _ред14.01.2018'!$D11,'2018'!$G:$G,"&gt;="&amp;G$1,'2018'!$G:$G,"&lt;="&amp;G$2,'2018'!$D:$D,'Адрес Формат _ред14.01.2018'!$C11)</f>
        <v>0</v>
      </c>
      <c r="H11" s="48">
        <f>SUMIFS('2018'!$F:$F,'2018'!$B:$B,'Адрес Формат _ред14.01.2018'!$E11,'2018'!$E:$E,'Адрес Формат _ред14.01.2018'!$D11,'2018'!$G:$G,"&gt;="&amp;H$1,'2018'!$G:$G,"&lt;="&amp;H$2,'2018'!$D:$D,'Адрес Формат _ред14.01.2018'!$C11)</f>
        <v>0</v>
      </c>
      <c r="I11" s="48">
        <f>SUMIFS('2018'!$F:$F,'2018'!$B:$B,'Адрес Формат _ред14.01.2018'!$E11,'2018'!$E:$E,'Адрес Формат _ред14.01.2018'!$D11,'2018'!$G:$G,"&gt;="&amp;I$1,'2018'!$G:$G,"&lt;="&amp;I$2,'2018'!$D:$D,'Адрес Формат _ред14.01.2018'!$C11)</f>
        <v>0</v>
      </c>
      <c r="J11" s="48">
        <f>SUMIFS('2018'!$F:$F,'2018'!$B:$B,'Адрес Формат _ред14.01.2018'!$E11,'2018'!$E:$E,'Адрес Формат _ред14.01.2018'!$D11,'2018'!$G:$G,"&gt;="&amp;J$1,'2018'!$G:$G,"&lt;="&amp;J$2,'2018'!$D:$D,'Адрес Формат _ред14.01.2018'!$C11)</f>
        <v>0</v>
      </c>
      <c r="K11" s="48">
        <f>SUMIFS('2018'!$F:$F,'2018'!$B:$B,'Адрес Формат _ред14.01.2018'!$E11,'2018'!$E:$E,'Адрес Формат _ред14.01.2018'!$D11,'2018'!$G:$G,"&gt;="&amp;K$1,'2018'!$G:$G,"&lt;="&amp;K$2,'2018'!$D:$D,'Адрес Формат _ред14.01.2018'!$C11)</f>
        <v>0</v>
      </c>
      <c r="L11" s="48">
        <f>SUMIFS('2018'!$F:$F,'2018'!$B:$B,'Адрес Формат _ред14.01.2018'!$E11,'2018'!$E:$E,'Адрес Формат _ред14.01.2018'!$D11,'2018'!$G:$G,"&gt;="&amp;L$1,'2018'!$G:$G,"&lt;="&amp;L$2,'2018'!$D:$D,'Адрес Формат _ред14.01.2018'!$C11)</f>
        <v>0</v>
      </c>
      <c r="M11" s="48">
        <f>SUMIFS('2018'!$F:$F,'2018'!$B:$B,'Адрес Формат _ред14.01.2018'!$E11,'2018'!$E:$E,'Адрес Формат _ред14.01.2018'!$D11,'2018'!$G:$G,"&gt;="&amp;M$1,'2018'!$G:$G,"&lt;="&amp;M$2,'2018'!$D:$D,'Адрес Формат _ред14.01.2018'!$C11)</f>
        <v>0</v>
      </c>
      <c r="N11" s="48">
        <f>SUMIFS('2018'!$F:$F,'2018'!$B:$B,'Адрес Формат _ред14.01.2018'!$E11,'2018'!$E:$E,'Адрес Формат _ред14.01.2018'!$D11,'2018'!$G:$G,"&gt;="&amp;N$1,'2018'!$G:$G,"&lt;="&amp;N$2,'2018'!$D:$D,'Адрес Формат _ред14.01.2018'!$C11)</f>
        <v>0</v>
      </c>
      <c r="O11" s="48">
        <f>SUMIFS('2018'!$F:$F,'2018'!$B:$B,'Адрес Формат _ред14.01.2018'!$E11,'2018'!$E:$E,'Адрес Формат _ред14.01.2018'!$D11,'2018'!$G:$G,"&gt;="&amp;O$1,'2018'!$G:$G,"&lt;="&amp;O$2,'2018'!$D:$D,'Адрес Формат _ред14.01.2018'!$C11)</f>
        <v>0</v>
      </c>
      <c r="P11" s="48">
        <f>SUMIFS('2018'!$F:$F,'2018'!$B:$B,'Адрес Формат _ред14.01.2018'!$E11,'2018'!$E:$E,'Адрес Формат _ред14.01.2018'!$D11,'2018'!$G:$G,"&gt;="&amp;P$1,'2018'!$G:$G,"&lt;="&amp;P$2,'2018'!$D:$D,'Адрес Формат _ред14.01.2018'!$C11)</f>
        <v>0</v>
      </c>
      <c r="Q11" s="48">
        <f>SUMIFS('2018'!$F:$F,'2018'!$B:$B,'Адрес Формат _ред14.01.2018'!$E11,'2018'!$E:$E,'Адрес Формат _ред14.01.2018'!$D11,'2018'!$G:$G,"&gt;="&amp;Q$1,'2018'!$G:$G,"&lt;="&amp;Q$2,'2018'!$D:$D,'Адрес Формат _ред14.01.2018'!$C11)</f>
        <v>0</v>
      </c>
      <c r="R11" s="47">
        <f t="shared" si="1"/>
        <v>9864024.4199999999</v>
      </c>
    </row>
    <row r="12" spans="1:19" x14ac:dyDescent="0.2">
      <c r="A12" s="36"/>
      <c r="C12" s="40" t="s">
        <v>24</v>
      </c>
      <c r="D12" s="17" t="s">
        <v>27</v>
      </c>
      <c r="E12" s="46" t="s">
        <v>9</v>
      </c>
      <c r="F12" s="48">
        <f>SUMIFS('2018'!$F:$F,'2018'!$B:$B,'Адрес Формат _ред14.01.2018'!$E12,'2018'!$E:$E,'Адрес Формат _ред14.01.2018'!$D12,'2018'!$G:$G,"&gt;="&amp;F$1,'2018'!$G:$G,"&lt;="&amp;F$2,'2018'!$D:$D,'Адрес Формат _ред14.01.2018'!$C12)</f>
        <v>0</v>
      </c>
      <c r="G12" s="48">
        <f>SUMIFS('2018'!$F:$F,'2018'!$B:$B,'Адрес Формат _ред14.01.2018'!$E12,'2018'!$E:$E,'Адрес Формат _ред14.01.2018'!$D12,'2018'!$G:$G,"&gt;="&amp;G$1,'2018'!$G:$G,"&lt;="&amp;G$2,'2018'!$D:$D,'Адрес Формат _ред14.01.2018'!$C12)</f>
        <v>2583</v>
      </c>
      <c r="H12" s="48">
        <f>SUMIFS('2018'!$F:$F,'2018'!$B:$B,'Адрес Формат _ред14.01.2018'!$E12,'2018'!$E:$E,'Адрес Формат _ред14.01.2018'!$D12,'2018'!$G:$G,"&gt;="&amp;H$1,'2018'!$G:$G,"&lt;="&amp;H$2,'2018'!$D:$D,'Адрес Формат _ред14.01.2018'!$C12)</f>
        <v>0</v>
      </c>
      <c r="I12" s="48">
        <f>SUMIFS('2018'!$F:$F,'2018'!$B:$B,'Адрес Формат _ред14.01.2018'!$E12,'2018'!$E:$E,'Адрес Формат _ред14.01.2018'!$D12,'2018'!$G:$G,"&gt;="&amp;I$1,'2018'!$G:$G,"&lt;="&amp;I$2,'2018'!$D:$D,'Адрес Формат _ред14.01.2018'!$C12)</f>
        <v>0</v>
      </c>
      <c r="J12" s="48">
        <f>SUMIFS('2018'!$F:$F,'2018'!$B:$B,'Адрес Формат _ред14.01.2018'!$E12,'2018'!$E:$E,'Адрес Формат _ред14.01.2018'!$D12,'2018'!$G:$G,"&gt;="&amp;J$1,'2018'!$G:$G,"&lt;="&amp;J$2,'2018'!$D:$D,'Адрес Формат _ред14.01.2018'!$C12)</f>
        <v>0</v>
      </c>
      <c r="K12" s="48">
        <f>SUMIFS('2018'!$F:$F,'2018'!$B:$B,'Адрес Формат _ред14.01.2018'!$E12,'2018'!$E:$E,'Адрес Формат _ред14.01.2018'!$D12,'2018'!$G:$G,"&gt;="&amp;K$1,'2018'!$G:$G,"&lt;="&amp;K$2,'2018'!$D:$D,'Адрес Формат _ред14.01.2018'!$C12)</f>
        <v>0</v>
      </c>
      <c r="L12" s="48">
        <f>SUMIFS('2018'!$F:$F,'2018'!$B:$B,'Адрес Формат _ред14.01.2018'!$E12,'2018'!$E:$E,'Адрес Формат _ред14.01.2018'!$D12,'2018'!$G:$G,"&gt;="&amp;L$1,'2018'!$G:$G,"&lt;="&amp;L$2,'2018'!$D:$D,'Адрес Формат _ред14.01.2018'!$C12)</f>
        <v>0</v>
      </c>
      <c r="M12" s="48">
        <f>SUMIFS('2018'!$F:$F,'2018'!$B:$B,'Адрес Формат _ред14.01.2018'!$E12,'2018'!$E:$E,'Адрес Формат _ред14.01.2018'!$D12,'2018'!$G:$G,"&gt;="&amp;M$1,'2018'!$G:$G,"&lt;="&amp;M$2,'2018'!$D:$D,'Адрес Формат _ред14.01.2018'!$C12)</f>
        <v>0</v>
      </c>
      <c r="N12" s="48">
        <f>SUMIFS('2018'!$F:$F,'2018'!$B:$B,'Адрес Формат _ред14.01.2018'!$E12,'2018'!$E:$E,'Адрес Формат _ред14.01.2018'!$D12,'2018'!$G:$G,"&gt;="&amp;N$1,'2018'!$G:$G,"&lt;="&amp;N$2,'2018'!$D:$D,'Адрес Формат _ред14.01.2018'!$C12)</f>
        <v>0</v>
      </c>
      <c r="O12" s="48">
        <f>SUMIFS('2018'!$F:$F,'2018'!$B:$B,'Адрес Формат _ред14.01.2018'!$E12,'2018'!$E:$E,'Адрес Формат _ред14.01.2018'!$D12,'2018'!$G:$G,"&gt;="&amp;O$1,'2018'!$G:$G,"&lt;="&amp;O$2,'2018'!$D:$D,'Адрес Формат _ред14.01.2018'!$C12)</f>
        <v>0</v>
      </c>
      <c r="P12" s="48">
        <f>SUMIFS('2018'!$F:$F,'2018'!$B:$B,'Адрес Формат _ред14.01.2018'!$E12,'2018'!$E:$E,'Адрес Формат _ред14.01.2018'!$D12,'2018'!$G:$G,"&gt;="&amp;P$1,'2018'!$G:$G,"&lt;="&amp;P$2,'2018'!$D:$D,'Адрес Формат _ред14.01.2018'!$C12)</f>
        <v>0</v>
      </c>
      <c r="Q12" s="48">
        <f>SUMIFS('2018'!$F:$F,'2018'!$B:$B,'Адрес Формат _ред14.01.2018'!$E12,'2018'!$E:$E,'Адрес Формат _ред14.01.2018'!$D12,'2018'!$G:$G,"&gt;="&amp;Q$1,'2018'!$G:$G,"&lt;="&amp;Q$2,'2018'!$D:$D,'Адрес Формат _ред14.01.2018'!$C12)</f>
        <v>0</v>
      </c>
      <c r="R12" s="47">
        <f t="shared" si="1"/>
        <v>2583</v>
      </c>
    </row>
    <row r="13" spans="1:19" x14ac:dyDescent="0.2">
      <c r="A13" s="36"/>
      <c r="C13" s="40" t="s">
        <v>24</v>
      </c>
      <c r="D13" s="17" t="s">
        <v>27</v>
      </c>
      <c r="E13" s="46" t="s">
        <v>13</v>
      </c>
      <c r="F13" s="48">
        <f>SUMIFS('2018'!$F:$F,'2018'!$B:$B,'Адрес Формат _ред14.01.2018'!$E13,'2018'!$E:$E,'Адрес Формат _ред14.01.2018'!$D13,'2018'!$G:$G,"&gt;="&amp;F$1,'2018'!$G:$G,"&lt;="&amp;F$2,'2018'!$D:$D,'Адрес Формат _ред14.01.2018'!$C13)</f>
        <v>24000</v>
      </c>
      <c r="G13" s="48">
        <f>SUMIFS('2018'!$F:$F,'2018'!$B:$B,'Адрес Формат _ред14.01.2018'!$E13,'2018'!$E:$E,'Адрес Формат _ред14.01.2018'!$D13,'2018'!$G:$G,"&gt;="&amp;G$1,'2018'!$G:$G,"&lt;="&amp;G$2,'2018'!$D:$D,'Адрес Формат _ред14.01.2018'!$C13)</f>
        <v>0</v>
      </c>
      <c r="H13" s="48">
        <f>SUMIFS('2018'!$F:$F,'2018'!$B:$B,'Адрес Формат _ред14.01.2018'!$E13,'2018'!$E:$E,'Адрес Формат _ред14.01.2018'!$D13,'2018'!$G:$G,"&gt;="&amp;H$1,'2018'!$G:$G,"&lt;="&amp;H$2,'2018'!$D:$D,'Адрес Формат _ред14.01.2018'!$C13)</f>
        <v>0</v>
      </c>
      <c r="I13" s="48">
        <f>SUMIFS('2018'!$F:$F,'2018'!$B:$B,'Адрес Формат _ред14.01.2018'!$E13,'2018'!$E:$E,'Адрес Формат _ред14.01.2018'!$D13,'2018'!$G:$G,"&gt;="&amp;I$1,'2018'!$G:$G,"&lt;="&amp;I$2,'2018'!$D:$D,'Адрес Формат _ред14.01.2018'!$C13)</f>
        <v>0</v>
      </c>
      <c r="J13" s="48">
        <f>SUMIFS('2018'!$F:$F,'2018'!$B:$B,'Адрес Формат _ред14.01.2018'!$E13,'2018'!$E:$E,'Адрес Формат _ред14.01.2018'!$D13,'2018'!$G:$G,"&gt;="&amp;J$1,'2018'!$G:$G,"&lt;="&amp;J$2,'2018'!$D:$D,'Адрес Формат _ред14.01.2018'!$C13)</f>
        <v>0</v>
      </c>
      <c r="K13" s="48">
        <f>SUMIFS('2018'!$F:$F,'2018'!$B:$B,'Адрес Формат _ред14.01.2018'!$E13,'2018'!$E:$E,'Адрес Формат _ред14.01.2018'!$D13,'2018'!$G:$G,"&gt;="&amp;K$1,'2018'!$G:$G,"&lt;="&amp;K$2,'2018'!$D:$D,'Адрес Формат _ред14.01.2018'!$C13)</f>
        <v>0</v>
      </c>
      <c r="L13" s="48">
        <f>SUMIFS('2018'!$F:$F,'2018'!$B:$B,'Адрес Формат _ред14.01.2018'!$E13,'2018'!$E:$E,'Адрес Формат _ред14.01.2018'!$D13,'2018'!$G:$G,"&gt;="&amp;L$1,'2018'!$G:$G,"&lt;="&amp;L$2,'2018'!$D:$D,'Адрес Формат _ред14.01.2018'!$C13)</f>
        <v>0</v>
      </c>
      <c r="M13" s="48">
        <f>SUMIFS('2018'!$F:$F,'2018'!$B:$B,'Адрес Формат _ред14.01.2018'!$E13,'2018'!$E:$E,'Адрес Формат _ред14.01.2018'!$D13,'2018'!$G:$G,"&gt;="&amp;M$1,'2018'!$G:$G,"&lt;="&amp;M$2,'2018'!$D:$D,'Адрес Формат _ред14.01.2018'!$C13)</f>
        <v>0</v>
      </c>
      <c r="N13" s="48">
        <f>SUMIFS('2018'!$F:$F,'2018'!$B:$B,'Адрес Формат _ред14.01.2018'!$E13,'2018'!$E:$E,'Адрес Формат _ред14.01.2018'!$D13,'2018'!$G:$G,"&gt;="&amp;N$1,'2018'!$G:$G,"&lt;="&amp;N$2,'2018'!$D:$D,'Адрес Формат _ред14.01.2018'!$C13)</f>
        <v>0</v>
      </c>
      <c r="O13" s="48">
        <f>SUMIFS('2018'!$F:$F,'2018'!$B:$B,'Адрес Формат _ред14.01.2018'!$E13,'2018'!$E:$E,'Адрес Формат _ред14.01.2018'!$D13,'2018'!$G:$G,"&gt;="&amp;O$1,'2018'!$G:$G,"&lt;="&amp;O$2,'2018'!$D:$D,'Адрес Формат _ред14.01.2018'!$C13)</f>
        <v>0</v>
      </c>
      <c r="P13" s="48">
        <f>SUMIFS('2018'!$F:$F,'2018'!$B:$B,'Адрес Формат _ред14.01.2018'!$E13,'2018'!$E:$E,'Адрес Формат _ред14.01.2018'!$D13,'2018'!$G:$G,"&gt;="&amp;P$1,'2018'!$G:$G,"&lt;="&amp;P$2,'2018'!$D:$D,'Адрес Формат _ред14.01.2018'!$C13)</f>
        <v>0</v>
      </c>
      <c r="Q13" s="48">
        <f>SUMIFS('2018'!$F:$F,'2018'!$B:$B,'Адрес Формат _ред14.01.2018'!$E13,'2018'!$E:$E,'Адрес Формат _ред14.01.2018'!$D13,'2018'!$G:$G,"&gt;="&amp;Q$1,'2018'!$G:$G,"&lt;="&amp;Q$2,'2018'!$D:$D,'Адрес Формат _ред14.01.2018'!$C13)</f>
        <v>0</v>
      </c>
      <c r="R13" s="47">
        <f t="shared" si="1"/>
        <v>24000</v>
      </c>
    </row>
    <row r="14" spans="1:19" x14ac:dyDescent="0.2">
      <c r="A14" s="36"/>
      <c r="C14" s="40" t="s">
        <v>24</v>
      </c>
      <c r="D14" s="17" t="s">
        <v>27</v>
      </c>
      <c r="E14" s="46" t="s">
        <v>16</v>
      </c>
      <c r="F14" s="48">
        <f>SUMIFS('2018'!$F:$F,'2018'!$B:$B,'Адрес Формат _ред14.01.2018'!$E14,'2018'!$E:$E,'Адрес Формат _ред14.01.2018'!$D14,'2018'!$G:$G,"&gt;="&amp;F$1,'2018'!$G:$G,"&lt;="&amp;F$2,'2018'!$D:$D,'Адрес Формат _ред14.01.2018'!$C14)</f>
        <v>28914</v>
      </c>
      <c r="G14" s="48">
        <f>SUMIFS('2018'!$F:$F,'2018'!$B:$B,'Адрес Формат _ред14.01.2018'!$E14,'2018'!$E:$E,'Адрес Формат _ред14.01.2018'!$D14,'2018'!$G:$G,"&gt;="&amp;G$1,'2018'!$G:$G,"&lt;="&amp;G$2,'2018'!$D:$D,'Адрес Формат _ред14.01.2018'!$C14)</f>
        <v>0</v>
      </c>
      <c r="H14" s="48">
        <f>SUMIFS('2018'!$F:$F,'2018'!$B:$B,'Адрес Формат _ред14.01.2018'!$E14,'2018'!$E:$E,'Адрес Формат _ред14.01.2018'!$D14,'2018'!$G:$G,"&gt;="&amp;H$1,'2018'!$G:$G,"&lt;="&amp;H$2,'2018'!$D:$D,'Адрес Формат _ред14.01.2018'!$C14)</f>
        <v>0</v>
      </c>
      <c r="I14" s="48">
        <f>SUMIFS('2018'!$F:$F,'2018'!$B:$B,'Адрес Формат _ред14.01.2018'!$E14,'2018'!$E:$E,'Адрес Формат _ред14.01.2018'!$D14,'2018'!$G:$G,"&gt;="&amp;I$1,'2018'!$G:$G,"&lt;="&amp;I$2,'2018'!$D:$D,'Адрес Формат _ред14.01.2018'!$C14)</f>
        <v>0</v>
      </c>
      <c r="J14" s="48">
        <f>SUMIFS('2018'!$F:$F,'2018'!$B:$B,'Адрес Формат _ред14.01.2018'!$E14,'2018'!$E:$E,'Адрес Формат _ред14.01.2018'!$D14,'2018'!$G:$G,"&gt;="&amp;J$1,'2018'!$G:$G,"&lt;="&amp;J$2,'2018'!$D:$D,'Адрес Формат _ред14.01.2018'!$C14)</f>
        <v>0</v>
      </c>
      <c r="K14" s="48">
        <f>SUMIFS('2018'!$F:$F,'2018'!$B:$B,'Адрес Формат _ред14.01.2018'!$E14,'2018'!$E:$E,'Адрес Формат _ред14.01.2018'!$D14,'2018'!$G:$G,"&gt;="&amp;K$1,'2018'!$G:$G,"&lt;="&amp;K$2,'2018'!$D:$D,'Адрес Формат _ред14.01.2018'!$C14)</f>
        <v>0</v>
      </c>
      <c r="L14" s="48">
        <f>SUMIFS('2018'!$F:$F,'2018'!$B:$B,'Адрес Формат _ред14.01.2018'!$E14,'2018'!$E:$E,'Адрес Формат _ред14.01.2018'!$D14,'2018'!$G:$G,"&gt;="&amp;L$1,'2018'!$G:$G,"&lt;="&amp;L$2,'2018'!$D:$D,'Адрес Формат _ред14.01.2018'!$C14)</f>
        <v>0</v>
      </c>
      <c r="M14" s="48">
        <f>SUMIFS('2018'!$F:$F,'2018'!$B:$B,'Адрес Формат _ред14.01.2018'!$E14,'2018'!$E:$E,'Адрес Формат _ред14.01.2018'!$D14,'2018'!$G:$G,"&gt;="&amp;M$1,'2018'!$G:$G,"&lt;="&amp;M$2,'2018'!$D:$D,'Адрес Формат _ред14.01.2018'!$C14)</f>
        <v>0</v>
      </c>
      <c r="N14" s="48">
        <f>SUMIFS('2018'!$F:$F,'2018'!$B:$B,'Адрес Формат _ред14.01.2018'!$E14,'2018'!$E:$E,'Адрес Формат _ред14.01.2018'!$D14,'2018'!$G:$G,"&gt;="&amp;N$1,'2018'!$G:$G,"&lt;="&amp;N$2,'2018'!$D:$D,'Адрес Формат _ред14.01.2018'!$C14)</f>
        <v>0</v>
      </c>
      <c r="O14" s="48">
        <f>SUMIFS('2018'!$F:$F,'2018'!$B:$B,'Адрес Формат _ред14.01.2018'!$E14,'2018'!$E:$E,'Адрес Формат _ред14.01.2018'!$D14,'2018'!$G:$G,"&gt;="&amp;O$1,'2018'!$G:$G,"&lt;="&amp;O$2,'2018'!$D:$D,'Адрес Формат _ред14.01.2018'!$C14)</f>
        <v>0</v>
      </c>
      <c r="P14" s="48">
        <f>SUMIFS('2018'!$F:$F,'2018'!$B:$B,'Адрес Формат _ред14.01.2018'!$E14,'2018'!$E:$E,'Адрес Формат _ред14.01.2018'!$D14,'2018'!$G:$G,"&gt;="&amp;P$1,'2018'!$G:$G,"&lt;="&amp;P$2,'2018'!$D:$D,'Адрес Формат _ред14.01.2018'!$C14)</f>
        <v>0</v>
      </c>
      <c r="Q14" s="48">
        <f>SUMIFS('2018'!$F:$F,'2018'!$B:$B,'Адрес Формат _ред14.01.2018'!$E14,'2018'!$E:$E,'Адрес Формат _ред14.01.2018'!$D14,'2018'!$G:$G,"&gt;="&amp;Q$1,'2018'!$G:$G,"&lt;="&amp;Q$2,'2018'!$D:$D,'Адрес Формат _ред14.01.2018'!$C14)</f>
        <v>0</v>
      </c>
      <c r="R14" s="47">
        <f t="shared" si="1"/>
        <v>28914</v>
      </c>
    </row>
    <row r="15" spans="1:19" x14ac:dyDescent="0.2">
      <c r="A15" s="36"/>
      <c r="C15" s="40" t="s">
        <v>24</v>
      </c>
      <c r="D15" s="17" t="s">
        <v>27</v>
      </c>
      <c r="E15" s="46" t="s">
        <v>28</v>
      </c>
      <c r="F15" s="48">
        <f>SUMIFS('2018'!$F:$F,'2018'!$B:$B,'Адрес Формат _ред14.01.2018'!$E15,'2018'!$E:$E,'Адрес Формат _ред14.01.2018'!$D15,'2018'!$G:$G,"&gt;="&amp;F$1,'2018'!$G:$G,"&lt;="&amp;F$2,'2018'!$D:$D,'Адрес Формат _ред14.01.2018'!$C15)</f>
        <v>0</v>
      </c>
      <c r="G15" s="48">
        <f>SUMIFS('2018'!$F:$F,'2018'!$B:$B,'Адрес Формат _ред14.01.2018'!$E15,'2018'!$E:$E,'Адрес Формат _ред14.01.2018'!$D15,'2018'!$G:$G,"&gt;="&amp;G$1,'2018'!$G:$G,"&lt;="&amp;G$2,'2018'!$D:$D,'Адрес Формат _ред14.01.2018'!$C15)</f>
        <v>0</v>
      </c>
      <c r="H15" s="48">
        <f>SUMIFS('2018'!$F:$F,'2018'!$B:$B,'Адрес Формат _ред14.01.2018'!$E15,'2018'!$E:$E,'Адрес Формат _ред14.01.2018'!$D15,'2018'!$G:$G,"&gt;="&amp;H$1,'2018'!$G:$G,"&lt;="&amp;H$2,'2018'!$D:$D,'Адрес Формат _ред14.01.2018'!$C15)</f>
        <v>0</v>
      </c>
      <c r="I15" s="48">
        <f>SUMIFS('2018'!$F:$F,'2018'!$B:$B,'Адрес Формат _ред14.01.2018'!$E15,'2018'!$E:$E,'Адрес Формат _ред14.01.2018'!$D15,'2018'!$G:$G,"&gt;="&amp;I$1,'2018'!$G:$G,"&lt;="&amp;I$2,'2018'!$D:$D,'Адрес Формат _ред14.01.2018'!$C15)</f>
        <v>0</v>
      </c>
      <c r="J15" s="48">
        <f>SUMIFS('2018'!$F:$F,'2018'!$B:$B,'Адрес Формат _ред14.01.2018'!$E15,'2018'!$E:$E,'Адрес Формат _ред14.01.2018'!$D15,'2018'!$G:$G,"&gt;="&amp;J$1,'2018'!$G:$G,"&lt;="&amp;J$2,'2018'!$D:$D,'Адрес Формат _ред14.01.2018'!$C15)</f>
        <v>0</v>
      </c>
      <c r="K15" s="48">
        <f>SUMIFS('2018'!$F:$F,'2018'!$B:$B,'Адрес Формат _ред14.01.2018'!$E15,'2018'!$E:$E,'Адрес Формат _ред14.01.2018'!$D15,'2018'!$G:$G,"&gt;="&amp;K$1,'2018'!$G:$G,"&lt;="&amp;K$2,'2018'!$D:$D,'Адрес Формат _ред14.01.2018'!$C15)</f>
        <v>0</v>
      </c>
      <c r="L15" s="48">
        <f>SUMIFS('2018'!$F:$F,'2018'!$B:$B,'Адрес Формат _ред14.01.2018'!$E15,'2018'!$E:$E,'Адрес Формат _ред14.01.2018'!$D15,'2018'!$G:$G,"&gt;="&amp;L$1,'2018'!$G:$G,"&lt;="&amp;L$2,'2018'!$D:$D,'Адрес Формат _ред14.01.2018'!$C15)</f>
        <v>0</v>
      </c>
      <c r="M15" s="48">
        <f>SUMIFS('2018'!$F:$F,'2018'!$B:$B,'Адрес Формат _ред14.01.2018'!$E15,'2018'!$E:$E,'Адрес Формат _ред14.01.2018'!$D15,'2018'!$G:$G,"&gt;="&amp;M$1,'2018'!$G:$G,"&lt;="&amp;M$2,'2018'!$D:$D,'Адрес Формат _ред14.01.2018'!$C15)</f>
        <v>0</v>
      </c>
      <c r="N15" s="48">
        <f>SUMIFS('2018'!$F:$F,'2018'!$B:$B,'Адрес Формат _ред14.01.2018'!$E15,'2018'!$E:$E,'Адрес Формат _ред14.01.2018'!$D15,'2018'!$G:$G,"&gt;="&amp;N$1,'2018'!$G:$G,"&lt;="&amp;N$2,'2018'!$D:$D,'Адрес Формат _ред14.01.2018'!$C15)</f>
        <v>0</v>
      </c>
      <c r="O15" s="48">
        <f>SUMIFS('2018'!$F:$F,'2018'!$B:$B,'Адрес Формат _ред14.01.2018'!$E15,'2018'!$E:$E,'Адрес Формат _ред14.01.2018'!$D15,'2018'!$G:$G,"&gt;="&amp;O$1,'2018'!$G:$G,"&lt;="&amp;O$2,'2018'!$D:$D,'Адрес Формат _ред14.01.2018'!$C15)</f>
        <v>0</v>
      </c>
      <c r="P15" s="48">
        <f>SUMIFS('2018'!$F:$F,'2018'!$B:$B,'Адрес Формат _ред14.01.2018'!$E15,'2018'!$E:$E,'Адрес Формат _ред14.01.2018'!$D15,'2018'!$G:$G,"&gt;="&amp;P$1,'2018'!$G:$G,"&lt;="&amp;P$2,'2018'!$D:$D,'Адрес Формат _ред14.01.2018'!$C15)</f>
        <v>0</v>
      </c>
      <c r="Q15" s="48">
        <f>SUMIFS('2018'!$F:$F,'2018'!$B:$B,'Адрес Формат _ред14.01.2018'!$E15,'2018'!$E:$E,'Адрес Формат _ред14.01.2018'!$D15,'2018'!$G:$G,"&gt;="&amp;Q$1,'2018'!$G:$G,"&lt;="&amp;Q$2,'2018'!$D:$D,'Адрес Формат _ред14.01.2018'!$C15)</f>
        <v>21400</v>
      </c>
      <c r="R15" s="47">
        <f>SUM(F15:Q15)</f>
        <v>21400</v>
      </c>
    </row>
    <row r="16" spans="1:19" x14ac:dyDescent="0.2">
      <c r="A16" s="36"/>
      <c r="C16" s="40" t="s">
        <v>25</v>
      </c>
      <c r="D16" s="17" t="s">
        <v>26</v>
      </c>
      <c r="E16" s="46" t="s">
        <v>11</v>
      </c>
      <c r="F16" s="48">
        <f>SUMIFS('2018'!$F:$F,'2018'!$B:$B,'Адрес Формат _ред14.01.2018'!$E16,'2018'!$E:$E,'Адрес Формат _ред14.01.2018'!$D16,'2018'!$G:$G,"&gt;="&amp;F$1,'2018'!$G:$G,"&lt;="&amp;F$2,'2018'!$D:$D,'Адрес Формат _ред14.01.2018'!$C16)</f>
        <v>0</v>
      </c>
      <c r="G16" s="48">
        <f>SUMIFS('2018'!$F:$F,'2018'!$B:$B,'Адрес Формат _ред14.01.2018'!$E16,'2018'!$E:$E,'Адрес Формат _ред14.01.2018'!$D16,'2018'!$G:$G,"&gt;="&amp;G$1,'2018'!$G:$G,"&lt;="&amp;G$2,'2018'!$D:$D,'Адрес Формат _ред14.01.2018'!$C16)</f>
        <v>0</v>
      </c>
      <c r="H16" s="48">
        <f>SUMIFS('2018'!$F:$F,'2018'!$B:$B,'Адрес Формат _ред14.01.2018'!$E16,'2018'!$E:$E,'Адрес Формат _ред14.01.2018'!$D16,'2018'!$G:$G,"&gt;="&amp;H$1,'2018'!$G:$G,"&lt;="&amp;H$2,'2018'!$D:$D,'Адрес Формат _ред14.01.2018'!$C16)</f>
        <v>0</v>
      </c>
      <c r="I16" s="48">
        <f>SUMIFS('2018'!$F:$F,'2018'!$B:$B,'Адрес Формат _ред14.01.2018'!$E16,'2018'!$E:$E,'Адрес Формат _ред14.01.2018'!$D16,'2018'!$G:$G,"&gt;="&amp;I$1,'2018'!$G:$G,"&lt;="&amp;I$2,'2018'!$D:$D,'Адрес Формат _ред14.01.2018'!$C16)</f>
        <v>0</v>
      </c>
      <c r="J16" s="48">
        <f>SUMIFS('2018'!$F:$F,'2018'!$B:$B,'Адрес Формат _ред14.01.2018'!$E16,'2018'!$E:$E,'Адрес Формат _ред14.01.2018'!$D16,'2018'!$G:$G,"&gt;="&amp;J$1,'2018'!$G:$G,"&lt;="&amp;J$2,'2018'!$D:$D,'Адрес Формат _ред14.01.2018'!$C16)</f>
        <v>0</v>
      </c>
      <c r="K16" s="48">
        <f>SUMIFS('2018'!$F:$F,'2018'!$B:$B,'Адрес Формат _ред14.01.2018'!$E16,'2018'!$E:$E,'Адрес Формат _ред14.01.2018'!$D16,'2018'!$G:$G,"&gt;="&amp;K$1,'2018'!$G:$G,"&lt;="&amp;K$2,'2018'!$D:$D,'Адрес Формат _ред14.01.2018'!$C16)</f>
        <v>0</v>
      </c>
      <c r="L16" s="48">
        <f>SUMIFS('2018'!$F:$F,'2018'!$B:$B,'Адрес Формат _ред14.01.2018'!$E16,'2018'!$E:$E,'Адрес Формат _ред14.01.2018'!$D16,'2018'!$G:$G,"&gt;="&amp;L$1,'2018'!$G:$G,"&lt;="&amp;L$2,'2018'!$D:$D,'Адрес Формат _ред14.01.2018'!$C16)</f>
        <v>0</v>
      </c>
      <c r="M16" s="48">
        <f>SUMIFS('2018'!$F:$F,'2018'!$B:$B,'Адрес Формат _ред14.01.2018'!$E16,'2018'!$E:$E,'Адрес Формат _ред14.01.2018'!$D16,'2018'!$G:$G,"&gt;="&amp;M$1,'2018'!$G:$G,"&lt;="&amp;M$2,'2018'!$D:$D,'Адрес Формат _ред14.01.2018'!$C16)</f>
        <v>5680.5</v>
      </c>
      <c r="N16" s="48">
        <f>SUMIFS('2018'!$F:$F,'2018'!$B:$B,'Адрес Формат _ред14.01.2018'!$E16,'2018'!$E:$E,'Адрес Формат _ред14.01.2018'!$D16,'2018'!$G:$G,"&gt;="&amp;N$1,'2018'!$G:$G,"&lt;="&amp;N$2,'2018'!$D:$D,'Адрес Формат _ред14.01.2018'!$C16)</f>
        <v>0</v>
      </c>
      <c r="O16" s="48">
        <f>SUMIFS('2018'!$F:$F,'2018'!$B:$B,'Адрес Формат _ред14.01.2018'!$E16,'2018'!$E:$E,'Адрес Формат _ред14.01.2018'!$D16,'2018'!$G:$G,"&gt;="&amp;O$1,'2018'!$G:$G,"&lt;="&amp;O$2,'2018'!$D:$D,'Адрес Формат _ред14.01.2018'!$C16)</f>
        <v>0</v>
      </c>
      <c r="P16" s="48">
        <f>SUMIFS('2018'!$F:$F,'2018'!$B:$B,'Адрес Формат _ред14.01.2018'!$E16,'2018'!$E:$E,'Адрес Формат _ред14.01.2018'!$D16,'2018'!$G:$G,"&gt;="&amp;P$1,'2018'!$G:$G,"&lt;="&amp;P$2,'2018'!$D:$D,'Адрес Формат _ред14.01.2018'!$C16)</f>
        <v>0</v>
      </c>
      <c r="Q16" s="48">
        <f>SUMIFS('2018'!$F:$F,'2018'!$B:$B,'Адрес Формат _ред14.01.2018'!$E16,'2018'!$E:$E,'Адрес Формат _ред14.01.2018'!$D16,'2018'!$G:$G,"&gt;="&amp;Q$1,'2018'!$G:$G,"&lt;="&amp;Q$2,'2018'!$D:$D,'Адрес Формат _ред14.01.2018'!$C16)</f>
        <v>0</v>
      </c>
      <c r="R16" s="47">
        <f t="shared" si="1"/>
        <v>5680.5</v>
      </c>
    </row>
    <row r="17" spans="1:18" x14ac:dyDescent="0.2">
      <c r="A17" s="36"/>
      <c r="C17" s="40" t="s">
        <v>25</v>
      </c>
      <c r="D17" s="17" t="s">
        <v>26</v>
      </c>
      <c r="E17" s="46" t="s">
        <v>9</v>
      </c>
      <c r="F17" s="48">
        <f>SUMIFS('2018'!$F:$F,'2018'!$B:$B,'Адрес Формат _ред14.01.2018'!$E17,'2018'!$E:$E,'Адрес Формат _ред14.01.2018'!$D17,'2018'!$G:$G,"&gt;="&amp;F$1,'2018'!$G:$G,"&lt;="&amp;F$2,'2018'!$D:$D,'Адрес Формат _ред14.01.2018'!$C17)</f>
        <v>1000</v>
      </c>
      <c r="G17" s="48">
        <f>SUMIFS('2018'!$F:$F,'2018'!$B:$B,'Адрес Формат _ред14.01.2018'!$E17,'2018'!$E:$E,'Адрес Формат _ред14.01.2018'!$D17,'2018'!$G:$G,"&gt;="&amp;G$1,'2018'!$G:$G,"&lt;="&amp;G$2,'2018'!$D:$D,'Адрес Формат _ред14.01.2018'!$C17)</f>
        <v>0</v>
      </c>
      <c r="H17" s="48">
        <f>SUMIFS('2018'!$F:$F,'2018'!$B:$B,'Адрес Формат _ред14.01.2018'!$E17,'2018'!$E:$E,'Адрес Формат _ред14.01.2018'!$D17,'2018'!$G:$G,"&gt;="&amp;H$1,'2018'!$G:$G,"&lt;="&amp;H$2,'2018'!$D:$D,'Адрес Формат _ред14.01.2018'!$C17)</f>
        <v>0</v>
      </c>
      <c r="I17" s="48">
        <f>SUMIFS('2018'!$F:$F,'2018'!$B:$B,'Адрес Формат _ред14.01.2018'!$E17,'2018'!$E:$E,'Адрес Формат _ред14.01.2018'!$D17,'2018'!$G:$G,"&gt;="&amp;I$1,'2018'!$G:$G,"&lt;="&amp;I$2,'2018'!$D:$D,'Адрес Формат _ред14.01.2018'!$C17)</f>
        <v>0</v>
      </c>
      <c r="J17" s="48">
        <f>SUMIFS('2018'!$F:$F,'2018'!$B:$B,'Адрес Формат _ред14.01.2018'!$E17,'2018'!$E:$E,'Адрес Формат _ред14.01.2018'!$D17,'2018'!$G:$G,"&gt;="&amp;J$1,'2018'!$G:$G,"&lt;="&amp;J$2,'2018'!$D:$D,'Адрес Формат _ред14.01.2018'!$C17)</f>
        <v>0</v>
      </c>
      <c r="K17" s="48">
        <f>SUMIFS('2018'!$F:$F,'2018'!$B:$B,'Адрес Формат _ред14.01.2018'!$E17,'2018'!$E:$E,'Адрес Формат _ред14.01.2018'!$D17,'2018'!$G:$G,"&gt;="&amp;K$1,'2018'!$G:$G,"&lt;="&amp;K$2,'2018'!$D:$D,'Адрес Формат _ред14.01.2018'!$C17)</f>
        <v>0</v>
      </c>
      <c r="L17" s="48">
        <f>SUMIFS('2018'!$F:$F,'2018'!$B:$B,'Адрес Формат _ред14.01.2018'!$E17,'2018'!$E:$E,'Адрес Формат _ред14.01.2018'!$D17,'2018'!$G:$G,"&gt;="&amp;L$1,'2018'!$G:$G,"&lt;="&amp;L$2,'2018'!$D:$D,'Адрес Формат _ред14.01.2018'!$C17)</f>
        <v>0</v>
      </c>
      <c r="M17" s="48">
        <f>SUMIFS('2018'!$F:$F,'2018'!$B:$B,'Адрес Формат _ред14.01.2018'!$E17,'2018'!$E:$E,'Адрес Формат _ред14.01.2018'!$D17,'2018'!$G:$G,"&gt;="&amp;M$1,'2018'!$G:$G,"&lt;="&amp;M$2,'2018'!$D:$D,'Адрес Формат _ред14.01.2018'!$C17)</f>
        <v>0</v>
      </c>
      <c r="N17" s="48">
        <f>SUMIFS('2018'!$F:$F,'2018'!$B:$B,'Адрес Формат _ред14.01.2018'!$E17,'2018'!$E:$E,'Адрес Формат _ред14.01.2018'!$D17,'2018'!$G:$G,"&gt;="&amp;N$1,'2018'!$G:$G,"&lt;="&amp;N$2,'2018'!$D:$D,'Адрес Формат _ред14.01.2018'!$C17)</f>
        <v>0</v>
      </c>
      <c r="O17" s="48">
        <f>SUMIFS('2018'!$F:$F,'2018'!$B:$B,'Адрес Формат _ред14.01.2018'!$E17,'2018'!$E:$E,'Адрес Формат _ред14.01.2018'!$D17,'2018'!$G:$G,"&gt;="&amp;O$1,'2018'!$G:$G,"&lt;="&amp;O$2,'2018'!$D:$D,'Адрес Формат _ред14.01.2018'!$C17)</f>
        <v>0</v>
      </c>
      <c r="P17" s="48">
        <f>SUMIFS('2018'!$F:$F,'2018'!$B:$B,'Адрес Формат _ред14.01.2018'!$E17,'2018'!$E:$E,'Адрес Формат _ред14.01.2018'!$D17,'2018'!$G:$G,"&gt;="&amp;P$1,'2018'!$G:$G,"&lt;="&amp;P$2,'2018'!$D:$D,'Адрес Формат _ред14.01.2018'!$C17)</f>
        <v>0</v>
      </c>
      <c r="Q17" s="48">
        <f>SUMIFS('2018'!$F:$F,'2018'!$B:$B,'Адрес Формат _ред14.01.2018'!$E17,'2018'!$E:$E,'Адрес Формат _ред14.01.2018'!$D17,'2018'!$G:$G,"&gt;="&amp;Q$1,'2018'!$G:$G,"&lt;="&amp;Q$2,'2018'!$D:$D,'Адрес Формат _ред14.01.2018'!$C17)</f>
        <v>0</v>
      </c>
      <c r="R17" s="47">
        <f t="shared" si="1"/>
        <v>1000</v>
      </c>
    </row>
    <row r="18" spans="1:18" x14ac:dyDescent="0.2">
      <c r="A18" s="36"/>
      <c r="C18" s="40" t="s">
        <v>25</v>
      </c>
      <c r="D18" s="17" t="s">
        <v>26</v>
      </c>
      <c r="E18" s="46" t="s">
        <v>13</v>
      </c>
      <c r="F18" s="48">
        <f>SUMIFS('2018'!$F:$F,'2018'!$B:$B,'Адрес Формат _ред14.01.2018'!$E18,'2018'!$E:$E,'Адрес Формат _ред14.01.2018'!$D18,'2018'!$G:$G,"&gt;="&amp;F$1,'2018'!$G:$G,"&lt;="&amp;F$2,'2018'!$D:$D,'Адрес Формат _ред14.01.2018'!$C18)</f>
        <v>40000</v>
      </c>
      <c r="G18" s="48">
        <f>SUMIFS('2018'!$F:$F,'2018'!$B:$B,'Адрес Формат _ред14.01.2018'!$E18,'2018'!$E:$E,'Адрес Формат _ред14.01.2018'!$D18,'2018'!$G:$G,"&gt;="&amp;G$1,'2018'!$G:$G,"&lt;="&amp;G$2,'2018'!$D:$D,'Адрес Формат _ред14.01.2018'!$C18)</f>
        <v>0</v>
      </c>
      <c r="H18" s="48">
        <f>SUMIFS('2018'!$F:$F,'2018'!$B:$B,'Адрес Формат _ред14.01.2018'!$E18,'2018'!$E:$E,'Адрес Формат _ред14.01.2018'!$D18,'2018'!$G:$G,"&gt;="&amp;H$1,'2018'!$G:$G,"&lt;="&amp;H$2,'2018'!$D:$D,'Адрес Формат _ред14.01.2018'!$C18)</f>
        <v>0</v>
      </c>
      <c r="I18" s="48">
        <f>SUMIFS('2018'!$F:$F,'2018'!$B:$B,'Адрес Формат _ред14.01.2018'!$E18,'2018'!$E:$E,'Адрес Формат _ред14.01.2018'!$D18,'2018'!$G:$G,"&gt;="&amp;I$1,'2018'!$G:$G,"&lt;="&amp;I$2,'2018'!$D:$D,'Адрес Формат _ред14.01.2018'!$C18)</f>
        <v>0</v>
      </c>
      <c r="J18" s="48">
        <f>SUMIFS('2018'!$F:$F,'2018'!$B:$B,'Адрес Формат _ред14.01.2018'!$E18,'2018'!$E:$E,'Адрес Формат _ред14.01.2018'!$D18,'2018'!$G:$G,"&gt;="&amp;J$1,'2018'!$G:$G,"&lt;="&amp;J$2,'2018'!$D:$D,'Адрес Формат _ред14.01.2018'!$C18)</f>
        <v>0</v>
      </c>
      <c r="K18" s="48">
        <f>SUMIFS('2018'!$F:$F,'2018'!$B:$B,'Адрес Формат _ред14.01.2018'!$E18,'2018'!$E:$E,'Адрес Формат _ред14.01.2018'!$D18,'2018'!$G:$G,"&gt;="&amp;K$1,'2018'!$G:$G,"&lt;="&amp;K$2,'2018'!$D:$D,'Адрес Формат _ред14.01.2018'!$C18)</f>
        <v>0</v>
      </c>
      <c r="L18" s="48">
        <f>SUMIFS('2018'!$F:$F,'2018'!$B:$B,'Адрес Формат _ред14.01.2018'!$E18,'2018'!$E:$E,'Адрес Формат _ред14.01.2018'!$D18,'2018'!$G:$G,"&gt;="&amp;L$1,'2018'!$G:$G,"&lt;="&amp;L$2,'2018'!$D:$D,'Адрес Формат _ред14.01.2018'!$C18)</f>
        <v>0</v>
      </c>
      <c r="M18" s="48">
        <f>SUMIFS('2018'!$F:$F,'2018'!$B:$B,'Адрес Формат _ред14.01.2018'!$E18,'2018'!$E:$E,'Адрес Формат _ред14.01.2018'!$D18,'2018'!$G:$G,"&gt;="&amp;M$1,'2018'!$G:$G,"&lt;="&amp;M$2,'2018'!$D:$D,'Адрес Формат _ред14.01.2018'!$C18)</f>
        <v>0</v>
      </c>
      <c r="N18" s="48">
        <f>SUMIFS('2018'!$F:$F,'2018'!$B:$B,'Адрес Формат _ред14.01.2018'!$E18,'2018'!$E:$E,'Адрес Формат _ред14.01.2018'!$D18,'2018'!$G:$G,"&gt;="&amp;N$1,'2018'!$G:$G,"&lt;="&amp;N$2,'2018'!$D:$D,'Адрес Формат _ред14.01.2018'!$C18)</f>
        <v>0</v>
      </c>
      <c r="O18" s="48">
        <f>SUMIFS('2018'!$F:$F,'2018'!$B:$B,'Адрес Формат _ред14.01.2018'!$E18,'2018'!$E:$E,'Адрес Формат _ред14.01.2018'!$D18,'2018'!$G:$G,"&gt;="&amp;O$1,'2018'!$G:$G,"&lt;="&amp;O$2,'2018'!$D:$D,'Адрес Формат _ред14.01.2018'!$C18)</f>
        <v>0</v>
      </c>
      <c r="P18" s="48">
        <f>SUMIFS('2018'!$F:$F,'2018'!$B:$B,'Адрес Формат _ред14.01.2018'!$E18,'2018'!$E:$E,'Адрес Формат _ред14.01.2018'!$D18,'2018'!$G:$G,"&gt;="&amp;P$1,'2018'!$G:$G,"&lt;="&amp;P$2,'2018'!$D:$D,'Адрес Формат _ред14.01.2018'!$C18)</f>
        <v>0</v>
      </c>
      <c r="Q18" s="48">
        <f>SUMIFS('2018'!$F:$F,'2018'!$B:$B,'Адрес Формат _ред14.01.2018'!$E18,'2018'!$E:$E,'Адрес Формат _ред14.01.2018'!$D18,'2018'!$G:$G,"&gt;="&amp;Q$1,'2018'!$G:$G,"&lt;="&amp;Q$2,'2018'!$D:$D,'Адрес Формат _ред14.01.2018'!$C18)</f>
        <v>0</v>
      </c>
      <c r="R18" s="47">
        <f t="shared" si="1"/>
        <v>40000</v>
      </c>
    </row>
    <row r="19" spans="1:18" x14ac:dyDescent="0.2">
      <c r="A19" s="36"/>
      <c r="C19" s="40" t="s">
        <v>25</v>
      </c>
      <c r="D19" s="17" t="s">
        <v>26</v>
      </c>
      <c r="E19" s="46" t="s">
        <v>16</v>
      </c>
      <c r="F19" s="48">
        <f>SUMIFS('2018'!$F:$F,'2018'!$B:$B,'Адрес Формат _ред14.01.2018'!$E19,'2018'!$E:$E,'Адрес Формат _ред14.01.2018'!$D19,'2018'!$G:$G,"&gt;="&amp;F$1,'2018'!$G:$G,"&lt;="&amp;F$2,'2018'!$D:$D,'Адрес Формат _ред14.01.2018'!$C19)</f>
        <v>0</v>
      </c>
      <c r="G19" s="48">
        <f>SUMIFS('2018'!$F:$F,'2018'!$B:$B,'Адрес Формат _ред14.01.2018'!$E19,'2018'!$E:$E,'Адрес Формат _ред14.01.2018'!$D19,'2018'!$G:$G,"&gt;="&amp;G$1,'2018'!$G:$G,"&lt;="&amp;G$2,'2018'!$D:$D,'Адрес Формат _ред14.01.2018'!$C19)</f>
        <v>0</v>
      </c>
      <c r="H19" s="48">
        <f>SUMIFS('2018'!$F:$F,'2018'!$B:$B,'Адрес Формат _ред14.01.2018'!$E19,'2018'!$E:$E,'Адрес Формат _ред14.01.2018'!$D19,'2018'!$G:$G,"&gt;="&amp;H$1,'2018'!$G:$G,"&lt;="&amp;H$2,'2018'!$D:$D,'Адрес Формат _ред14.01.2018'!$C19)</f>
        <v>0</v>
      </c>
      <c r="I19" s="48">
        <f>SUMIFS('2018'!$F:$F,'2018'!$B:$B,'Адрес Формат _ред14.01.2018'!$E19,'2018'!$E:$E,'Адрес Формат _ред14.01.2018'!$D19,'2018'!$G:$G,"&gt;="&amp;I$1,'2018'!$G:$G,"&lt;="&amp;I$2,'2018'!$D:$D,'Адрес Формат _ред14.01.2018'!$C19)</f>
        <v>0</v>
      </c>
      <c r="J19" s="48">
        <f>SUMIFS('2018'!$F:$F,'2018'!$B:$B,'Адрес Формат _ред14.01.2018'!$E19,'2018'!$E:$E,'Адрес Формат _ред14.01.2018'!$D19,'2018'!$G:$G,"&gt;="&amp;J$1,'2018'!$G:$G,"&lt;="&amp;J$2,'2018'!$D:$D,'Адрес Формат _ред14.01.2018'!$C19)</f>
        <v>0</v>
      </c>
      <c r="K19" s="48">
        <f>SUMIFS('2018'!$F:$F,'2018'!$B:$B,'Адрес Формат _ред14.01.2018'!$E19,'2018'!$E:$E,'Адрес Формат _ред14.01.2018'!$D19,'2018'!$G:$G,"&gt;="&amp;K$1,'2018'!$G:$G,"&lt;="&amp;K$2,'2018'!$D:$D,'Адрес Формат _ред14.01.2018'!$C19)</f>
        <v>0</v>
      </c>
      <c r="L19" s="48">
        <f>SUMIFS('2018'!$F:$F,'2018'!$B:$B,'Адрес Формат _ред14.01.2018'!$E19,'2018'!$E:$E,'Адрес Формат _ред14.01.2018'!$D19,'2018'!$G:$G,"&gt;="&amp;L$1,'2018'!$G:$G,"&lt;="&amp;L$2,'2018'!$D:$D,'Адрес Формат _ред14.01.2018'!$C19)</f>
        <v>0</v>
      </c>
      <c r="M19" s="48">
        <f>SUMIFS('2018'!$F:$F,'2018'!$B:$B,'Адрес Формат _ред14.01.2018'!$E19,'2018'!$E:$E,'Адрес Формат _ред14.01.2018'!$D19,'2018'!$G:$G,"&gt;="&amp;M$1,'2018'!$G:$G,"&lt;="&amp;M$2,'2018'!$D:$D,'Адрес Формат _ред14.01.2018'!$C19)</f>
        <v>167880.5</v>
      </c>
      <c r="N19" s="48">
        <f>SUMIFS('2018'!$F:$F,'2018'!$B:$B,'Адрес Формат _ред14.01.2018'!$E19,'2018'!$E:$E,'Адрес Формат _ред14.01.2018'!$D19,'2018'!$G:$G,"&gt;="&amp;N$1,'2018'!$G:$G,"&lt;="&amp;N$2,'2018'!$D:$D,'Адрес Формат _ред14.01.2018'!$C19)</f>
        <v>0</v>
      </c>
      <c r="O19" s="48">
        <f>SUMIFS('2018'!$F:$F,'2018'!$B:$B,'Адрес Формат _ред14.01.2018'!$E19,'2018'!$E:$E,'Адрес Формат _ред14.01.2018'!$D19,'2018'!$G:$G,"&gt;="&amp;O$1,'2018'!$G:$G,"&lt;="&amp;O$2,'2018'!$D:$D,'Адрес Формат _ред14.01.2018'!$C19)</f>
        <v>0</v>
      </c>
      <c r="P19" s="48">
        <f>SUMIFS('2018'!$F:$F,'2018'!$B:$B,'Адрес Формат _ред14.01.2018'!$E19,'2018'!$E:$E,'Адрес Формат _ред14.01.2018'!$D19,'2018'!$G:$G,"&gt;="&amp;P$1,'2018'!$G:$G,"&lt;="&amp;P$2,'2018'!$D:$D,'Адрес Формат _ред14.01.2018'!$C19)</f>
        <v>0</v>
      </c>
      <c r="Q19" s="48">
        <f>SUMIFS('2018'!$F:$F,'2018'!$B:$B,'Адрес Формат _ред14.01.2018'!$E19,'2018'!$E:$E,'Адрес Формат _ред14.01.2018'!$D19,'2018'!$G:$G,"&gt;="&amp;Q$1,'2018'!$G:$G,"&lt;="&amp;Q$2,'2018'!$D:$D,'Адрес Формат _ред14.01.2018'!$C19)</f>
        <v>0</v>
      </c>
      <c r="R19" s="47">
        <f t="shared" si="1"/>
        <v>167880.5</v>
      </c>
    </row>
    <row r="20" spans="1:18" x14ac:dyDescent="0.2">
      <c r="A20" s="36"/>
      <c r="C20" s="40" t="s">
        <v>25</v>
      </c>
      <c r="D20" s="17" t="s">
        <v>26</v>
      </c>
      <c r="E20" s="46" t="s">
        <v>28</v>
      </c>
      <c r="F20" s="48">
        <f>SUMIFS('2018'!$F:$F,'2018'!$B:$B,'Адрес Формат _ред14.01.2018'!$E20,'2018'!$E:$E,'Адрес Формат _ред14.01.2018'!$D20,'2018'!$G:$G,"&gt;="&amp;F$1,'2018'!$G:$G,"&lt;="&amp;F$2,'2018'!$D:$D,'Адрес Формат _ред14.01.2018'!$C20)</f>
        <v>0</v>
      </c>
      <c r="G20" s="48">
        <f>SUMIFS('2018'!$F:$F,'2018'!$B:$B,'Адрес Формат _ред14.01.2018'!$E20,'2018'!$E:$E,'Адрес Формат _ред14.01.2018'!$D20,'2018'!$G:$G,"&gt;="&amp;G$1,'2018'!$G:$G,"&lt;="&amp;G$2,'2018'!$D:$D,'Адрес Формат _ред14.01.2018'!$C20)</f>
        <v>0</v>
      </c>
      <c r="H20" s="48">
        <f>SUMIFS('2018'!$F:$F,'2018'!$B:$B,'Адрес Формат _ред14.01.2018'!$E20,'2018'!$E:$E,'Адрес Формат _ред14.01.2018'!$D20,'2018'!$G:$G,"&gt;="&amp;H$1,'2018'!$G:$G,"&lt;="&amp;H$2,'2018'!$D:$D,'Адрес Формат _ред14.01.2018'!$C20)</f>
        <v>0</v>
      </c>
      <c r="I20" s="48">
        <f>SUMIFS('2018'!$F:$F,'2018'!$B:$B,'Адрес Формат _ред14.01.2018'!$E20,'2018'!$E:$E,'Адрес Формат _ред14.01.2018'!$D20,'2018'!$G:$G,"&gt;="&amp;I$1,'2018'!$G:$G,"&lt;="&amp;I$2,'2018'!$D:$D,'Адрес Формат _ред14.01.2018'!$C20)</f>
        <v>0</v>
      </c>
      <c r="J20" s="48">
        <f>SUMIFS('2018'!$F:$F,'2018'!$B:$B,'Адрес Формат _ред14.01.2018'!$E20,'2018'!$E:$E,'Адрес Формат _ред14.01.2018'!$D20,'2018'!$G:$G,"&gt;="&amp;J$1,'2018'!$G:$G,"&lt;="&amp;J$2,'2018'!$D:$D,'Адрес Формат _ред14.01.2018'!$C20)</f>
        <v>0</v>
      </c>
      <c r="K20" s="48">
        <f>SUMIFS('2018'!$F:$F,'2018'!$B:$B,'Адрес Формат _ред14.01.2018'!$E20,'2018'!$E:$E,'Адрес Формат _ред14.01.2018'!$D20,'2018'!$G:$G,"&gt;="&amp;K$1,'2018'!$G:$G,"&lt;="&amp;K$2,'2018'!$D:$D,'Адрес Формат _ред14.01.2018'!$C20)</f>
        <v>0</v>
      </c>
      <c r="L20" s="48">
        <f>SUMIFS('2018'!$F:$F,'2018'!$B:$B,'Адрес Формат _ред14.01.2018'!$E20,'2018'!$E:$E,'Адрес Формат _ред14.01.2018'!$D20,'2018'!$G:$G,"&gt;="&amp;L$1,'2018'!$G:$G,"&lt;="&amp;L$2,'2018'!$D:$D,'Адрес Формат _ред14.01.2018'!$C20)</f>
        <v>0</v>
      </c>
      <c r="M20" s="48">
        <f>SUMIFS('2018'!$F:$F,'2018'!$B:$B,'Адрес Формат _ред14.01.2018'!$E20,'2018'!$E:$E,'Адрес Формат _ред14.01.2018'!$D20,'2018'!$G:$G,"&gt;="&amp;M$1,'2018'!$G:$G,"&lt;="&amp;M$2,'2018'!$D:$D,'Адрес Формат _ред14.01.2018'!$C20)</f>
        <v>0</v>
      </c>
      <c r="N20" s="48">
        <f>SUMIFS('2018'!$F:$F,'2018'!$B:$B,'Адрес Формат _ред14.01.2018'!$E20,'2018'!$E:$E,'Адрес Формат _ред14.01.2018'!$D20,'2018'!$G:$G,"&gt;="&amp;N$1,'2018'!$G:$G,"&lt;="&amp;N$2,'2018'!$D:$D,'Адрес Формат _ред14.01.2018'!$C20)</f>
        <v>0</v>
      </c>
      <c r="O20" s="48">
        <f>SUMIFS('2018'!$F:$F,'2018'!$B:$B,'Адрес Формат _ред14.01.2018'!$E20,'2018'!$E:$E,'Адрес Формат _ред14.01.2018'!$D20,'2018'!$G:$G,"&gt;="&amp;O$1,'2018'!$G:$G,"&lt;="&amp;O$2,'2018'!$D:$D,'Адрес Формат _ред14.01.2018'!$C20)</f>
        <v>0</v>
      </c>
      <c r="P20" s="48">
        <f>SUMIFS('2018'!$F:$F,'2018'!$B:$B,'Адрес Формат _ред14.01.2018'!$E20,'2018'!$E:$E,'Адрес Формат _ред14.01.2018'!$D20,'2018'!$G:$G,"&gt;="&amp;P$1,'2018'!$G:$G,"&lt;="&amp;P$2,'2018'!$D:$D,'Адрес Формат _ред14.01.2018'!$C20)</f>
        <v>0</v>
      </c>
      <c r="Q20" s="48">
        <f>SUMIFS('2018'!$F:$F,'2018'!$B:$B,'Адрес Формат _ред14.01.2018'!$E20,'2018'!$E:$E,'Адрес Формат _ред14.01.2018'!$D20,'2018'!$G:$G,"&gt;="&amp;Q$1,'2018'!$G:$G,"&lt;="&amp;Q$2,'2018'!$D:$D,'Адрес Формат _ред14.01.2018'!$C20)</f>
        <v>51400</v>
      </c>
      <c r="R20" s="47">
        <f t="shared" si="1"/>
        <v>51400</v>
      </c>
    </row>
    <row r="21" spans="1:18" x14ac:dyDescent="0.2">
      <c r="A21" s="36"/>
      <c r="C21" s="40" t="s">
        <v>25</v>
      </c>
      <c r="D21" s="17" t="s">
        <v>27</v>
      </c>
      <c r="E21" s="46" t="s">
        <v>11</v>
      </c>
      <c r="F21" s="48">
        <f>SUMIFS('2018'!$F:$F,'2018'!$B:$B,'Адрес Формат _ред14.01.2018'!$E21,'2018'!$E:$E,'Адрес Формат _ред14.01.2018'!$D21,'2018'!$G:$G,"&gt;="&amp;F$1,'2018'!$G:$G,"&lt;="&amp;F$2,'2018'!$D:$D,'Адрес Формат _ред14.01.2018'!$C21)</f>
        <v>864024.42</v>
      </c>
      <c r="G21" s="48">
        <f>SUMIFS('2018'!$F:$F,'2018'!$B:$B,'Адрес Формат _ред14.01.2018'!$E21,'2018'!$E:$E,'Адрес Формат _ред14.01.2018'!$D21,'2018'!$G:$G,"&gt;="&amp;G$1,'2018'!$G:$G,"&lt;="&amp;G$2,'2018'!$D:$D,'Адрес Формат _ред14.01.2018'!$C21)</f>
        <v>0</v>
      </c>
      <c r="H21" s="48">
        <f>SUMIFS('2018'!$F:$F,'2018'!$B:$B,'Адрес Формат _ред14.01.2018'!$E21,'2018'!$E:$E,'Адрес Формат _ред14.01.2018'!$D21,'2018'!$G:$G,"&gt;="&amp;H$1,'2018'!$G:$G,"&lt;="&amp;H$2,'2018'!$D:$D,'Адрес Формат _ред14.01.2018'!$C21)</f>
        <v>0</v>
      </c>
      <c r="I21" s="48">
        <f>SUMIFS('2018'!$F:$F,'2018'!$B:$B,'Адрес Формат _ред14.01.2018'!$E21,'2018'!$E:$E,'Адрес Формат _ред14.01.2018'!$D21,'2018'!$G:$G,"&gt;="&amp;I$1,'2018'!$G:$G,"&lt;="&amp;I$2,'2018'!$D:$D,'Адрес Формат _ред14.01.2018'!$C21)</f>
        <v>0</v>
      </c>
      <c r="J21" s="48">
        <f>SUMIFS('2018'!$F:$F,'2018'!$B:$B,'Адрес Формат _ред14.01.2018'!$E21,'2018'!$E:$E,'Адрес Формат _ред14.01.2018'!$D21,'2018'!$G:$G,"&gt;="&amp;J$1,'2018'!$G:$G,"&lt;="&amp;J$2,'2018'!$D:$D,'Адрес Формат _ред14.01.2018'!$C21)</f>
        <v>0</v>
      </c>
      <c r="K21" s="48">
        <f>SUMIFS('2018'!$F:$F,'2018'!$B:$B,'Адрес Формат _ред14.01.2018'!$E21,'2018'!$E:$E,'Адрес Формат _ред14.01.2018'!$D21,'2018'!$G:$G,"&gt;="&amp;K$1,'2018'!$G:$G,"&lt;="&amp;K$2,'2018'!$D:$D,'Адрес Формат _ред14.01.2018'!$C21)</f>
        <v>0</v>
      </c>
      <c r="L21" s="48">
        <f>SUMIFS('2018'!$F:$F,'2018'!$B:$B,'Адрес Формат _ред14.01.2018'!$E21,'2018'!$E:$E,'Адрес Формат _ред14.01.2018'!$D21,'2018'!$G:$G,"&gt;="&amp;L$1,'2018'!$G:$G,"&lt;="&amp;L$2,'2018'!$D:$D,'Адрес Формат _ред14.01.2018'!$C21)</f>
        <v>0</v>
      </c>
      <c r="M21" s="48">
        <f>SUMIFS('2018'!$F:$F,'2018'!$B:$B,'Адрес Формат _ред14.01.2018'!$E21,'2018'!$E:$E,'Адрес Формат _ред14.01.2018'!$D21,'2018'!$G:$G,"&gt;="&amp;M$1,'2018'!$G:$G,"&lt;="&amp;M$2,'2018'!$D:$D,'Адрес Формат _ред14.01.2018'!$C21)</f>
        <v>0</v>
      </c>
      <c r="N21" s="48">
        <f>SUMIFS('2018'!$F:$F,'2018'!$B:$B,'Адрес Формат _ред14.01.2018'!$E21,'2018'!$E:$E,'Адрес Формат _ред14.01.2018'!$D21,'2018'!$G:$G,"&gt;="&amp;N$1,'2018'!$G:$G,"&lt;="&amp;N$2,'2018'!$D:$D,'Адрес Формат _ред14.01.2018'!$C21)</f>
        <v>0</v>
      </c>
      <c r="O21" s="48">
        <f>SUMIFS('2018'!$F:$F,'2018'!$B:$B,'Адрес Формат _ред14.01.2018'!$E21,'2018'!$E:$E,'Адрес Формат _ред14.01.2018'!$D21,'2018'!$G:$G,"&gt;="&amp;O$1,'2018'!$G:$G,"&lt;="&amp;O$2,'2018'!$D:$D,'Адрес Формат _ред14.01.2018'!$C21)</f>
        <v>0</v>
      </c>
      <c r="P21" s="48">
        <f>SUMIFS('2018'!$F:$F,'2018'!$B:$B,'Адрес Формат _ред14.01.2018'!$E21,'2018'!$E:$E,'Адрес Формат _ред14.01.2018'!$D21,'2018'!$G:$G,"&gt;="&amp;P$1,'2018'!$G:$G,"&lt;="&amp;P$2,'2018'!$D:$D,'Адрес Формат _ред14.01.2018'!$C21)</f>
        <v>0</v>
      </c>
      <c r="Q21" s="48">
        <f>SUMIFS('2018'!$F:$F,'2018'!$B:$B,'Адрес Формат _ред14.01.2018'!$E21,'2018'!$E:$E,'Адрес Формат _ред14.01.2018'!$D21,'2018'!$G:$G,"&gt;="&amp;Q$1,'2018'!$G:$G,"&lt;="&amp;Q$2,'2018'!$D:$D,'Адрес Формат _ред14.01.2018'!$C21)</f>
        <v>0</v>
      </c>
      <c r="R21" s="47">
        <f t="shared" si="1"/>
        <v>864024.42</v>
      </c>
    </row>
    <row r="22" spans="1:18" x14ac:dyDescent="0.2">
      <c r="A22" s="36"/>
      <c r="C22" s="40" t="s">
        <v>25</v>
      </c>
      <c r="D22" s="17" t="s">
        <v>27</v>
      </c>
      <c r="E22" s="46" t="s">
        <v>9</v>
      </c>
      <c r="F22" s="48">
        <f>SUMIFS('2018'!$F:$F,'2018'!$B:$B,'Адрес Формат _ред14.01.2018'!$E22,'2018'!$E:$E,'Адрес Формат _ред14.01.2018'!$D22,'2018'!$G:$G,"&gt;="&amp;F$1,'2018'!$G:$G,"&lt;="&amp;F$2,'2018'!$D:$D,'Адрес Формат _ред14.01.2018'!$C22)</f>
        <v>0</v>
      </c>
      <c r="G22" s="48">
        <f>SUMIFS('2018'!$F:$F,'2018'!$B:$B,'Адрес Формат _ред14.01.2018'!$E22,'2018'!$E:$E,'Адрес Формат _ред14.01.2018'!$D22,'2018'!$G:$G,"&gt;="&amp;G$1,'2018'!$G:$G,"&lt;="&amp;G$2,'2018'!$D:$D,'Адрес Формат _ред14.01.2018'!$C22)</f>
        <v>0</v>
      </c>
      <c r="H22" s="48">
        <f>SUMIFS('2018'!$F:$F,'2018'!$B:$B,'Адрес Формат _ред14.01.2018'!$E22,'2018'!$E:$E,'Адрес Формат _ред14.01.2018'!$D22,'2018'!$G:$G,"&gt;="&amp;H$1,'2018'!$G:$G,"&lt;="&amp;H$2,'2018'!$D:$D,'Адрес Формат _ред14.01.2018'!$C22)</f>
        <v>0</v>
      </c>
      <c r="I22" s="48">
        <f>SUMIFS('2018'!$F:$F,'2018'!$B:$B,'Адрес Формат _ред14.01.2018'!$E22,'2018'!$E:$E,'Адрес Формат _ред14.01.2018'!$D22,'2018'!$G:$G,"&gt;="&amp;I$1,'2018'!$G:$G,"&lt;="&amp;I$2,'2018'!$D:$D,'Адрес Формат _ред14.01.2018'!$C22)</f>
        <v>254444</v>
      </c>
      <c r="J22" s="48">
        <f>SUMIFS('2018'!$F:$F,'2018'!$B:$B,'Адрес Формат _ред14.01.2018'!$E22,'2018'!$E:$E,'Адрес Формат _ред14.01.2018'!$D22,'2018'!$G:$G,"&gt;="&amp;J$1,'2018'!$G:$G,"&lt;="&amp;J$2,'2018'!$D:$D,'Адрес Формат _ред14.01.2018'!$C22)</f>
        <v>0</v>
      </c>
      <c r="K22" s="48">
        <f>SUMIFS('2018'!$F:$F,'2018'!$B:$B,'Адрес Формат _ред14.01.2018'!$E22,'2018'!$E:$E,'Адрес Формат _ред14.01.2018'!$D22,'2018'!$G:$G,"&gt;="&amp;K$1,'2018'!$G:$G,"&lt;="&amp;K$2,'2018'!$D:$D,'Адрес Формат _ред14.01.2018'!$C22)</f>
        <v>0</v>
      </c>
      <c r="L22" s="48">
        <f>SUMIFS('2018'!$F:$F,'2018'!$B:$B,'Адрес Формат _ред14.01.2018'!$E22,'2018'!$E:$E,'Адрес Формат _ред14.01.2018'!$D22,'2018'!$G:$G,"&gt;="&amp;L$1,'2018'!$G:$G,"&lt;="&amp;L$2,'2018'!$D:$D,'Адрес Формат _ред14.01.2018'!$C22)</f>
        <v>0</v>
      </c>
      <c r="M22" s="48">
        <f>SUMIFS('2018'!$F:$F,'2018'!$B:$B,'Адрес Формат _ред14.01.2018'!$E22,'2018'!$E:$E,'Адрес Формат _ред14.01.2018'!$D22,'2018'!$G:$G,"&gt;="&amp;M$1,'2018'!$G:$G,"&lt;="&amp;M$2,'2018'!$D:$D,'Адрес Формат _ред14.01.2018'!$C22)</f>
        <v>0</v>
      </c>
      <c r="N22" s="48">
        <f>SUMIFS('2018'!$F:$F,'2018'!$B:$B,'Адрес Формат _ред14.01.2018'!$E22,'2018'!$E:$E,'Адрес Формат _ред14.01.2018'!$D22,'2018'!$G:$G,"&gt;="&amp;N$1,'2018'!$G:$G,"&lt;="&amp;N$2,'2018'!$D:$D,'Адрес Формат _ред14.01.2018'!$C22)</f>
        <v>0</v>
      </c>
      <c r="O22" s="48">
        <f>SUMIFS('2018'!$F:$F,'2018'!$B:$B,'Адрес Формат _ред14.01.2018'!$E22,'2018'!$E:$E,'Адрес Формат _ред14.01.2018'!$D22,'2018'!$G:$G,"&gt;="&amp;O$1,'2018'!$G:$G,"&lt;="&amp;O$2,'2018'!$D:$D,'Адрес Формат _ред14.01.2018'!$C22)</f>
        <v>0</v>
      </c>
      <c r="P22" s="48">
        <f>SUMIFS('2018'!$F:$F,'2018'!$B:$B,'Адрес Формат _ред14.01.2018'!$E22,'2018'!$E:$E,'Адрес Формат _ред14.01.2018'!$D22,'2018'!$G:$G,"&gt;="&amp;P$1,'2018'!$G:$G,"&lt;="&amp;P$2,'2018'!$D:$D,'Адрес Формат _ред14.01.2018'!$C22)</f>
        <v>0</v>
      </c>
      <c r="Q22" s="48">
        <f>SUMIFS('2018'!$F:$F,'2018'!$B:$B,'Адрес Формат _ред14.01.2018'!$E22,'2018'!$E:$E,'Адрес Формат _ред14.01.2018'!$D22,'2018'!$G:$G,"&gt;="&amp;Q$1,'2018'!$G:$G,"&lt;="&amp;Q$2,'2018'!$D:$D,'Адрес Формат _ред14.01.2018'!$C22)</f>
        <v>0</v>
      </c>
      <c r="R22" s="47">
        <f t="shared" si="1"/>
        <v>254444</v>
      </c>
    </row>
    <row r="23" spans="1:18" x14ac:dyDescent="0.2">
      <c r="A23" s="36"/>
      <c r="C23" s="40" t="s">
        <v>25</v>
      </c>
      <c r="D23" s="17" t="s">
        <v>27</v>
      </c>
      <c r="E23" s="46" t="s">
        <v>13</v>
      </c>
      <c r="F23" s="48">
        <f>SUMIFS('2018'!$F:$F,'2018'!$B:$B,'Адрес Формат _ред14.01.2018'!$E23,'2018'!$E:$E,'Адрес Формат _ред14.01.2018'!$D23,'2018'!$G:$G,"&gt;="&amp;F$1,'2018'!$G:$G,"&lt;="&amp;F$2,'2018'!$D:$D,'Адрес Формат _ред14.01.2018'!$C23)</f>
        <v>0</v>
      </c>
      <c r="G23" s="48">
        <f>SUMIFS('2018'!$F:$F,'2018'!$B:$B,'Адрес Формат _ред14.01.2018'!$E23,'2018'!$E:$E,'Адрес Формат _ред14.01.2018'!$D23,'2018'!$G:$G,"&gt;="&amp;G$1,'2018'!$G:$G,"&lt;="&amp;G$2,'2018'!$D:$D,'Адрес Формат _ред14.01.2018'!$C23)</f>
        <v>0</v>
      </c>
      <c r="H23" s="48">
        <f>SUMIFS('2018'!$F:$F,'2018'!$B:$B,'Адрес Формат _ред14.01.2018'!$E23,'2018'!$E:$E,'Адрес Формат _ред14.01.2018'!$D23,'2018'!$G:$G,"&gt;="&amp;H$1,'2018'!$G:$G,"&lt;="&amp;H$2,'2018'!$D:$D,'Адрес Формат _ред14.01.2018'!$C23)</f>
        <v>0</v>
      </c>
      <c r="I23" s="48">
        <f>SUMIFS('2018'!$F:$F,'2018'!$B:$B,'Адрес Формат _ред14.01.2018'!$E23,'2018'!$E:$E,'Адрес Формат _ред14.01.2018'!$D23,'2018'!$G:$G,"&gt;="&amp;I$1,'2018'!$G:$G,"&lt;="&amp;I$2,'2018'!$D:$D,'Адрес Формат _ред14.01.2018'!$C23)</f>
        <v>0</v>
      </c>
      <c r="J23" s="48">
        <f>SUMIFS('2018'!$F:$F,'2018'!$B:$B,'Адрес Формат _ред14.01.2018'!$E23,'2018'!$E:$E,'Адрес Формат _ред14.01.2018'!$D23,'2018'!$G:$G,"&gt;="&amp;J$1,'2018'!$G:$G,"&lt;="&amp;J$2,'2018'!$D:$D,'Адрес Формат _ред14.01.2018'!$C23)</f>
        <v>0</v>
      </c>
      <c r="K23" s="48">
        <f>SUMIFS('2018'!$F:$F,'2018'!$B:$B,'Адрес Формат _ред14.01.2018'!$E23,'2018'!$E:$E,'Адрес Формат _ред14.01.2018'!$D23,'2018'!$G:$G,"&gt;="&amp;K$1,'2018'!$G:$G,"&lt;="&amp;K$2,'2018'!$D:$D,'Адрес Формат _ред14.01.2018'!$C23)</f>
        <v>0</v>
      </c>
      <c r="L23" s="48">
        <f>SUMIFS('2018'!$F:$F,'2018'!$B:$B,'Адрес Формат _ред14.01.2018'!$E23,'2018'!$E:$E,'Адрес Формат _ред14.01.2018'!$D23,'2018'!$G:$G,"&gt;="&amp;L$1,'2018'!$G:$G,"&lt;="&amp;L$2,'2018'!$D:$D,'Адрес Формат _ред14.01.2018'!$C23)</f>
        <v>0</v>
      </c>
      <c r="M23" s="48">
        <f>SUMIFS('2018'!$F:$F,'2018'!$B:$B,'Адрес Формат _ред14.01.2018'!$E23,'2018'!$E:$E,'Адрес Формат _ред14.01.2018'!$D23,'2018'!$G:$G,"&gt;="&amp;M$1,'2018'!$G:$G,"&lt;="&amp;M$2,'2018'!$D:$D,'Адрес Формат _ред14.01.2018'!$C23)</f>
        <v>0</v>
      </c>
      <c r="N23" s="48">
        <f>SUMIFS('2018'!$F:$F,'2018'!$B:$B,'Адрес Формат _ред14.01.2018'!$E23,'2018'!$E:$E,'Адрес Формат _ред14.01.2018'!$D23,'2018'!$G:$G,"&gt;="&amp;N$1,'2018'!$G:$G,"&lt;="&amp;N$2,'2018'!$D:$D,'Адрес Формат _ред14.01.2018'!$C23)</f>
        <v>0</v>
      </c>
      <c r="O23" s="48">
        <f>SUMIFS('2018'!$F:$F,'2018'!$B:$B,'Адрес Формат _ред14.01.2018'!$E23,'2018'!$E:$E,'Адрес Формат _ред14.01.2018'!$D23,'2018'!$G:$G,"&gt;="&amp;O$1,'2018'!$G:$G,"&lt;="&amp;O$2,'2018'!$D:$D,'Адрес Формат _ред14.01.2018'!$C23)</f>
        <v>0</v>
      </c>
      <c r="P23" s="48">
        <f>SUMIFS('2018'!$F:$F,'2018'!$B:$B,'Адрес Формат _ред14.01.2018'!$E23,'2018'!$E:$E,'Адрес Формат _ред14.01.2018'!$D23,'2018'!$G:$G,"&gt;="&amp;P$1,'2018'!$G:$G,"&lt;="&amp;P$2,'2018'!$D:$D,'Адрес Формат _ред14.01.2018'!$C23)</f>
        <v>324000</v>
      </c>
      <c r="Q23" s="48">
        <f>SUMIFS('2018'!$F:$F,'2018'!$B:$B,'Адрес Формат _ред14.01.2018'!$E23,'2018'!$E:$E,'Адрес Формат _ред14.01.2018'!$D23,'2018'!$G:$G,"&gt;="&amp;Q$1,'2018'!$G:$G,"&lt;="&amp;Q$2,'2018'!$D:$D,'Адрес Формат _ред14.01.2018'!$C23)</f>
        <v>0</v>
      </c>
      <c r="R23" s="47">
        <f>SUM(F23:Q23)</f>
        <v>324000</v>
      </c>
    </row>
    <row r="24" spans="1:18" x14ac:dyDescent="0.2">
      <c r="A24" s="36"/>
      <c r="C24" s="40" t="s">
        <v>25</v>
      </c>
      <c r="D24" s="17" t="s">
        <v>27</v>
      </c>
      <c r="E24" s="46" t="s">
        <v>16</v>
      </c>
      <c r="F24" s="48">
        <f>SUMIFS('2018'!$F:$F,'2018'!$B:$B,'Адрес Формат _ред14.01.2018'!$E24,'2018'!$E:$E,'Адрес Формат _ред14.01.2018'!$D24,'2018'!$G:$G,"&gt;="&amp;F$1,'2018'!$G:$G,"&lt;="&amp;F$2,'2018'!$D:$D,'Адрес Формат _ред14.01.2018'!$C24)</f>
        <v>128914</v>
      </c>
      <c r="G24" s="48">
        <f>SUMIFS('2018'!$F:$F,'2018'!$B:$B,'Адрес Формат _ред14.01.2018'!$E24,'2018'!$E:$E,'Адрес Формат _ред14.01.2018'!$D24,'2018'!$G:$G,"&gt;="&amp;G$1,'2018'!$G:$G,"&lt;="&amp;G$2,'2018'!$D:$D,'Адрес Формат _ред14.01.2018'!$C24)</f>
        <v>0</v>
      </c>
      <c r="H24" s="48">
        <f>SUMIFS('2018'!$F:$F,'2018'!$B:$B,'Адрес Формат _ред14.01.2018'!$E24,'2018'!$E:$E,'Адрес Формат _ред14.01.2018'!$D24,'2018'!$G:$G,"&gt;="&amp;H$1,'2018'!$G:$G,"&lt;="&amp;H$2,'2018'!$D:$D,'Адрес Формат _ред14.01.2018'!$C24)</f>
        <v>0</v>
      </c>
      <c r="I24" s="48">
        <f>SUMIFS('2018'!$F:$F,'2018'!$B:$B,'Адрес Формат _ред14.01.2018'!$E24,'2018'!$E:$E,'Адрес Формат _ред14.01.2018'!$D24,'2018'!$G:$G,"&gt;="&amp;I$1,'2018'!$G:$G,"&lt;="&amp;I$2,'2018'!$D:$D,'Адрес Формат _ред14.01.2018'!$C24)</f>
        <v>0</v>
      </c>
      <c r="J24" s="48">
        <f>SUMIFS('2018'!$F:$F,'2018'!$B:$B,'Адрес Формат _ред14.01.2018'!$E24,'2018'!$E:$E,'Адрес Формат _ред14.01.2018'!$D24,'2018'!$G:$G,"&gt;="&amp;J$1,'2018'!$G:$G,"&lt;="&amp;J$2,'2018'!$D:$D,'Адрес Формат _ред14.01.2018'!$C24)</f>
        <v>0</v>
      </c>
      <c r="K24" s="48">
        <f>SUMIFS('2018'!$F:$F,'2018'!$B:$B,'Адрес Формат _ред14.01.2018'!$E24,'2018'!$E:$E,'Адрес Формат _ред14.01.2018'!$D24,'2018'!$G:$G,"&gt;="&amp;K$1,'2018'!$G:$G,"&lt;="&amp;K$2,'2018'!$D:$D,'Адрес Формат _ред14.01.2018'!$C24)</f>
        <v>0</v>
      </c>
      <c r="L24" s="48">
        <f>SUMIFS('2018'!$F:$F,'2018'!$B:$B,'Адрес Формат _ред14.01.2018'!$E24,'2018'!$E:$E,'Адрес Формат _ред14.01.2018'!$D24,'2018'!$G:$G,"&gt;="&amp;L$1,'2018'!$G:$G,"&lt;="&amp;L$2,'2018'!$D:$D,'Адрес Формат _ред14.01.2018'!$C24)</f>
        <v>0</v>
      </c>
      <c r="M24" s="48">
        <f>SUMIFS('2018'!$F:$F,'2018'!$B:$B,'Адрес Формат _ред14.01.2018'!$E24,'2018'!$E:$E,'Адрес Формат _ред14.01.2018'!$D24,'2018'!$G:$G,"&gt;="&amp;M$1,'2018'!$G:$G,"&lt;="&amp;M$2,'2018'!$D:$D,'Адрес Формат _ред14.01.2018'!$C24)</f>
        <v>0</v>
      </c>
      <c r="N24" s="48">
        <f>SUMIFS('2018'!$F:$F,'2018'!$B:$B,'Адрес Формат _ред14.01.2018'!$E24,'2018'!$E:$E,'Адрес Формат _ред14.01.2018'!$D24,'2018'!$G:$G,"&gt;="&amp;N$1,'2018'!$G:$G,"&lt;="&amp;N$2,'2018'!$D:$D,'Адрес Формат _ред14.01.2018'!$C24)</f>
        <v>0</v>
      </c>
      <c r="O24" s="48">
        <f>SUMIFS('2018'!$F:$F,'2018'!$B:$B,'Адрес Формат _ред14.01.2018'!$E24,'2018'!$E:$E,'Адрес Формат _ред14.01.2018'!$D24,'2018'!$G:$G,"&gt;="&amp;O$1,'2018'!$G:$G,"&lt;="&amp;O$2,'2018'!$D:$D,'Адрес Формат _ред14.01.2018'!$C24)</f>
        <v>0</v>
      </c>
      <c r="P24" s="48">
        <f>SUMIFS('2018'!$F:$F,'2018'!$B:$B,'Адрес Формат _ред14.01.2018'!$E24,'2018'!$E:$E,'Адрес Формат _ред14.01.2018'!$D24,'2018'!$G:$G,"&gt;="&amp;P$1,'2018'!$G:$G,"&lt;="&amp;P$2,'2018'!$D:$D,'Адрес Формат _ред14.01.2018'!$C24)</f>
        <v>0</v>
      </c>
      <c r="Q24" s="48">
        <f>SUMIFS('2018'!$F:$F,'2018'!$B:$B,'Адрес Формат _ред14.01.2018'!$E24,'2018'!$E:$E,'Адрес Формат _ред14.01.2018'!$D24,'2018'!$G:$G,"&gt;="&amp;Q$1,'2018'!$G:$G,"&lt;="&amp;Q$2,'2018'!$D:$D,'Адрес Формат _ред14.01.2018'!$C24)</f>
        <v>0</v>
      </c>
      <c r="R24" s="47">
        <f>SUM(F24:Q24)</f>
        <v>128914</v>
      </c>
    </row>
    <row r="25" spans="1:18" x14ac:dyDescent="0.2">
      <c r="A25" s="36"/>
      <c r="C25" s="40" t="s">
        <v>25</v>
      </c>
      <c r="D25" s="17" t="s">
        <v>27</v>
      </c>
      <c r="E25" s="46" t="s">
        <v>28</v>
      </c>
      <c r="F25" s="48">
        <f>SUMIFS('2018'!$F:$F,'2018'!$B:$B,'Адрес Формат _ред14.01.2018'!$E25,'2018'!$E:$E,'Адрес Формат _ред14.01.2018'!$D25,'2018'!$G:$G,"&gt;="&amp;F$1,'2018'!$G:$G,"&lt;="&amp;F$2,'2018'!$D:$D,'Адрес Формат _ред14.01.2018'!$C25)</f>
        <v>0</v>
      </c>
      <c r="G25" s="48">
        <f>SUMIFS('2018'!$F:$F,'2018'!$B:$B,'Адрес Формат _ред14.01.2018'!$E25,'2018'!$E:$E,'Адрес Формат _ред14.01.2018'!$D25,'2018'!$G:$G,"&gt;="&amp;G$1,'2018'!$G:$G,"&lt;="&amp;G$2,'2018'!$D:$D,'Адрес Формат _ред14.01.2018'!$C25)</f>
        <v>0</v>
      </c>
      <c r="H25" s="48">
        <f>SUMIFS('2018'!$F:$F,'2018'!$B:$B,'Адрес Формат _ред14.01.2018'!$E25,'2018'!$E:$E,'Адрес Формат _ред14.01.2018'!$D25,'2018'!$G:$G,"&gt;="&amp;H$1,'2018'!$G:$G,"&lt;="&amp;H$2,'2018'!$D:$D,'Адрес Формат _ред14.01.2018'!$C25)</f>
        <v>0</v>
      </c>
      <c r="I25" s="48">
        <f>SUMIFS('2018'!$F:$F,'2018'!$B:$B,'Адрес Формат _ред14.01.2018'!$E25,'2018'!$E:$E,'Адрес Формат _ред14.01.2018'!$D25,'2018'!$G:$G,"&gt;="&amp;I$1,'2018'!$G:$G,"&lt;="&amp;I$2,'2018'!$D:$D,'Адрес Формат _ред14.01.2018'!$C25)</f>
        <v>0</v>
      </c>
      <c r="J25" s="48">
        <f>SUMIFS('2018'!$F:$F,'2018'!$B:$B,'Адрес Формат _ред14.01.2018'!$E25,'2018'!$E:$E,'Адрес Формат _ред14.01.2018'!$D25,'2018'!$G:$G,"&gt;="&amp;J$1,'2018'!$G:$G,"&lt;="&amp;J$2,'2018'!$D:$D,'Адрес Формат _ред14.01.2018'!$C25)</f>
        <v>0</v>
      </c>
      <c r="K25" s="48">
        <f>SUMIFS('2018'!$F:$F,'2018'!$B:$B,'Адрес Формат _ред14.01.2018'!$E25,'2018'!$E:$E,'Адрес Формат _ред14.01.2018'!$D25,'2018'!$G:$G,"&gt;="&amp;K$1,'2018'!$G:$G,"&lt;="&amp;K$2,'2018'!$D:$D,'Адрес Формат _ред14.01.2018'!$C25)</f>
        <v>0</v>
      </c>
      <c r="L25" s="48">
        <f>SUMIFS('2018'!$F:$F,'2018'!$B:$B,'Адрес Формат _ред14.01.2018'!$E25,'2018'!$E:$E,'Адрес Формат _ред14.01.2018'!$D25,'2018'!$G:$G,"&gt;="&amp;L$1,'2018'!$G:$G,"&lt;="&amp;L$2,'2018'!$D:$D,'Адрес Формат _ред14.01.2018'!$C25)</f>
        <v>0</v>
      </c>
      <c r="M25" s="48">
        <f>SUMIFS('2018'!$F:$F,'2018'!$B:$B,'Адрес Формат _ред14.01.2018'!$E25,'2018'!$E:$E,'Адрес Формат _ред14.01.2018'!$D25,'2018'!$G:$G,"&gt;="&amp;M$1,'2018'!$G:$G,"&lt;="&amp;M$2,'2018'!$D:$D,'Адрес Формат _ред14.01.2018'!$C25)</f>
        <v>0</v>
      </c>
      <c r="N25" s="48">
        <f>SUMIFS('2018'!$F:$F,'2018'!$B:$B,'Адрес Формат _ред14.01.2018'!$E25,'2018'!$E:$E,'Адрес Формат _ред14.01.2018'!$D25,'2018'!$G:$G,"&gt;="&amp;N$1,'2018'!$G:$G,"&lt;="&amp;N$2,'2018'!$D:$D,'Адрес Формат _ред14.01.2018'!$C25)</f>
        <v>0</v>
      </c>
      <c r="O25" s="48">
        <f>SUMIFS('2018'!$F:$F,'2018'!$B:$B,'Адрес Формат _ред14.01.2018'!$E25,'2018'!$E:$E,'Адрес Формат _ред14.01.2018'!$D25,'2018'!$G:$G,"&gt;="&amp;O$1,'2018'!$G:$G,"&lt;="&amp;O$2,'2018'!$D:$D,'Адрес Формат _ред14.01.2018'!$C25)</f>
        <v>0</v>
      </c>
      <c r="P25" s="48">
        <f>SUMIFS('2018'!$F:$F,'2018'!$B:$B,'Адрес Формат _ред14.01.2018'!$E25,'2018'!$E:$E,'Адрес Формат _ред14.01.2018'!$D25,'2018'!$G:$G,"&gt;="&amp;P$1,'2018'!$G:$G,"&lt;="&amp;P$2,'2018'!$D:$D,'Адрес Формат _ред14.01.2018'!$C25)</f>
        <v>0</v>
      </c>
      <c r="Q25" s="48">
        <f>SUMIFS('2018'!$F:$F,'2018'!$B:$B,'Адрес Формат _ред14.01.2018'!$E25,'2018'!$E:$E,'Адрес Формат _ред14.01.2018'!$D25,'2018'!$G:$G,"&gt;="&amp;Q$1,'2018'!$G:$G,"&lt;="&amp;Q$2,'2018'!$D:$D,'Адрес Формат _ред14.01.2018'!$C25)</f>
        <v>61400</v>
      </c>
      <c r="R25" s="47">
        <f>SUM(F25:Q25)</f>
        <v>61400</v>
      </c>
    </row>
  </sheetData>
  <autoFilter ref="D3:E25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2018</vt:lpstr>
      <vt:lpstr>Адрес Формат _ред14.01.2018</vt:lpstr>
      <vt:lpstr>'Адрес Формат _ред14.01.2018'!Область_печати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Орешко Сергей Антонович</dc:creator>
  <cp:lastModifiedBy>ГАВ</cp:lastModifiedBy>
  <dcterms:created xsi:type="dcterms:W3CDTF">2019-01-16T05:40:13Z</dcterms:created>
  <dcterms:modified xsi:type="dcterms:W3CDTF">2019-01-16T08:55:46Z</dcterms:modified>
</cp:coreProperties>
</file>