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10" activeTab="0"/>
  </bookViews>
  <sheets>
    <sheet name="2018" sheetId="1" r:id="rId1"/>
    <sheet name="Адрес Формат _ред14.01.2018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0" hidden="1">'2018'!$B$3:$G$23</definedName>
    <definedName name="_xlnm._FilterDatabase" localSheetId="1" hidden="1">'Адрес Формат _ред14.01.2018'!$D$3:$E$25</definedName>
    <definedName name="_xlnm.Print_Area" localSheetId="1">'Адрес Формат _ред14.01.2018'!$A$1:$R$3</definedName>
  </definedNames>
  <calcPr fullCalcOnLoad="1"/>
</workbook>
</file>

<file path=xl/sharedStrings.xml><?xml version="1.0" encoding="utf-8"?>
<sst xmlns="http://schemas.openxmlformats.org/spreadsheetml/2006/main" count="156" uniqueCount="29">
  <si>
    <t>РАСХОД с</t>
  </si>
  <si>
    <t>ВСЕГО по листу</t>
  </si>
  <si>
    <t>Сумма отобранных значений</t>
  </si>
  <si>
    <t>ЦФО</t>
  </si>
  <si>
    <t>№</t>
  </si>
  <si>
    <t>Организация</t>
  </si>
  <si>
    <t>Объект</t>
  </si>
  <si>
    <t>Сумма</t>
  </si>
  <si>
    <t>Период</t>
  </si>
  <si>
    <t xml:space="preserve">Заработная плата ИТР </t>
  </si>
  <si>
    <t>1.1</t>
  </si>
  <si>
    <t xml:space="preserve">Налоги </t>
  </si>
  <si>
    <t>1.2</t>
  </si>
  <si>
    <t>Тендерный отдел</t>
  </si>
  <si>
    <t>4.4</t>
  </si>
  <si>
    <t>7.1</t>
  </si>
  <si>
    <t>СМР</t>
  </si>
  <si>
    <t>9.1</t>
  </si>
  <si>
    <t>Дата начала периода</t>
  </si>
  <si>
    <t>Дата окончания периода</t>
  </si>
  <si>
    <t>Объект (в платежном календаре)</t>
  </si>
  <si>
    <t>2018 год</t>
  </si>
  <si>
    <t>1.Группа платежей</t>
  </si>
  <si>
    <t>Отдел 1</t>
  </si>
  <si>
    <t>Орг 1</t>
  </si>
  <si>
    <t>Орг 2</t>
  </si>
  <si>
    <t>Объект 1</t>
  </si>
  <si>
    <t>Объект 2</t>
  </si>
  <si>
    <t>отдел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</si>
</sst>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8"/>
      <color indexed="17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/>
      <right style="thin"/>
      <top style="hair"/>
      <bottom style="hair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2" applyFont="1" applyAlignment="1">
      <alignment horizontal="center"/>
      <protection/>
    </xf>
    <xf numFmtId="0" fontId="0" fillId="0" borderId="0" xfId="52">
      <alignment/>
      <protection/>
    </xf>
    <xf numFmtId="4" fontId="0" fillId="33" borderId="0" xfId="52" applyNumberFormat="1" applyFill="1">
      <alignment/>
      <protection/>
    </xf>
    <xf numFmtId="0" fontId="0" fillId="0" borderId="0" xfId="52" applyAlignment="1">
      <alignment horizontal="right"/>
      <protection/>
    </xf>
    <xf numFmtId="14" fontId="19" fillId="0" borderId="10" xfId="58" applyNumberFormat="1" applyFont="1" applyBorder="1" applyAlignment="1">
      <alignment horizontal="left" vertical="top" wrapText="1"/>
      <protection/>
    </xf>
    <xf numFmtId="164" fontId="48" fillId="0" borderId="0" xfId="52" applyNumberFormat="1" applyFont="1" applyAlignment="1">
      <alignment horizontal="center"/>
      <protection/>
    </xf>
    <xf numFmtId="4" fontId="0" fillId="0" borderId="0" xfId="52" applyNumberFormat="1">
      <alignment/>
      <protection/>
    </xf>
    <xf numFmtId="14" fontId="19" fillId="0" borderId="11" xfId="58" applyNumberFormat="1" applyFont="1" applyBorder="1" applyAlignment="1">
      <alignment horizontal="left" vertical="top" wrapText="1"/>
      <protection/>
    </xf>
    <xf numFmtId="0" fontId="21" fillId="33" borderId="12" xfId="52" applyFont="1" applyFill="1" applyBorder="1" applyAlignment="1">
      <alignment horizontal="center" vertical="center"/>
      <protection/>
    </xf>
    <xf numFmtId="0" fontId="21" fillId="34" borderId="13" xfId="52" applyFont="1" applyFill="1" applyBorder="1" applyAlignment="1">
      <alignment horizontal="center" vertical="center"/>
      <protection/>
    </xf>
    <xf numFmtId="16" fontId="21" fillId="34" borderId="13" xfId="52" applyNumberFormat="1" applyFont="1" applyFill="1" applyBorder="1" applyAlignment="1">
      <alignment horizontal="center" vertical="center"/>
      <protection/>
    </xf>
    <xf numFmtId="4" fontId="21" fillId="34" borderId="13" xfId="52" applyNumberFormat="1" applyFont="1" applyFill="1" applyBorder="1" applyAlignment="1">
      <alignment horizontal="center" vertical="center"/>
      <protection/>
    </xf>
    <xf numFmtId="14" fontId="21" fillId="34" borderId="13" xfId="52" applyNumberFormat="1" applyFont="1" applyFill="1" applyBorder="1" applyAlignment="1">
      <alignment horizontal="center" vertical="center"/>
      <protection/>
    </xf>
    <xf numFmtId="0" fontId="22" fillId="34" borderId="14" xfId="52" applyFont="1" applyFill="1" applyBorder="1" applyAlignment="1">
      <alignment horizontal="left" wrapText="1"/>
      <protection/>
    </xf>
    <xf numFmtId="49" fontId="22" fillId="34" borderId="11" xfId="52" applyNumberFormat="1" applyFont="1" applyFill="1" applyBorder="1" applyAlignment="1">
      <alignment horizontal="center" vertical="center"/>
      <protection/>
    </xf>
    <xf numFmtId="0" fontId="19" fillId="0" borderId="11" xfId="58" applyNumberFormat="1" applyFont="1" applyBorder="1" applyAlignment="1">
      <alignment horizontal="left" vertical="top" wrapText="1" indent="2"/>
      <protection/>
    </xf>
    <xf numFmtId="0" fontId="19" fillId="0" borderId="11" xfId="58" applyNumberFormat="1" applyFont="1" applyBorder="1" applyAlignment="1">
      <alignment horizontal="left" vertical="top" wrapText="1"/>
      <protection/>
    </xf>
    <xf numFmtId="4" fontId="19" fillId="0" borderId="11" xfId="58" applyNumberFormat="1" applyFont="1" applyFill="1" applyBorder="1" applyAlignment="1">
      <alignment horizontal="right" vertical="top"/>
      <protection/>
    </xf>
    <xf numFmtId="165" fontId="22" fillId="34" borderId="14" xfId="52" applyNumberFormat="1" applyFont="1" applyFill="1" applyBorder="1" applyAlignment="1">
      <alignment horizontal="left" wrapText="1"/>
      <protection/>
    </xf>
    <xf numFmtId="49" fontId="22" fillId="34" borderId="15" xfId="56" applyNumberFormat="1" applyFont="1" applyFill="1" applyBorder="1" applyAlignment="1">
      <alignment horizontal="center" vertical="center"/>
      <protection/>
    </xf>
    <xf numFmtId="4" fontId="19" fillId="0" borderId="16" xfId="58" applyNumberFormat="1" applyFont="1" applyBorder="1" applyAlignment="1">
      <alignment horizontal="right" vertical="top"/>
      <protection/>
    </xf>
    <xf numFmtId="14" fontId="19" fillId="0" borderId="16" xfId="58" applyNumberFormat="1" applyFont="1" applyBorder="1" applyAlignment="1">
      <alignment horizontal="left" vertical="top" wrapText="1"/>
      <protection/>
    </xf>
    <xf numFmtId="0" fontId="22" fillId="34" borderId="17" xfId="56" applyFont="1" applyFill="1" applyBorder="1" applyAlignment="1">
      <alignment horizontal="left" wrapText="1"/>
      <protection/>
    </xf>
    <xf numFmtId="0" fontId="49" fillId="0" borderId="0" xfId="52" applyFont="1" applyFill="1" applyBorder="1">
      <alignment/>
      <protection/>
    </xf>
    <xf numFmtId="0" fontId="49" fillId="0" borderId="0" xfId="52" applyFont="1" applyBorder="1">
      <alignment/>
      <protection/>
    </xf>
    <xf numFmtId="0" fontId="49" fillId="0" borderId="0" xfId="52" applyFont="1" applyBorder="1" applyAlignment="1">
      <alignment horizontal="left" vertical="top"/>
      <protection/>
    </xf>
    <xf numFmtId="0" fontId="19" fillId="35" borderId="11" xfId="52" applyFont="1" applyFill="1" applyBorder="1" applyAlignment="1">
      <alignment horizontal="left" vertical="top"/>
      <protection/>
    </xf>
    <xf numFmtId="14" fontId="19" fillId="36" borderId="11" xfId="58" applyNumberFormat="1" applyFont="1" applyFill="1" applyBorder="1" applyAlignment="1">
      <alignment horizontal="center" vertical="top" wrapText="1"/>
      <protection/>
    </xf>
    <xf numFmtId="0" fontId="49" fillId="0" borderId="0" xfId="52" applyFont="1" applyBorder="1" quotePrefix="1">
      <alignment/>
      <protection/>
    </xf>
    <xf numFmtId="0" fontId="27" fillId="0" borderId="0" xfId="52" applyFont="1" applyFill="1" applyBorder="1" applyAlignment="1">
      <alignment horizontal="left" vertical="top"/>
      <protection/>
    </xf>
    <xf numFmtId="0" fontId="19" fillId="35" borderId="18" xfId="52" applyFont="1" applyFill="1" applyBorder="1" applyAlignment="1">
      <alignment horizontal="left" vertical="top"/>
      <protection/>
    </xf>
    <xf numFmtId="0" fontId="28" fillId="36" borderId="11" xfId="52" applyFont="1" applyFill="1" applyBorder="1" applyAlignment="1">
      <alignment horizontal="left" vertical="top"/>
      <protection/>
    </xf>
    <xf numFmtId="16" fontId="28" fillId="36" borderId="11" xfId="52" applyNumberFormat="1" applyFont="1" applyFill="1" applyBorder="1" applyAlignment="1">
      <alignment horizontal="left" vertical="top" wrapText="1"/>
      <protection/>
    </xf>
    <xf numFmtId="0" fontId="50" fillId="36" borderId="11" xfId="52" applyFont="1" applyFill="1" applyBorder="1" applyAlignment="1">
      <alignment horizontal="center"/>
      <protection/>
    </xf>
    <xf numFmtId="17" fontId="29" fillId="36" borderId="11" xfId="52" applyNumberFormat="1" applyFont="1" applyFill="1" applyBorder="1">
      <alignment/>
      <protection/>
    </xf>
    <xf numFmtId="0" fontId="49" fillId="35" borderId="0" xfId="52" applyFont="1" applyFill="1" applyBorder="1">
      <alignment/>
      <protection/>
    </xf>
    <xf numFmtId="0" fontId="19" fillId="37" borderId="11" xfId="57" applyNumberFormat="1" applyFont="1" applyFill="1" applyBorder="1" applyAlignment="1">
      <alignment horizontal="left" vertical="top" wrapText="1" indent="2"/>
      <protection/>
    </xf>
    <xf numFmtId="0" fontId="49" fillId="35" borderId="0" xfId="52" applyFont="1" applyFill="1" applyBorder="1" applyAlignment="1">
      <alignment horizontal="left" vertical="top"/>
      <protection/>
    </xf>
    <xf numFmtId="4" fontId="51" fillId="35" borderId="0" xfId="52" applyNumberFormat="1" applyFont="1" applyFill="1" applyBorder="1">
      <alignment/>
      <protection/>
    </xf>
    <xf numFmtId="0" fontId="19" fillId="0" borderId="11" xfId="57" applyNumberFormat="1" applyFont="1" applyBorder="1" applyAlignment="1">
      <alignment horizontal="left" vertical="top" wrapText="1" indent="2"/>
      <protection/>
    </xf>
    <xf numFmtId="4" fontId="27" fillId="0" borderId="11" xfId="52" applyNumberFormat="1" applyFont="1" applyFill="1" applyBorder="1">
      <alignment/>
      <protection/>
    </xf>
    <xf numFmtId="0" fontId="50" fillId="35" borderId="0" xfId="52" applyFont="1" applyFill="1" applyBorder="1">
      <alignment/>
      <protection/>
    </xf>
    <xf numFmtId="0" fontId="52" fillId="0" borderId="11" xfId="57" applyNumberFormat="1" applyFont="1" applyBorder="1" applyAlignment="1">
      <alignment horizontal="left" vertical="top" wrapText="1"/>
      <protection/>
    </xf>
    <xf numFmtId="0" fontId="50" fillId="0" borderId="11" xfId="52" applyFont="1" applyFill="1" applyBorder="1" applyAlignment="1">
      <alignment horizontal="left" vertical="top"/>
      <protection/>
    </xf>
    <xf numFmtId="0" fontId="50" fillId="0" borderId="0" xfId="52" applyFont="1" applyFill="1" applyBorder="1">
      <alignment/>
      <protection/>
    </xf>
    <xf numFmtId="0" fontId="19" fillId="0" borderId="11" xfId="52" applyFont="1" applyFill="1" applyBorder="1" applyAlignment="1">
      <alignment horizontal="left" vertical="top" wrapText="1"/>
      <protection/>
    </xf>
    <xf numFmtId="4" fontId="19" fillId="7" borderId="11" xfId="57" applyNumberFormat="1" applyFont="1" applyFill="1" applyBorder="1" applyAlignment="1">
      <alignment horizontal="right" vertical="top"/>
      <protection/>
    </xf>
    <xf numFmtId="4" fontId="19" fillId="5" borderId="11" xfId="57" applyNumberFormat="1" applyFont="1" applyFill="1" applyBorder="1" applyAlignment="1">
      <alignment horizontal="right" vertical="top"/>
      <protection/>
    </xf>
    <xf numFmtId="0" fontId="50" fillId="0" borderId="0" xfId="52" applyFont="1" applyBorder="1">
      <alignment/>
      <protection/>
    </xf>
    <xf numFmtId="0" fontId="19" fillId="0" borderId="0" xfId="52" applyFont="1" applyBorder="1">
      <alignment/>
      <protection/>
    </xf>
    <xf numFmtId="4" fontId="50" fillId="0" borderId="0" xfId="52" applyNumberFormat="1" applyFont="1" applyFill="1" applyBorder="1">
      <alignment/>
      <protection/>
    </xf>
    <xf numFmtId="4" fontId="19" fillId="36" borderId="11" xfId="57" applyNumberFormat="1" applyFont="1" applyFill="1" applyBorder="1" applyAlignment="1">
      <alignment horizontal="right" vertical="top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_РАСХОД" xfId="57"/>
    <cellStyle name="Обычный_РАСХОД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o13\Desktop\&#1057;&#1074;&#1086;&#1076;&#1085;&#1099;&#1081;%20&#1055;&#1083;&#1072;&#1090;&#1077;&#1078;&#1085;&#1099;&#1081;%20&#1050;&#1072;&#1083;&#1077;&#1085;&#1076;&#1072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Дек РАСХОД"/>
      <sheetName val="-&gt;"/>
      <sheetName val="Адрес Формат _ред14.01.2018"/>
      <sheetName val="Лист1"/>
      <sheetName val="Коды ОРГ"/>
      <sheetName val="ОС 2018 Выборка"/>
      <sheetName val="Документо_ОКС_ред26.12.2018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pane xSplit="2" ySplit="3" topLeftCell="C4" activePane="bottomRight" state="frozen"/>
      <selection pane="topLeft" activeCell="F7" sqref="F7"/>
      <selection pane="topRight" activeCell="F7" sqref="F7"/>
      <selection pane="bottomLeft" activeCell="F7" sqref="F7"/>
      <selection pane="bottomRight" activeCell="C4" sqref="C4"/>
    </sheetView>
  </sheetViews>
  <sheetFormatPr defaultColWidth="9.140625" defaultRowHeight="15"/>
  <cols>
    <col min="2" max="2" width="33.00390625" style="0" customWidth="1"/>
    <col min="3" max="3" width="6.28125" style="0" customWidth="1"/>
    <col min="4" max="4" width="13.28125" style="0" customWidth="1"/>
    <col min="5" max="5" width="35.28125" style="0" customWidth="1"/>
    <col min="6" max="6" width="17.7109375" style="0" customWidth="1"/>
    <col min="7" max="7" width="17.57421875" style="0" customWidth="1"/>
  </cols>
  <sheetData>
    <row r="1" spans="2:7" ht="15">
      <c r="B1" s="1" t="s">
        <v>0</v>
      </c>
      <c r="C1" s="2"/>
      <c r="D1" s="2"/>
      <c r="E1" s="4" t="s">
        <v>1</v>
      </c>
      <c r="F1" s="3">
        <f>SUM(F4:F142)</f>
        <v>15579134.38</v>
      </c>
      <c r="G1" s="5"/>
    </row>
    <row r="2" spans="2:7" ht="15.75" thickBot="1">
      <c r="B2" s="6"/>
      <c r="C2" s="2"/>
      <c r="D2" s="2"/>
      <c r="E2" s="4" t="s">
        <v>2</v>
      </c>
      <c r="F2" s="7">
        <f>SUBTOTAL(9,F4:F142)</f>
        <v>15579134.38</v>
      </c>
      <c r="G2" s="8"/>
    </row>
    <row r="3" spans="2:7" ht="16.5" thickBot="1" thickTop="1"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 t="s">
        <v>8</v>
      </c>
    </row>
    <row r="4" spans="2:7" ht="16.5" thickTop="1">
      <c r="B4" s="14" t="s">
        <v>9</v>
      </c>
      <c r="C4" s="15" t="s">
        <v>10</v>
      </c>
      <c r="D4" s="16" t="s">
        <v>24</v>
      </c>
      <c r="E4" s="17" t="s">
        <v>26</v>
      </c>
      <c r="F4" s="18">
        <v>1994508.54</v>
      </c>
      <c r="G4" s="8">
        <v>43109</v>
      </c>
    </row>
    <row r="5" spans="2:7" ht="15.75">
      <c r="B5" s="14" t="s">
        <v>9</v>
      </c>
      <c r="C5" s="15" t="s">
        <v>10</v>
      </c>
      <c r="D5" s="16" t="s">
        <v>24</v>
      </c>
      <c r="E5" s="17" t="s">
        <v>27</v>
      </c>
      <c r="F5" s="18">
        <v>2583</v>
      </c>
      <c r="G5" s="8">
        <v>43140</v>
      </c>
    </row>
    <row r="6" spans="2:7" ht="15.75">
      <c r="B6" s="14" t="s">
        <v>9</v>
      </c>
      <c r="C6" s="15" t="s">
        <v>10</v>
      </c>
      <c r="D6" s="16" t="s">
        <v>25</v>
      </c>
      <c r="E6" s="17" t="s">
        <v>26</v>
      </c>
      <c r="F6" s="18">
        <v>1000</v>
      </c>
      <c r="G6" s="8">
        <v>43109</v>
      </c>
    </row>
    <row r="7" spans="2:7" ht="15.75">
      <c r="B7" s="14" t="s">
        <v>9</v>
      </c>
      <c r="C7" s="15" t="s">
        <v>10</v>
      </c>
      <c r="D7" s="16" t="s">
        <v>25</v>
      </c>
      <c r="E7" s="17" t="s">
        <v>27</v>
      </c>
      <c r="F7" s="18">
        <v>254444</v>
      </c>
      <c r="G7" s="8">
        <v>43199</v>
      </c>
    </row>
    <row r="8" spans="2:7" ht="15.75">
      <c r="B8" s="14" t="s">
        <v>11</v>
      </c>
      <c r="C8" s="15" t="s">
        <v>12</v>
      </c>
      <c r="D8" s="16" t="s">
        <v>24</v>
      </c>
      <c r="E8" s="17" t="s">
        <v>26</v>
      </c>
      <c r="F8" s="18">
        <v>5680.5</v>
      </c>
      <c r="G8" s="8">
        <v>43112</v>
      </c>
    </row>
    <row r="9" spans="2:7" ht="15.75">
      <c r="B9" s="14" t="s">
        <v>11</v>
      </c>
      <c r="C9" s="15" t="s">
        <v>12</v>
      </c>
      <c r="D9" s="16" t="s">
        <v>24</v>
      </c>
      <c r="E9" s="17" t="s">
        <v>27</v>
      </c>
      <c r="F9" s="18">
        <v>9864024.42</v>
      </c>
      <c r="G9" s="8">
        <v>43112</v>
      </c>
    </row>
    <row r="10" spans="2:7" ht="15.75">
      <c r="B10" s="14" t="s">
        <v>11</v>
      </c>
      <c r="C10" s="15" t="s">
        <v>12</v>
      </c>
      <c r="D10" s="16" t="s">
        <v>25</v>
      </c>
      <c r="E10" s="17" t="s">
        <v>26</v>
      </c>
      <c r="F10" s="18">
        <v>5680.5</v>
      </c>
      <c r="G10" s="8">
        <v>43324</v>
      </c>
    </row>
    <row r="11" spans="2:7" ht="15.75">
      <c r="B11" s="14" t="s">
        <v>11</v>
      </c>
      <c r="C11" s="15" t="s">
        <v>12</v>
      </c>
      <c r="D11" s="16" t="s">
        <v>25</v>
      </c>
      <c r="E11" s="17" t="s">
        <v>27</v>
      </c>
      <c r="F11" s="18">
        <v>864024.42</v>
      </c>
      <c r="G11" s="8">
        <v>43112</v>
      </c>
    </row>
    <row r="12" spans="2:7" ht="15.75">
      <c r="B12" s="19" t="s">
        <v>13</v>
      </c>
      <c r="C12" s="15" t="s">
        <v>14</v>
      </c>
      <c r="D12" s="16" t="s">
        <v>24</v>
      </c>
      <c r="E12" s="17" t="s">
        <v>26</v>
      </c>
      <c r="F12" s="18">
        <v>540000</v>
      </c>
      <c r="G12" s="8">
        <v>43112</v>
      </c>
    </row>
    <row r="13" spans="2:7" ht="15.75">
      <c r="B13" s="19" t="s">
        <v>13</v>
      </c>
      <c r="C13" s="15" t="s">
        <v>14</v>
      </c>
      <c r="D13" s="16" t="s">
        <v>24</v>
      </c>
      <c r="E13" s="17" t="s">
        <v>27</v>
      </c>
      <c r="F13" s="18">
        <v>24000</v>
      </c>
      <c r="G13" s="8">
        <v>43112</v>
      </c>
    </row>
    <row r="14" spans="2:7" ht="15.75">
      <c r="B14" s="19" t="s">
        <v>13</v>
      </c>
      <c r="C14" s="15" t="s">
        <v>14</v>
      </c>
      <c r="D14" s="16" t="s">
        <v>25</v>
      </c>
      <c r="E14" s="17" t="s">
        <v>26</v>
      </c>
      <c r="F14" s="18">
        <v>40000</v>
      </c>
      <c r="G14" s="8">
        <v>43112</v>
      </c>
    </row>
    <row r="15" spans="2:7" ht="15.75">
      <c r="B15" s="19" t="s">
        <v>13</v>
      </c>
      <c r="C15" s="15" t="s">
        <v>14</v>
      </c>
      <c r="D15" s="16" t="s">
        <v>25</v>
      </c>
      <c r="E15" s="17" t="s">
        <v>27</v>
      </c>
      <c r="F15" s="18">
        <v>324000</v>
      </c>
      <c r="G15" s="8">
        <v>43416</v>
      </c>
    </row>
    <row r="16" spans="2:7" ht="15.75">
      <c r="B16" s="14" t="s">
        <v>16</v>
      </c>
      <c r="C16" s="15" t="s">
        <v>15</v>
      </c>
      <c r="D16" s="16" t="s">
        <v>24</v>
      </c>
      <c r="E16" s="17" t="s">
        <v>26</v>
      </c>
      <c r="F16" s="18">
        <v>1167880.5</v>
      </c>
      <c r="G16" s="8">
        <v>43125</v>
      </c>
    </row>
    <row r="17" spans="2:7" ht="15.75">
      <c r="B17" s="14" t="s">
        <v>16</v>
      </c>
      <c r="C17" s="15" t="s">
        <v>15</v>
      </c>
      <c r="D17" s="16" t="s">
        <v>24</v>
      </c>
      <c r="E17" s="17" t="s">
        <v>27</v>
      </c>
      <c r="F17" s="18">
        <v>28914</v>
      </c>
      <c r="G17" s="8">
        <v>43129</v>
      </c>
    </row>
    <row r="18" spans="2:7" ht="15.75">
      <c r="B18" s="14" t="s">
        <v>16</v>
      </c>
      <c r="C18" s="15" t="s">
        <v>15</v>
      </c>
      <c r="D18" s="16" t="s">
        <v>25</v>
      </c>
      <c r="E18" s="17" t="s">
        <v>26</v>
      </c>
      <c r="F18" s="18">
        <v>167880.5</v>
      </c>
      <c r="G18" s="8">
        <v>43337</v>
      </c>
    </row>
    <row r="19" spans="2:7" ht="15.75">
      <c r="B19" s="14" t="s">
        <v>16</v>
      </c>
      <c r="C19" s="15" t="s">
        <v>15</v>
      </c>
      <c r="D19" s="16" t="s">
        <v>25</v>
      </c>
      <c r="E19" s="17" t="s">
        <v>27</v>
      </c>
      <c r="F19" s="18">
        <v>128914</v>
      </c>
      <c r="G19" s="8">
        <v>43129</v>
      </c>
    </row>
    <row r="20" spans="2:7" ht="15.75">
      <c r="B20" s="23" t="s">
        <v>23</v>
      </c>
      <c r="C20" s="20" t="s">
        <v>17</v>
      </c>
      <c r="D20" s="16" t="s">
        <v>24</v>
      </c>
      <c r="E20" s="17" t="s">
        <v>26</v>
      </c>
      <c r="F20" s="21">
        <v>31400</v>
      </c>
      <c r="G20" s="22">
        <v>43460</v>
      </c>
    </row>
    <row r="21" spans="2:7" ht="15.75">
      <c r="B21" s="23" t="s">
        <v>23</v>
      </c>
      <c r="C21" s="20" t="s">
        <v>17</v>
      </c>
      <c r="D21" s="16" t="s">
        <v>24</v>
      </c>
      <c r="E21" s="17" t="s">
        <v>27</v>
      </c>
      <c r="F21" s="21">
        <v>21400</v>
      </c>
      <c r="G21" s="22">
        <v>43460</v>
      </c>
    </row>
    <row r="22" spans="2:7" ht="15.75">
      <c r="B22" s="23" t="s">
        <v>23</v>
      </c>
      <c r="C22" s="20" t="s">
        <v>17</v>
      </c>
      <c r="D22" s="16" t="s">
        <v>25</v>
      </c>
      <c r="E22" s="17" t="s">
        <v>26</v>
      </c>
      <c r="F22" s="21">
        <v>51400</v>
      </c>
      <c r="G22" s="22">
        <v>43460</v>
      </c>
    </row>
    <row r="23" spans="2:7" ht="15.75">
      <c r="B23" s="23" t="s">
        <v>23</v>
      </c>
      <c r="C23" s="20" t="s">
        <v>17</v>
      </c>
      <c r="D23" s="16" t="s">
        <v>25</v>
      </c>
      <c r="E23" s="17" t="s">
        <v>27</v>
      </c>
      <c r="F23" s="21">
        <v>61400</v>
      </c>
      <c r="G23" s="22">
        <v>43460</v>
      </c>
    </row>
  </sheetData>
  <sheetProtection/>
  <autoFilter ref="B3:G2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25"/>
  <sheetViews>
    <sheetView zoomScale="110" zoomScaleNormal="11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21" sqref="K21"/>
    </sheetView>
  </sheetViews>
  <sheetFormatPr defaultColWidth="9.140625" defaultRowHeight="15" outlineLevelCol="1"/>
  <cols>
    <col min="1" max="1" width="2.28125" style="24" customWidth="1"/>
    <col min="2" max="2" width="2.28125" style="25" customWidth="1"/>
    <col min="3" max="3" width="12.7109375" style="26" customWidth="1"/>
    <col min="4" max="4" width="16.421875" style="26" customWidth="1"/>
    <col min="5" max="5" width="33.140625" style="26" customWidth="1"/>
    <col min="6" max="6" width="11.57421875" style="50" customWidth="1" outlineLevel="1"/>
    <col min="7" max="7" width="12.28125" style="50" customWidth="1" outlineLevel="1"/>
    <col min="8" max="8" width="12.140625" style="50" customWidth="1" outlineLevel="1"/>
    <col min="9" max="9" width="12.28125" style="50" customWidth="1" outlineLevel="1"/>
    <col min="10" max="10" width="12.140625" style="50" customWidth="1" outlineLevel="1"/>
    <col min="11" max="11" width="12.28125" style="50" customWidth="1" outlineLevel="1"/>
    <col min="12" max="12" width="12.7109375" style="50" customWidth="1" outlineLevel="1"/>
    <col min="13" max="13" width="12.28125" style="50" customWidth="1" outlineLevel="1"/>
    <col min="14" max="15" width="11.57421875" style="50" customWidth="1" outlineLevel="1"/>
    <col min="16" max="16" width="11.8515625" style="50" customWidth="1" outlineLevel="1"/>
    <col min="17" max="17" width="12.28125" style="50" customWidth="1" outlineLevel="1"/>
    <col min="18" max="18" width="13.28125" style="49" customWidth="1"/>
    <col min="19" max="16384" width="9.140625" style="25" customWidth="1"/>
  </cols>
  <sheetData>
    <row r="1" spans="5:19" ht="11.25">
      <c r="E1" s="27" t="s">
        <v>18</v>
      </c>
      <c r="F1" s="28">
        <v>43101</v>
      </c>
      <c r="G1" s="28">
        <v>43132</v>
      </c>
      <c r="H1" s="28">
        <v>43160</v>
      </c>
      <c r="I1" s="28">
        <v>43191</v>
      </c>
      <c r="J1" s="28">
        <v>43221</v>
      </c>
      <c r="K1" s="28">
        <v>43252</v>
      </c>
      <c r="L1" s="28">
        <v>43282</v>
      </c>
      <c r="M1" s="28">
        <v>43313</v>
      </c>
      <c r="N1" s="28">
        <v>43344</v>
      </c>
      <c r="O1" s="28">
        <v>43374</v>
      </c>
      <c r="P1" s="28">
        <v>43405</v>
      </c>
      <c r="Q1" s="28">
        <v>43435</v>
      </c>
      <c r="R1" s="28">
        <v>43101</v>
      </c>
      <c r="S1" s="29"/>
    </row>
    <row r="2" spans="4:18" ht="11.25">
      <c r="D2" s="30"/>
      <c r="E2" s="31" t="s">
        <v>19</v>
      </c>
      <c r="F2" s="28">
        <v>43131</v>
      </c>
      <c r="G2" s="28">
        <v>43159</v>
      </c>
      <c r="H2" s="28">
        <v>43190</v>
      </c>
      <c r="I2" s="28">
        <v>43220</v>
      </c>
      <c r="J2" s="28">
        <v>43251</v>
      </c>
      <c r="K2" s="28">
        <v>43281</v>
      </c>
      <c r="L2" s="28">
        <v>43312</v>
      </c>
      <c r="M2" s="28">
        <v>43343</v>
      </c>
      <c r="N2" s="28">
        <v>43373</v>
      </c>
      <c r="O2" s="28">
        <v>43404</v>
      </c>
      <c r="P2" s="28">
        <v>43434</v>
      </c>
      <c r="Q2" s="28">
        <v>43465</v>
      </c>
      <c r="R2" s="28">
        <v>43465</v>
      </c>
    </row>
    <row r="3" spans="3:18" ht="31.5">
      <c r="C3" s="32" t="s">
        <v>5</v>
      </c>
      <c r="D3" s="33" t="s">
        <v>20</v>
      </c>
      <c r="E3" s="32" t="s">
        <v>3</v>
      </c>
      <c r="F3" s="35">
        <v>43101</v>
      </c>
      <c r="G3" s="35">
        <v>43132</v>
      </c>
      <c r="H3" s="35">
        <v>43160</v>
      </c>
      <c r="I3" s="35">
        <v>43191</v>
      </c>
      <c r="J3" s="35">
        <v>43221</v>
      </c>
      <c r="K3" s="35">
        <v>43252</v>
      </c>
      <c r="L3" s="35">
        <v>43282</v>
      </c>
      <c r="M3" s="35">
        <v>43313</v>
      </c>
      <c r="N3" s="35">
        <v>43344</v>
      </c>
      <c r="O3" s="35">
        <v>43374</v>
      </c>
      <c r="P3" s="35">
        <v>43405</v>
      </c>
      <c r="Q3" s="35">
        <v>43435</v>
      </c>
      <c r="R3" s="34" t="s">
        <v>21</v>
      </c>
    </row>
    <row r="4" spans="1:18" ht="11.25">
      <c r="A4" s="36"/>
      <c r="B4" s="36"/>
      <c r="C4" s="37"/>
      <c r="D4" s="17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9" s="45" customFormat="1" ht="11.25">
      <c r="A5" s="42"/>
      <c r="B5" s="25"/>
      <c r="C5" s="43"/>
      <c r="D5" s="17"/>
      <c r="E5" s="44" t="s">
        <v>22</v>
      </c>
      <c r="F5" s="41">
        <f>SUM(F6:F25)</f>
        <v>14658946.38</v>
      </c>
      <c r="G5" s="41">
        <f>SUM(G6:G25)</f>
        <v>2583</v>
      </c>
      <c r="H5" s="41">
        <f>SUM(H6:H25)</f>
        <v>0</v>
      </c>
      <c r="I5" s="41">
        <f>SUM(I6:I25)</f>
        <v>254444</v>
      </c>
      <c r="J5" s="41">
        <f>SUM(J6:J25)</f>
        <v>0</v>
      </c>
      <c r="K5" s="41">
        <f>SUM(K6:K25)</f>
        <v>0</v>
      </c>
      <c r="L5" s="41">
        <f>SUM(L6:L25)</f>
        <v>0</v>
      </c>
      <c r="M5" s="41">
        <f>SUM(M6:M25)</f>
        <v>173561</v>
      </c>
      <c r="N5" s="41">
        <f>SUM(N6:N25)</f>
        <v>0</v>
      </c>
      <c r="O5" s="41">
        <f>SUM(O6:O25)</f>
        <v>0</v>
      </c>
      <c r="P5" s="41">
        <f>SUM(P6:P25)</f>
        <v>324000</v>
      </c>
      <c r="Q5" s="41">
        <f>SUM(Q6:Q25)</f>
        <v>165600</v>
      </c>
      <c r="R5" s="41">
        <f>SUM(R6:R25)</f>
        <v>15579134.38</v>
      </c>
      <c r="S5" s="51"/>
    </row>
    <row r="6" spans="1:18" ht="11.25">
      <c r="A6" s="36"/>
      <c r="C6" s="40" t="s">
        <v>24</v>
      </c>
      <c r="D6" s="17" t="s">
        <v>26</v>
      </c>
      <c r="E6" s="46" t="s">
        <v>11</v>
      </c>
      <c r="F6" s="48">
        <f>_xlfn.SUMIFS('2018'!$F:$F,'2018'!$B:$B,'Адрес Формат _ред14.01.2018'!$E6,'2018'!$E:$E,'Адрес Формат _ред14.01.2018'!$D6,'2018'!$G:$G,"&gt;="&amp;F$1,'2018'!$G:$G,"&lt;="&amp;F$2,'2018'!$D:$D,'Адрес Формат _ред14.01.2018'!$C6)</f>
        <v>5680.5</v>
      </c>
      <c r="G6" s="48">
        <f>_xlfn.SUMIFS('2018'!$F:$F,'2018'!$B:$B,'Адрес Формат _ред14.01.2018'!$E6,'2018'!$E:$E,'Адрес Формат _ред14.01.2018'!$D6,'2018'!$G:$G,"&gt;="&amp;G$1,'2018'!$G:$G,"&lt;="&amp;G$2,'2018'!$D:$D,'Адрес Формат _ред14.01.2018'!$C6)</f>
        <v>0</v>
      </c>
      <c r="H6" s="48">
        <f>_xlfn.SUMIFS('2018'!$F:$F,'2018'!$B:$B,'Адрес Формат _ред14.01.2018'!$E6,'2018'!$E:$E,'Адрес Формат _ред14.01.2018'!$D6,'2018'!$G:$G,"&gt;="&amp;H$1,'2018'!$G:$G,"&lt;="&amp;H$2,'2018'!$D:$D,'Адрес Формат _ред14.01.2018'!$C6)</f>
        <v>0</v>
      </c>
      <c r="I6" s="48">
        <f>_xlfn.SUMIFS('2018'!$F:$F,'2018'!$B:$B,'Адрес Формат _ред14.01.2018'!$E6,'2018'!$E:$E,'Адрес Формат _ред14.01.2018'!$D6,'2018'!$G:$G,"&gt;="&amp;I$1,'2018'!$G:$G,"&lt;="&amp;I$2,'2018'!$D:$D,'Адрес Формат _ред14.01.2018'!$C6)</f>
        <v>0</v>
      </c>
      <c r="J6" s="48">
        <f>_xlfn.SUMIFS('2018'!$F:$F,'2018'!$B:$B,'Адрес Формат _ред14.01.2018'!$E6,'2018'!$E:$E,'Адрес Формат _ред14.01.2018'!$D6,'2018'!$G:$G,"&gt;="&amp;J$1,'2018'!$G:$G,"&lt;="&amp;J$2,'2018'!$D:$D,'Адрес Формат _ред14.01.2018'!$C6)</f>
        <v>0</v>
      </c>
      <c r="K6" s="48">
        <f>_xlfn.SUMIFS('2018'!$F:$F,'2018'!$B:$B,'Адрес Формат _ред14.01.2018'!$E6,'2018'!$E:$E,'Адрес Формат _ред14.01.2018'!$D6,'2018'!$G:$G,"&gt;="&amp;K$1,'2018'!$G:$G,"&lt;="&amp;K$2,'2018'!$D:$D,'Адрес Формат _ред14.01.2018'!$C6)</f>
        <v>0</v>
      </c>
      <c r="L6" s="48">
        <f>_xlfn.SUMIFS('2018'!$F:$F,'2018'!$B:$B,'Адрес Формат _ред14.01.2018'!$E6,'2018'!$E:$E,'Адрес Формат _ред14.01.2018'!$D6,'2018'!$G:$G,"&gt;="&amp;L$1,'2018'!$G:$G,"&lt;="&amp;L$2,'2018'!$D:$D,'Адрес Формат _ред14.01.2018'!$C6)</f>
        <v>0</v>
      </c>
      <c r="M6" s="48">
        <f>_xlfn.SUMIFS('2018'!$F:$F,'2018'!$B:$B,'Адрес Формат _ред14.01.2018'!$E6,'2018'!$E:$E,'Адрес Формат _ред14.01.2018'!$D6,'2018'!$G:$G,"&gt;="&amp;M$1,'2018'!$G:$G,"&lt;="&amp;M$2,'2018'!$D:$D,'Адрес Формат _ред14.01.2018'!$C6)</f>
        <v>0</v>
      </c>
      <c r="N6" s="48">
        <f>_xlfn.SUMIFS('2018'!$F:$F,'2018'!$B:$B,'Адрес Формат _ред14.01.2018'!$E6,'2018'!$E:$E,'Адрес Формат _ред14.01.2018'!$D6,'2018'!$G:$G,"&gt;="&amp;N$1,'2018'!$G:$G,"&lt;="&amp;N$2,'2018'!$D:$D,'Адрес Формат _ред14.01.2018'!$C6)</f>
        <v>0</v>
      </c>
      <c r="O6" s="48">
        <f>_xlfn.SUMIFS('2018'!$F:$F,'2018'!$B:$B,'Адрес Формат _ред14.01.2018'!$E6,'2018'!$E:$E,'Адрес Формат _ред14.01.2018'!$D6,'2018'!$G:$G,"&gt;="&amp;O$1,'2018'!$G:$G,"&lt;="&amp;O$2,'2018'!$D:$D,'Адрес Формат _ред14.01.2018'!$C6)</f>
        <v>0</v>
      </c>
      <c r="P6" s="48">
        <f>_xlfn.SUMIFS('2018'!$F:$F,'2018'!$B:$B,'Адрес Формат _ред14.01.2018'!$E6,'2018'!$E:$E,'Адрес Формат _ред14.01.2018'!$D6,'2018'!$G:$G,"&gt;="&amp;P$1,'2018'!$G:$G,"&lt;="&amp;P$2,'2018'!$D:$D,'Адрес Формат _ред14.01.2018'!$C6)</f>
        <v>0</v>
      </c>
      <c r="Q6" s="48">
        <f>_xlfn.SUMIFS('2018'!$F:$F,'2018'!$B:$B,'Адрес Формат _ред14.01.2018'!$E6,'2018'!$E:$E,'Адрес Формат _ред14.01.2018'!$D6,'2018'!$G:$G,"&gt;="&amp;Q$1,'2018'!$G:$G,"&lt;="&amp;Q$2,'2018'!$D:$D,'Адрес Формат _ред14.01.2018'!$C6)</f>
        <v>0</v>
      </c>
      <c r="R6" s="52">
        <f aca="true" t="shared" si="0" ref="R6:R22">SUM(F6:Q6)</f>
        <v>5680.5</v>
      </c>
    </row>
    <row r="7" spans="1:18" ht="11.25">
      <c r="A7" s="36"/>
      <c r="C7" s="40" t="s">
        <v>24</v>
      </c>
      <c r="D7" s="17" t="s">
        <v>26</v>
      </c>
      <c r="E7" s="46" t="s">
        <v>9</v>
      </c>
      <c r="F7" s="48">
        <f>_xlfn.SUMIFS('2018'!$F:$F,'2018'!$B:$B,'Адрес Формат _ред14.01.2018'!$E7,'2018'!$E:$E,'Адрес Формат _ред14.01.2018'!$D7,'2018'!$G:$G,"&gt;="&amp;F$1,'2018'!$G:$G,"&lt;="&amp;F$2,'2018'!$D:$D,'Адрес Формат _ред14.01.2018'!$C7)</f>
        <v>1994508.54</v>
      </c>
      <c r="G7" s="48">
        <f>_xlfn.SUMIFS('2018'!$F:$F,'2018'!$B:$B,'Адрес Формат _ред14.01.2018'!$E7,'2018'!$E:$E,'Адрес Формат _ред14.01.2018'!$D7,'2018'!$G:$G,"&gt;="&amp;G$1,'2018'!$G:$G,"&lt;="&amp;G$2,'2018'!$D:$D,'Адрес Формат _ред14.01.2018'!$C7)</f>
        <v>0</v>
      </c>
      <c r="H7" s="48">
        <f>_xlfn.SUMIFS('2018'!$F:$F,'2018'!$B:$B,'Адрес Формат _ред14.01.2018'!$E7,'2018'!$E:$E,'Адрес Формат _ред14.01.2018'!$D7,'2018'!$G:$G,"&gt;="&amp;H$1,'2018'!$G:$G,"&lt;="&amp;H$2,'2018'!$D:$D,'Адрес Формат _ред14.01.2018'!$C7)</f>
        <v>0</v>
      </c>
      <c r="I7" s="48">
        <f>_xlfn.SUMIFS('2018'!$F:$F,'2018'!$B:$B,'Адрес Формат _ред14.01.2018'!$E7,'2018'!$E:$E,'Адрес Формат _ред14.01.2018'!$D7,'2018'!$G:$G,"&gt;="&amp;I$1,'2018'!$G:$G,"&lt;="&amp;I$2,'2018'!$D:$D,'Адрес Формат _ред14.01.2018'!$C7)</f>
        <v>0</v>
      </c>
      <c r="J7" s="48">
        <f>_xlfn.SUMIFS('2018'!$F:$F,'2018'!$B:$B,'Адрес Формат _ред14.01.2018'!$E7,'2018'!$E:$E,'Адрес Формат _ред14.01.2018'!$D7,'2018'!$G:$G,"&gt;="&amp;J$1,'2018'!$G:$G,"&lt;="&amp;J$2,'2018'!$D:$D,'Адрес Формат _ред14.01.2018'!$C7)</f>
        <v>0</v>
      </c>
      <c r="K7" s="48">
        <f>_xlfn.SUMIFS('2018'!$F:$F,'2018'!$B:$B,'Адрес Формат _ред14.01.2018'!$E7,'2018'!$E:$E,'Адрес Формат _ред14.01.2018'!$D7,'2018'!$G:$G,"&gt;="&amp;K$1,'2018'!$G:$G,"&lt;="&amp;K$2,'2018'!$D:$D,'Адрес Формат _ред14.01.2018'!$C7)</f>
        <v>0</v>
      </c>
      <c r="L7" s="48">
        <f>_xlfn.SUMIFS('2018'!$F:$F,'2018'!$B:$B,'Адрес Формат _ред14.01.2018'!$E7,'2018'!$E:$E,'Адрес Формат _ред14.01.2018'!$D7,'2018'!$G:$G,"&gt;="&amp;L$1,'2018'!$G:$G,"&lt;="&amp;L$2,'2018'!$D:$D,'Адрес Формат _ред14.01.2018'!$C7)</f>
        <v>0</v>
      </c>
      <c r="M7" s="48">
        <f>_xlfn.SUMIFS('2018'!$F:$F,'2018'!$B:$B,'Адрес Формат _ред14.01.2018'!$E7,'2018'!$E:$E,'Адрес Формат _ред14.01.2018'!$D7,'2018'!$G:$G,"&gt;="&amp;M$1,'2018'!$G:$G,"&lt;="&amp;M$2,'2018'!$D:$D,'Адрес Формат _ред14.01.2018'!$C7)</f>
        <v>0</v>
      </c>
      <c r="N7" s="48">
        <f>_xlfn.SUMIFS('2018'!$F:$F,'2018'!$B:$B,'Адрес Формат _ред14.01.2018'!$E7,'2018'!$E:$E,'Адрес Формат _ред14.01.2018'!$D7,'2018'!$G:$G,"&gt;="&amp;N$1,'2018'!$G:$G,"&lt;="&amp;N$2,'2018'!$D:$D,'Адрес Формат _ред14.01.2018'!$C7)</f>
        <v>0</v>
      </c>
      <c r="O7" s="48">
        <f>_xlfn.SUMIFS('2018'!$F:$F,'2018'!$B:$B,'Адрес Формат _ред14.01.2018'!$E7,'2018'!$E:$E,'Адрес Формат _ред14.01.2018'!$D7,'2018'!$G:$G,"&gt;="&amp;O$1,'2018'!$G:$G,"&lt;="&amp;O$2,'2018'!$D:$D,'Адрес Формат _ред14.01.2018'!$C7)</f>
        <v>0</v>
      </c>
      <c r="P7" s="48">
        <f>_xlfn.SUMIFS('2018'!$F:$F,'2018'!$B:$B,'Адрес Формат _ред14.01.2018'!$E7,'2018'!$E:$E,'Адрес Формат _ред14.01.2018'!$D7,'2018'!$G:$G,"&gt;="&amp;P$1,'2018'!$G:$G,"&lt;="&amp;P$2,'2018'!$D:$D,'Адрес Формат _ред14.01.2018'!$C7)</f>
        <v>0</v>
      </c>
      <c r="Q7" s="48">
        <f>_xlfn.SUMIFS('2018'!$F:$F,'2018'!$B:$B,'Адрес Формат _ред14.01.2018'!$E7,'2018'!$E:$E,'Адрес Формат _ред14.01.2018'!$D7,'2018'!$G:$G,"&gt;="&amp;Q$1,'2018'!$G:$G,"&lt;="&amp;Q$2,'2018'!$D:$D,'Адрес Формат _ред14.01.2018'!$C7)</f>
        <v>0</v>
      </c>
      <c r="R7" s="52">
        <f t="shared" si="0"/>
        <v>1994508.54</v>
      </c>
    </row>
    <row r="8" spans="1:18" ht="11.25">
      <c r="A8" s="36"/>
      <c r="C8" s="40" t="s">
        <v>24</v>
      </c>
      <c r="D8" s="17" t="s">
        <v>26</v>
      </c>
      <c r="E8" s="46" t="s">
        <v>13</v>
      </c>
      <c r="F8" s="48">
        <f>_xlfn.SUMIFS('2018'!$F:$F,'2018'!$B:$B,'Адрес Формат _ред14.01.2018'!$E8,'2018'!$E:$E,'Адрес Формат _ред14.01.2018'!$D8,'2018'!$G:$G,"&gt;="&amp;F$1,'2018'!$G:$G,"&lt;="&amp;F$2,'2018'!$D:$D,'Адрес Формат _ред14.01.2018'!$C8)</f>
        <v>540000</v>
      </c>
      <c r="G8" s="48">
        <f>_xlfn.SUMIFS('2018'!$F:$F,'2018'!$B:$B,'Адрес Формат _ред14.01.2018'!$E8,'2018'!$E:$E,'Адрес Формат _ред14.01.2018'!$D8,'2018'!$G:$G,"&gt;="&amp;G$1,'2018'!$G:$G,"&lt;="&amp;G$2,'2018'!$D:$D,'Адрес Формат _ред14.01.2018'!$C8)</f>
        <v>0</v>
      </c>
      <c r="H8" s="48">
        <f>_xlfn.SUMIFS('2018'!$F:$F,'2018'!$B:$B,'Адрес Формат _ред14.01.2018'!$E8,'2018'!$E:$E,'Адрес Формат _ред14.01.2018'!$D8,'2018'!$G:$G,"&gt;="&amp;H$1,'2018'!$G:$G,"&lt;="&amp;H$2,'2018'!$D:$D,'Адрес Формат _ред14.01.2018'!$C8)</f>
        <v>0</v>
      </c>
      <c r="I8" s="48">
        <f>_xlfn.SUMIFS('2018'!$F:$F,'2018'!$B:$B,'Адрес Формат _ред14.01.2018'!$E8,'2018'!$E:$E,'Адрес Формат _ред14.01.2018'!$D8,'2018'!$G:$G,"&gt;="&amp;I$1,'2018'!$G:$G,"&lt;="&amp;I$2,'2018'!$D:$D,'Адрес Формат _ред14.01.2018'!$C8)</f>
        <v>0</v>
      </c>
      <c r="J8" s="48">
        <f>_xlfn.SUMIFS('2018'!$F:$F,'2018'!$B:$B,'Адрес Формат _ред14.01.2018'!$E8,'2018'!$E:$E,'Адрес Формат _ред14.01.2018'!$D8,'2018'!$G:$G,"&gt;="&amp;J$1,'2018'!$G:$G,"&lt;="&amp;J$2,'2018'!$D:$D,'Адрес Формат _ред14.01.2018'!$C8)</f>
        <v>0</v>
      </c>
      <c r="K8" s="48">
        <f>_xlfn.SUMIFS('2018'!$F:$F,'2018'!$B:$B,'Адрес Формат _ред14.01.2018'!$E8,'2018'!$E:$E,'Адрес Формат _ред14.01.2018'!$D8,'2018'!$G:$G,"&gt;="&amp;K$1,'2018'!$G:$G,"&lt;="&amp;K$2,'2018'!$D:$D,'Адрес Формат _ред14.01.2018'!$C8)</f>
        <v>0</v>
      </c>
      <c r="L8" s="48">
        <f>_xlfn.SUMIFS('2018'!$F:$F,'2018'!$B:$B,'Адрес Формат _ред14.01.2018'!$E8,'2018'!$E:$E,'Адрес Формат _ред14.01.2018'!$D8,'2018'!$G:$G,"&gt;="&amp;L$1,'2018'!$G:$G,"&lt;="&amp;L$2,'2018'!$D:$D,'Адрес Формат _ред14.01.2018'!$C8)</f>
        <v>0</v>
      </c>
      <c r="M8" s="48">
        <f>_xlfn.SUMIFS('2018'!$F:$F,'2018'!$B:$B,'Адрес Формат _ред14.01.2018'!$E8,'2018'!$E:$E,'Адрес Формат _ред14.01.2018'!$D8,'2018'!$G:$G,"&gt;="&amp;M$1,'2018'!$G:$G,"&lt;="&amp;M$2,'2018'!$D:$D,'Адрес Формат _ред14.01.2018'!$C8)</f>
        <v>0</v>
      </c>
      <c r="N8" s="48">
        <f>_xlfn.SUMIFS('2018'!$F:$F,'2018'!$B:$B,'Адрес Формат _ред14.01.2018'!$E8,'2018'!$E:$E,'Адрес Формат _ред14.01.2018'!$D8,'2018'!$G:$G,"&gt;="&amp;N$1,'2018'!$G:$G,"&lt;="&amp;N$2,'2018'!$D:$D,'Адрес Формат _ред14.01.2018'!$C8)</f>
        <v>0</v>
      </c>
      <c r="O8" s="48">
        <f>_xlfn.SUMIFS('2018'!$F:$F,'2018'!$B:$B,'Адрес Формат _ред14.01.2018'!$E8,'2018'!$E:$E,'Адрес Формат _ред14.01.2018'!$D8,'2018'!$G:$G,"&gt;="&amp;O$1,'2018'!$G:$G,"&lt;="&amp;O$2,'2018'!$D:$D,'Адрес Формат _ред14.01.2018'!$C8)</f>
        <v>0</v>
      </c>
      <c r="P8" s="48">
        <f>_xlfn.SUMIFS('2018'!$F:$F,'2018'!$B:$B,'Адрес Формат _ред14.01.2018'!$E8,'2018'!$E:$E,'Адрес Формат _ред14.01.2018'!$D8,'2018'!$G:$G,"&gt;="&amp;P$1,'2018'!$G:$G,"&lt;="&amp;P$2,'2018'!$D:$D,'Адрес Формат _ред14.01.2018'!$C8)</f>
        <v>0</v>
      </c>
      <c r="Q8" s="48">
        <f>_xlfn.SUMIFS('2018'!$F:$F,'2018'!$B:$B,'Адрес Формат _ред14.01.2018'!$E8,'2018'!$E:$E,'Адрес Формат _ред14.01.2018'!$D8,'2018'!$G:$G,"&gt;="&amp;Q$1,'2018'!$G:$G,"&lt;="&amp;Q$2,'2018'!$D:$D,'Адрес Формат _ред14.01.2018'!$C8)</f>
        <v>0</v>
      </c>
      <c r="R8" s="47">
        <f t="shared" si="0"/>
        <v>540000</v>
      </c>
    </row>
    <row r="9" spans="1:18" ht="11.25">
      <c r="A9" s="36"/>
      <c r="C9" s="40" t="s">
        <v>24</v>
      </c>
      <c r="D9" s="17" t="s">
        <v>26</v>
      </c>
      <c r="E9" s="46" t="s">
        <v>16</v>
      </c>
      <c r="F9" s="48">
        <f>_xlfn.SUMIFS('2018'!$F:$F,'2018'!$B:$B,'Адрес Формат _ред14.01.2018'!$E9,'2018'!$E:$E,'Адрес Формат _ред14.01.2018'!$D9,'2018'!$G:$G,"&gt;="&amp;F$1,'2018'!$G:$G,"&lt;="&amp;F$2,'2018'!$D:$D,'Адрес Формат _ред14.01.2018'!$C9)</f>
        <v>1167880.5</v>
      </c>
      <c r="G9" s="48">
        <f>_xlfn.SUMIFS('2018'!$F:$F,'2018'!$B:$B,'Адрес Формат _ред14.01.2018'!$E9,'2018'!$E:$E,'Адрес Формат _ред14.01.2018'!$D9,'2018'!$G:$G,"&gt;="&amp;G$1,'2018'!$G:$G,"&lt;="&amp;G$2,'2018'!$D:$D,'Адрес Формат _ред14.01.2018'!$C9)</f>
        <v>0</v>
      </c>
      <c r="H9" s="48">
        <f>_xlfn.SUMIFS('2018'!$F:$F,'2018'!$B:$B,'Адрес Формат _ред14.01.2018'!$E9,'2018'!$E:$E,'Адрес Формат _ред14.01.2018'!$D9,'2018'!$G:$G,"&gt;="&amp;H$1,'2018'!$G:$G,"&lt;="&amp;H$2,'2018'!$D:$D,'Адрес Формат _ред14.01.2018'!$C9)</f>
        <v>0</v>
      </c>
      <c r="I9" s="48">
        <f>_xlfn.SUMIFS('2018'!$F:$F,'2018'!$B:$B,'Адрес Формат _ред14.01.2018'!$E9,'2018'!$E:$E,'Адрес Формат _ред14.01.2018'!$D9,'2018'!$G:$G,"&gt;="&amp;I$1,'2018'!$G:$G,"&lt;="&amp;I$2,'2018'!$D:$D,'Адрес Формат _ред14.01.2018'!$C9)</f>
        <v>0</v>
      </c>
      <c r="J9" s="48">
        <f>_xlfn.SUMIFS('2018'!$F:$F,'2018'!$B:$B,'Адрес Формат _ред14.01.2018'!$E9,'2018'!$E:$E,'Адрес Формат _ред14.01.2018'!$D9,'2018'!$G:$G,"&gt;="&amp;J$1,'2018'!$G:$G,"&lt;="&amp;J$2,'2018'!$D:$D,'Адрес Формат _ред14.01.2018'!$C9)</f>
        <v>0</v>
      </c>
      <c r="K9" s="48">
        <f>_xlfn.SUMIFS('2018'!$F:$F,'2018'!$B:$B,'Адрес Формат _ред14.01.2018'!$E9,'2018'!$E:$E,'Адрес Формат _ред14.01.2018'!$D9,'2018'!$G:$G,"&gt;="&amp;K$1,'2018'!$G:$G,"&lt;="&amp;K$2,'2018'!$D:$D,'Адрес Формат _ред14.01.2018'!$C9)</f>
        <v>0</v>
      </c>
      <c r="L9" s="48">
        <f>_xlfn.SUMIFS('2018'!$F:$F,'2018'!$B:$B,'Адрес Формат _ред14.01.2018'!$E9,'2018'!$E:$E,'Адрес Формат _ред14.01.2018'!$D9,'2018'!$G:$G,"&gt;="&amp;L$1,'2018'!$G:$G,"&lt;="&amp;L$2,'2018'!$D:$D,'Адрес Формат _ред14.01.2018'!$C9)</f>
        <v>0</v>
      </c>
      <c r="M9" s="48">
        <f>_xlfn.SUMIFS('2018'!$F:$F,'2018'!$B:$B,'Адрес Формат _ред14.01.2018'!$E9,'2018'!$E:$E,'Адрес Формат _ред14.01.2018'!$D9,'2018'!$G:$G,"&gt;="&amp;M$1,'2018'!$G:$G,"&lt;="&amp;M$2,'2018'!$D:$D,'Адрес Формат _ред14.01.2018'!$C9)</f>
        <v>0</v>
      </c>
      <c r="N9" s="48">
        <f>_xlfn.SUMIFS('2018'!$F:$F,'2018'!$B:$B,'Адрес Формат _ред14.01.2018'!$E9,'2018'!$E:$E,'Адрес Формат _ред14.01.2018'!$D9,'2018'!$G:$G,"&gt;="&amp;N$1,'2018'!$G:$G,"&lt;="&amp;N$2,'2018'!$D:$D,'Адрес Формат _ред14.01.2018'!$C9)</f>
        <v>0</v>
      </c>
      <c r="O9" s="48">
        <f>_xlfn.SUMIFS('2018'!$F:$F,'2018'!$B:$B,'Адрес Формат _ред14.01.2018'!$E9,'2018'!$E:$E,'Адрес Формат _ред14.01.2018'!$D9,'2018'!$G:$G,"&gt;="&amp;O$1,'2018'!$G:$G,"&lt;="&amp;O$2,'2018'!$D:$D,'Адрес Формат _ред14.01.2018'!$C9)</f>
        <v>0</v>
      </c>
      <c r="P9" s="48">
        <f>_xlfn.SUMIFS('2018'!$F:$F,'2018'!$B:$B,'Адрес Формат _ред14.01.2018'!$E9,'2018'!$E:$E,'Адрес Формат _ред14.01.2018'!$D9,'2018'!$G:$G,"&gt;="&amp;P$1,'2018'!$G:$G,"&lt;="&amp;P$2,'2018'!$D:$D,'Адрес Формат _ред14.01.2018'!$C9)</f>
        <v>0</v>
      </c>
      <c r="Q9" s="48">
        <f>_xlfn.SUMIFS('2018'!$F:$F,'2018'!$B:$B,'Адрес Формат _ред14.01.2018'!$E9,'2018'!$E:$E,'Адрес Формат _ред14.01.2018'!$D9,'2018'!$G:$G,"&gt;="&amp;Q$1,'2018'!$G:$G,"&lt;="&amp;Q$2,'2018'!$D:$D,'Адрес Формат _ред14.01.2018'!$C9)</f>
        <v>0</v>
      </c>
      <c r="R9" s="47">
        <f t="shared" si="0"/>
        <v>1167880.5</v>
      </c>
    </row>
    <row r="10" spans="1:18" ht="11.25">
      <c r="A10" s="36"/>
      <c r="C10" s="40" t="s">
        <v>24</v>
      </c>
      <c r="D10" s="17" t="s">
        <v>26</v>
      </c>
      <c r="E10" s="46" t="s">
        <v>28</v>
      </c>
      <c r="F10" s="48">
        <f>_xlfn.SUMIFS('2018'!$F:$F,'2018'!$B:$B,'Адрес Формат _ред14.01.2018'!$E10,'2018'!$E:$E,'Адрес Формат _ред14.01.2018'!$D10,'2018'!$G:$G,"&gt;="&amp;F$1,'2018'!$G:$G,"&lt;="&amp;F$2,'2018'!$D:$D,'Адрес Формат _ред14.01.2018'!$C10)</f>
        <v>0</v>
      </c>
      <c r="G10" s="48">
        <f>_xlfn.SUMIFS('2018'!$F:$F,'2018'!$B:$B,'Адрес Формат _ред14.01.2018'!$E10,'2018'!$E:$E,'Адрес Формат _ред14.01.2018'!$D10,'2018'!$G:$G,"&gt;="&amp;G$1,'2018'!$G:$G,"&lt;="&amp;G$2,'2018'!$D:$D,'Адрес Формат _ред14.01.2018'!$C10)</f>
        <v>0</v>
      </c>
      <c r="H10" s="48">
        <f>_xlfn.SUMIFS('2018'!$F:$F,'2018'!$B:$B,'Адрес Формат _ред14.01.2018'!$E10,'2018'!$E:$E,'Адрес Формат _ред14.01.2018'!$D10,'2018'!$G:$G,"&gt;="&amp;H$1,'2018'!$G:$G,"&lt;="&amp;H$2,'2018'!$D:$D,'Адрес Формат _ред14.01.2018'!$C10)</f>
        <v>0</v>
      </c>
      <c r="I10" s="48">
        <f>_xlfn.SUMIFS('2018'!$F:$F,'2018'!$B:$B,'Адрес Формат _ред14.01.2018'!$E10,'2018'!$E:$E,'Адрес Формат _ред14.01.2018'!$D10,'2018'!$G:$G,"&gt;="&amp;I$1,'2018'!$G:$G,"&lt;="&amp;I$2,'2018'!$D:$D,'Адрес Формат _ред14.01.2018'!$C10)</f>
        <v>0</v>
      </c>
      <c r="J10" s="48">
        <f>_xlfn.SUMIFS('2018'!$F:$F,'2018'!$B:$B,'Адрес Формат _ред14.01.2018'!$E10,'2018'!$E:$E,'Адрес Формат _ред14.01.2018'!$D10,'2018'!$G:$G,"&gt;="&amp;J$1,'2018'!$G:$G,"&lt;="&amp;J$2,'2018'!$D:$D,'Адрес Формат _ред14.01.2018'!$C10)</f>
        <v>0</v>
      </c>
      <c r="K10" s="48">
        <f>_xlfn.SUMIFS('2018'!$F:$F,'2018'!$B:$B,'Адрес Формат _ред14.01.2018'!$E10,'2018'!$E:$E,'Адрес Формат _ред14.01.2018'!$D10,'2018'!$G:$G,"&gt;="&amp;K$1,'2018'!$G:$G,"&lt;="&amp;K$2,'2018'!$D:$D,'Адрес Формат _ред14.01.2018'!$C10)</f>
        <v>0</v>
      </c>
      <c r="L10" s="48">
        <f>_xlfn.SUMIFS('2018'!$F:$F,'2018'!$B:$B,'Адрес Формат _ред14.01.2018'!$E10,'2018'!$E:$E,'Адрес Формат _ред14.01.2018'!$D10,'2018'!$G:$G,"&gt;="&amp;L$1,'2018'!$G:$G,"&lt;="&amp;L$2,'2018'!$D:$D,'Адрес Формат _ред14.01.2018'!$C10)</f>
        <v>0</v>
      </c>
      <c r="M10" s="48">
        <f>_xlfn.SUMIFS('2018'!$F:$F,'2018'!$B:$B,'Адрес Формат _ред14.01.2018'!$E10,'2018'!$E:$E,'Адрес Формат _ред14.01.2018'!$D10,'2018'!$G:$G,"&gt;="&amp;M$1,'2018'!$G:$G,"&lt;="&amp;M$2,'2018'!$D:$D,'Адрес Формат _ред14.01.2018'!$C10)</f>
        <v>0</v>
      </c>
      <c r="N10" s="48">
        <f>_xlfn.SUMIFS('2018'!$F:$F,'2018'!$B:$B,'Адрес Формат _ред14.01.2018'!$E10,'2018'!$E:$E,'Адрес Формат _ред14.01.2018'!$D10,'2018'!$G:$G,"&gt;="&amp;N$1,'2018'!$G:$G,"&lt;="&amp;N$2,'2018'!$D:$D,'Адрес Формат _ред14.01.2018'!$C10)</f>
        <v>0</v>
      </c>
      <c r="O10" s="48">
        <f>_xlfn.SUMIFS('2018'!$F:$F,'2018'!$B:$B,'Адрес Формат _ред14.01.2018'!$E10,'2018'!$E:$E,'Адрес Формат _ред14.01.2018'!$D10,'2018'!$G:$G,"&gt;="&amp;O$1,'2018'!$G:$G,"&lt;="&amp;O$2,'2018'!$D:$D,'Адрес Формат _ред14.01.2018'!$C10)</f>
        <v>0</v>
      </c>
      <c r="P10" s="48">
        <f>_xlfn.SUMIFS('2018'!$F:$F,'2018'!$B:$B,'Адрес Формат _ред14.01.2018'!$E10,'2018'!$E:$E,'Адрес Формат _ред14.01.2018'!$D10,'2018'!$G:$G,"&gt;="&amp;P$1,'2018'!$G:$G,"&lt;="&amp;P$2,'2018'!$D:$D,'Адрес Формат _ред14.01.2018'!$C10)</f>
        <v>0</v>
      </c>
      <c r="Q10" s="48">
        <f>_xlfn.SUMIFS('2018'!$F:$F,'2018'!$B:$B,'Адрес Формат _ред14.01.2018'!$E10,'2018'!$E:$E,'Адрес Формат _ред14.01.2018'!$D10,'2018'!$G:$G,"&gt;="&amp;Q$1,'2018'!$G:$G,"&lt;="&amp;Q$2,'2018'!$D:$D,'Адрес Формат _ред14.01.2018'!$C10)</f>
        <v>31400</v>
      </c>
      <c r="R10" s="47">
        <f>SUM(F10:Q10)</f>
        <v>31400</v>
      </c>
    </row>
    <row r="11" spans="1:18" ht="11.25">
      <c r="A11" s="36"/>
      <c r="C11" s="40" t="s">
        <v>24</v>
      </c>
      <c r="D11" s="17" t="s">
        <v>27</v>
      </c>
      <c r="E11" s="46" t="s">
        <v>11</v>
      </c>
      <c r="F11" s="48">
        <f>_xlfn.SUMIFS('2018'!$F:$F,'2018'!$B:$B,'Адрес Формат _ред14.01.2018'!$E11,'2018'!$E:$E,'Адрес Формат _ред14.01.2018'!$D11,'2018'!$G:$G,"&gt;="&amp;F$1,'2018'!$G:$G,"&lt;="&amp;F$2,'2018'!$D:$D,'Адрес Формат _ред14.01.2018'!$C11)</f>
        <v>9864024.42</v>
      </c>
      <c r="G11" s="48">
        <f>_xlfn.SUMIFS('2018'!$F:$F,'2018'!$B:$B,'Адрес Формат _ред14.01.2018'!$E11,'2018'!$E:$E,'Адрес Формат _ред14.01.2018'!$D11,'2018'!$G:$G,"&gt;="&amp;G$1,'2018'!$G:$G,"&lt;="&amp;G$2,'2018'!$D:$D,'Адрес Формат _ред14.01.2018'!$C11)</f>
        <v>0</v>
      </c>
      <c r="H11" s="48">
        <f>_xlfn.SUMIFS('2018'!$F:$F,'2018'!$B:$B,'Адрес Формат _ред14.01.2018'!$E11,'2018'!$E:$E,'Адрес Формат _ред14.01.2018'!$D11,'2018'!$G:$G,"&gt;="&amp;H$1,'2018'!$G:$G,"&lt;="&amp;H$2,'2018'!$D:$D,'Адрес Формат _ред14.01.2018'!$C11)</f>
        <v>0</v>
      </c>
      <c r="I11" s="48">
        <f>_xlfn.SUMIFS('2018'!$F:$F,'2018'!$B:$B,'Адрес Формат _ред14.01.2018'!$E11,'2018'!$E:$E,'Адрес Формат _ред14.01.2018'!$D11,'2018'!$G:$G,"&gt;="&amp;I$1,'2018'!$G:$G,"&lt;="&amp;I$2,'2018'!$D:$D,'Адрес Формат _ред14.01.2018'!$C11)</f>
        <v>0</v>
      </c>
      <c r="J11" s="48">
        <f>_xlfn.SUMIFS('2018'!$F:$F,'2018'!$B:$B,'Адрес Формат _ред14.01.2018'!$E11,'2018'!$E:$E,'Адрес Формат _ред14.01.2018'!$D11,'2018'!$G:$G,"&gt;="&amp;J$1,'2018'!$G:$G,"&lt;="&amp;J$2,'2018'!$D:$D,'Адрес Формат _ред14.01.2018'!$C11)</f>
        <v>0</v>
      </c>
      <c r="K11" s="48">
        <f>_xlfn.SUMIFS('2018'!$F:$F,'2018'!$B:$B,'Адрес Формат _ред14.01.2018'!$E11,'2018'!$E:$E,'Адрес Формат _ред14.01.2018'!$D11,'2018'!$G:$G,"&gt;="&amp;K$1,'2018'!$G:$G,"&lt;="&amp;K$2,'2018'!$D:$D,'Адрес Формат _ред14.01.2018'!$C11)</f>
        <v>0</v>
      </c>
      <c r="L11" s="48">
        <f>_xlfn.SUMIFS('2018'!$F:$F,'2018'!$B:$B,'Адрес Формат _ред14.01.2018'!$E11,'2018'!$E:$E,'Адрес Формат _ред14.01.2018'!$D11,'2018'!$G:$G,"&gt;="&amp;L$1,'2018'!$G:$G,"&lt;="&amp;L$2,'2018'!$D:$D,'Адрес Формат _ред14.01.2018'!$C11)</f>
        <v>0</v>
      </c>
      <c r="M11" s="48">
        <f>_xlfn.SUMIFS('2018'!$F:$F,'2018'!$B:$B,'Адрес Формат _ред14.01.2018'!$E11,'2018'!$E:$E,'Адрес Формат _ред14.01.2018'!$D11,'2018'!$G:$G,"&gt;="&amp;M$1,'2018'!$G:$G,"&lt;="&amp;M$2,'2018'!$D:$D,'Адрес Формат _ред14.01.2018'!$C11)</f>
        <v>0</v>
      </c>
      <c r="N11" s="48">
        <f>_xlfn.SUMIFS('2018'!$F:$F,'2018'!$B:$B,'Адрес Формат _ред14.01.2018'!$E11,'2018'!$E:$E,'Адрес Формат _ред14.01.2018'!$D11,'2018'!$G:$G,"&gt;="&amp;N$1,'2018'!$G:$G,"&lt;="&amp;N$2,'2018'!$D:$D,'Адрес Формат _ред14.01.2018'!$C11)</f>
        <v>0</v>
      </c>
      <c r="O11" s="48">
        <f>_xlfn.SUMIFS('2018'!$F:$F,'2018'!$B:$B,'Адрес Формат _ред14.01.2018'!$E11,'2018'!$E:$E,'Адрес Формат _ред14.01.2018'!$D11,'2018'!$G:$G,"&gt;="&amp;O$1,'2018'!$G:$G,"&lt;="&amp;O$2,'2018'!$D:$D,'Адрес Формат _ред14.01.2018'!$C11)</f>
        <v>0</v>
      </c>
      <c r="P11" s="48">
        <f>_xlfn.SUMIFS('2018'!$F:$F,'2018'!$B:$B,'Адрес Формат _ред14.01.2018'!$E11,'2018'!$E:$E,'Адрес Формат _ред14.01.2018'!$D11,'2018'!$G:$G,"&gt;="&amp;P$1,'2018'!$G:$G,"&lt;="&amp;P$2,'2018'!$D:$D,'Адрес Формат _ред14.01.2018'!$C11)</f>
        <v>0</v>
      </c>
      <c r="Q11" s="48">
        <f>_xlfn.SUMIFS('2018'!$F:$F,'2018'!$B:$B,'Адрес Формат _ред14.01.2018'!$E11,'2018'!$E:$E,'Адрес Формат _ред14.01.2018'!$D11,'2018'!$G:$G,"&gt;="&amp;Q$1,'2018'!$G:$G,"&lt;="&amp;Q$2,'2018'!$D:$D,'Адрес Формат _ред14.01.2018'!$C11)</f>
        <v>0</v>
      </c>
      <c r="R11" s="47">
        <f t="shared" si="0"/>
        <v>9864024.42</v>
      </c>
    </row>
    <row r="12" spans="1:18" ht="11.25">
      <c r="A12" s="36"/>
      <c r="C12" s="40" t="s">
        <v>24</v>
      </c>
      <c r="D12" s="17" t="s">
        <v>27</v>
      </c>
      <c r="E12" s="46" t="s">
        <v>9</v>
      </c>
      <c r="F12" s="48">
        <f>_xlfn.SUMIFS('2018'!$F:$F,'2018'!$B:$B,'Адрес Формат _ред14.01.2018'!$E12,'2018'!$E:$E,'Адрес Формат _ред14.01.2018'!$D12,'2018'!$G:$G,"&gt;="&amp;F$1,'2018'!$G:$G,"&lt;="&amp;F$2,'2018'!$D:$D,'Адрес Формат _ред14.01.2018'!$C12)</f>
        <v>0</v>
      </c>
      <c r="G12" s="48">
        <f>_xlfn.SUMIFS('2018'!$F:$F,'2018'!$B:$B,'Адрес Формат _ред14.01.2018'!$E12,'2018'!$E:$E,'Адрес Формат _ред14.01.2018'!$D12,'2018'!$G:$G,"&gt;="&amp;G$1,'2018'!$G:$G,"&lt;="&amp;G$2,'2018'!$D:$D,'Адрес Формат _ред14.01.2018'!$C12)</f>
        <v>2583</v>
      </c>
      <c r="H12" s="48">
        <f>_xlfn.SUMIFS('2018'!$F:$F,'2018'!$B:$B,'Адрес Формат _ред14.01.2018'!$E12,'2018'!$E:$E,'Адрес Формат _ред14.01.2018'!$D12,'2018'!$G:$G,"&gt;="&amp;H$1,'2018'!$G:$G,"&lt;="&amp;H$2,'2018'!$D:$D,'Адрес Формат _ред14.01.2018'!$C12)</f>
        <v>0</v>
      </c>
      <c r="I12" s="48">
        <f>_xlfn.SUMIFS('2018'!$F:$F,'2018'!$B:$B,'Адрес Формат _ред14.01.2018'!$E12,'2018'!$E:$E,'Адрес Формат _ред14.01.2018'!$D12,'2018'!$G:$G,"&gt;="&amp;I$1,'2018'!$G:$G,"&lt;="&amp;I$2,'2018'!$D:$D,'Адрес Формат _ред14.01.2018'!$C12)</f>
        <v>0</v>
      </c>
      <c r="J12" s="48">
        <f>_xlfn.SUMIFS('2018'!$F:$F,'2018'!$B:$B,'Адрес Формат _ред14.01.2018'!$E12,'2018'!$E:$E,'Адрес Формат _ред14.01.2018'!$D12,'2018'!$G:$G,"&gt;="&amp;J$1,'2018'!$G:$G,"&lt;="&amp;J$2,'2018'!$D:$D,'Адрес Формат _ред14.01.2018'!$C12)</f>
        <v>0</v>
      </c>
      <c r="K12" s="48">
        <f>_xlfn.SUMIFS('2018'!$F:$F,'2018'!$B:$B,'Адрес Формат _ред14.01.2018'!$E12,'2018'!$E:$E,'Адрес Формат _ред14.01.2018'!$D12,'2018'!$G:$G,"&gt;="&amp;K$1,'2018'!$G:$G,"&lt;="&amp;K$2,'2018'!$D:$D,'Адрес Формат _ред14.01.2018'!$C12)</f>
        <v>0</v>
      </c>
      <c r="L12" s="48">
        <f>_xlfn.SUMIFS('2018'!$F:$F,'2018'!$B:$B,'Адрес Формат _ред14.01.2018'!$E12,'2018'!$E:$E,'Адрес Формат _ред14.01.2018'!$D12,'2018'!$G:$G,"&gt;="&amp;L$1,'2018'!$G:$G,"&lt;="&amp;L$2,'2018'!$D:$D,'Адрес Формат _ред14.01.2018'!$C12)</f>
        <v>0</v>
      </c>
      <c r="M12" s="48">
        <f>_xlfn.SUMIFS('2018'!$F:$F,'2018'!$B:$B,'Адрес Формат _ред14.01.2018'!$E12,'2018'!$E:$E,'Адрес Формат _ред14.01.2018'!$D12,'2018'!$G:$G,"&gt;="&amp;M$1,'2018'!$G:$G,"&lt;="&amp;M$2,'2018'!$D:$D,'Адрес Формат _ред14.01.2018'!$C12)</f>
        <v>0</v>
      </c>
      <c r="N12" s="48">
        <f>_xlfn.SUMIFS('2018'!$F:$F,'2018'!$B:$B,'Адрес Формат _ред14.01.2018'!$E12,'2018'!$E:$E,'Адрес Формат _ред14.01.2018'!$D12,'2018'!$G:$G,"&gt;="&amp;N$1,'2018'!$G:$G,"&lt;="&amp;N$2,'2018'!$D:$D,'Адрес Формат _ред14.01.2018'!$C12)</f>
        <v>0</v>
      </c>
      <c r="O12" s="48">
        <f>_xlfn.SUMIFS('2018'!$F:$F,'2018'!$B:$B,'Адрес Формат _ред14.01.2018'!$E12,'2018'!$E:$E,'Адрес Формат _ред14.01.2018'!$D12,'2018'!$G:$G,"&gt;="&amp;O$1,'2018'!$G:$G,"&lt;="&amp;O$2,'2018'!$D:$D,'Адрес Формат _ред14.01.2018'!$C12)</f>
        <v>0</v>
      </c>
      <c r="P12" s="48">
        <f>_xlfn.SUMIFS('2018'!$F:$F,'2018'!$B:$B,'Адрес Формат _ред14.01.2018'!$E12,'2018'!$E:$E,'Адрес Формат _ред14.01.2018'!$D12,'2018'!$G:$G,"&gt;="&amp;P$1,'2018'!$G:$G,"&lt;="&amp;P$2,'2018'!$D:$D,'Адрес Формат _ред14.01.2018'!$C12)</f>
        <v>0</v>
      </c>
      <c r="Q12" s="48">
        <f>_xlfn.SUMIFS('2018'!$F:$F,'2018'!$B:$B,'Адрес Формат _ред14.01.2018'!$E12,'2018'!$E:$E,'Адрес Формат _ред14.01.2018'!$D12,'2018'!$G:$G,"&gt;="&amp;Q$1,'2018'!$G:$G,"&lt;="&amp;Q$2,'2018'!$D:$D,'Адрес Формат _ред14.01.2018'!$C12)</f>
        <v>0</v>
      </c>
      <c r="R12" s="47">
        <f t="shared" si="0"/>
        <v>2583</v>
      </c>
    </row>
    <row r="13" spans="1:18" ht="11.25">
      <c r="A13" s="36"/>
      <c r="C13" s="40" t="s">
        <v>24</v>
      </c>
      <c r="D13" s="17" t="s">
        <v>27</v>
      </c>
      <c r="E13" s="46" t="s">
        <v>13</v>
      </c>
      <c r="F13" s="48">
        <f>_xlfn.SUMIFS('2018'!$F:$F,'2018'!$B:$B,'Адрес Формат _ред14.01.2018'!$E13,'2018'!$E:$E,'Адрес Формат _ред14.01.2018'!$D13,'2018'!$G:$G,"&gt;="&amp;F$1,'2018'!$G:$G,"&lt;="&amp;F$2,'2018'!$D:$D,'Адрес Формат _ред14.01.2018'!$C13)</f>
        <v>24000</v>
      </c>
      <c r="G13" s="48">
        <f>_xlfn.SUMIFS('2018'!$F:$F,'2018'!$B:$B,'Адрес Формат _ред14.01.2018'!$E13,'2018'!$E:$E,'Адрес Формат _ред14.01.2018'!$D13,'2018'!$G:$G,"&gt;="&amp;G$1,'2018'!$G:$G,"&lt;="&amp;G$2,'2018'!$D:$D,'Адрес Формат _ред14.01.2018'!$C13)</f>
        <v>0</v>
      </c>
      <c r="H13" s="48">
        <f>_xlfn.SUMIFS('2018'!$F:$F,'2018'!$B:$B,'Адрес Формат _ред14.01.2018'!$E13,'2018'!$E:$E,'Адрес Формат _ред14.01.2018'!$D13,'2018'!$G:$G,"&gt;="&amp;H$1,'2018'!$G:$G,"&lt;="&amp;H$2,'2018'!$D:$D,'Адрес Формат _ред14.01.2018'!$C13)</f>
        <v>0</v>
      </c>
      <c r="I13" s="48">
        <f>_xlfn.SUMIFS('2018'!$F:$F,'2018'!$B:$B,'Адрес Формат _ред14.01.2018'!$E13,'2018'!$E:$E,'Адрес Формат _ред14.01.2018'!$D13,'2018'!$G:$G,"&gt;="&amp;I$1,'2018'!$G:$G,"&lt;="&amp;I$2,'2018'!$D:$D,'Адрес Формат _ред14.01.2018'!$C13)</f>
        <v>0</v>
      </c>
      <c r="J13" s="48">
        <f>_xlfn.SUMIFS('2018'!$F:$F,'2018'!$B:$B,'Адрес Формат _ред14.01.2018'!$E13,'2018'!$E:$E,'Адрес Формат _ред14.01.2018'!$D13,'2018'!$G:$G,"&gt;="&amp;J$1,'2018'!$G:$G,"&lt;="&amp;J$2,'2018'!$D:$D,'Адрес Формат _ред14.01.2018'!$C13)</f>
        <v>0</v>
      </c>
      <c r="K13" s="48">
        <f>_xlfn.SUMIFS('2018'!$F:$F,'2018'!$B:$B,'Адрес Формат _ред14.01.2018'!$E13,'2018'!$E:$E,'Адрес Формат _ред14.01.2018'!$D13,'2018'!$G:$G,"&gt;="&amp;K$1,'2018'!$G:$G,"&lt;="&amp;K$2,'2018'!$D:$D,'Адрес Формат _ред14.01.2018'!$C13)</f>
        <v>0</v>
      </c>
      <c r="L13" s="48">
        <f>_xlfn.SUMIFS('2018'!$F:$F,'2018'!$B:$B,'Адрес Формат _ред14.01.2018'!$E13,'2018'!$E:$E,'Адрес Формат _ред14.01.2018'!$D13,'2018'!$G:$G,"&gt;="&amp;L$1,'2018'!$G:$G,"&lt;="&amp;L$2,'2018'!$D:$D,'Адрес Формат _ред14.01.2018'!$C13)</f>
        <v>0</v>
      </c>
      <c r="M13" s="48">
        <f>_xlfn.SUMIFS('2018'!$F:$F,'2018'!$B:$B,'Адрес Формат _ред14.01.2018'!$E13,'2018'!$E:$E,'Адрес Формат _ред14.01.2018'!$D13,'2018'!$G:$G,"&gt;="&amp;M$1,'2018'!$G:$G,"&lt;="&amp;M$2,'2018'!$D:$D,'Адрес Формат _ред14.01.2018'!$C13)</f>
        <v>0</v>
      </c>
      <c r="N13" s="48">
        <f>_xlfn.SUMIFS('2018'!$F:$F,'2018'!$B:$B,'Адрес Формат _ред14.01.2018'!$E13,'2018'!$E:$E,'Адрес Формат _ред14.01.2018'!$D13,'2018'!$G:$G,"&gt;="&amp;N$1,'2018'!$G:$G,"&lt;="&amp;N$2,'2018'!$D:$D,'Адрес Формат _ред14.01.2018'!$C13)</f>
        <v>0</v>
      </c>
      <c r="O13" s="48">
        <f>_xlfn.SUMIFS('2018'!$F:$F,'2018'!$B:$B,'Адрес Формат _ред14.01.2018'!$E13,'2018'!$E:$E,'Адрес Формат _ред14.01.2018'!$D13,'2018'!$G:$G,"&gt;="&amp;O$1,'2018'!$G:$G,"&lt;="&amp;O$2,'2018'!$D:$D,'Адрес Формат _ред14.01.2018'!$C13)</f>
        <v>0</v>
      </c>
      <c r="P13" s="48">
        <f>_xlfn.SUMIFS('2018'!$F:$F,'2018'!$B:$B,'Адрес Формат _ред14.01.2018'!$E13,'2018'!$E:$E,'Адрес Формат _ред14.01.2018'!$D13,'2018'!$G:$G,"&gt;="&amp;P$1,'2018'!$G:$G,"&lt;="&amp;P$2,'2018'!$D:$D,'Адрес Формат _ред14.01.2018'!$C13)</f>
        <v>0</v>
      </c>
      <c r="Q13" s="48">
        <f>_xlfn.SUMIFS('2018'!$F:$F,'2018'!$B:$B,'Адрес Формат _ред14.01.2018'!$E13,'2018'!$E:$E,'Адрес Формат _ред14.01.2018'!$D13,'2018'!$G:$G,"&gt;="&amp;Q$1,'2018'!$G:$G,"&lt;="&amp;Q$2,'2018'!$D:$D,'Адрес Формат _ред14.01.2018'!$C13)</f>
        <v>0</v>
      </c>
      <c r="R13" s="47">
        <f t="shared" si="0"/>
        <v>24000</v>
      </c>
    </row>
    <row r="14" spans="1:18" ht="11.25">
      <c r="A14" s="36"/>
      <c r="C14" s="40" t="s">
        <v>24</v>
      </c>
      <c r="D14" s="17" t="s">
        <v>27</v>
      </c>
      <c r="E14" s="46" t="s">
        <v>16</v>
      </c>
      <c r="F14" s="48">
        <f>_xlfn.SUMIFS('2018'!$F:$F,'2018'!$B:$B,'Адрес Формат _ред14.01.2018'!$E14,'2018'!$E:$E,'Адрес Формат _ред14.01.2018'!$D14,'2018'!$G:$G,"&gt;="&amp;F$1,'2018'!$G:$G,"&lt;="&amp;F$2,'2018'!$D:$D,'Адрес Формат _ред14.01.2018'!$C14)</f>
        <v>28914</v>
      </c>
      <c r="G14" s="48">
        <f>_xlfn.SUMIFS('2018'!$F:$F,'2018'!$B:$B,'Адрес Формат _ред14.01.2018'!$E14,'2018'!$E:$E,'Адрес Формат _ред14.01.2018'!$D14,'2018'!$G:$G,"&gt;="&amp;G$1,'2018'!$G:$G,"&lt;="&amp;G$2,'2018'!$D:$D,'Адрес Формат _ред14.01.2018'!$C14)</f>
        <v>0</v>
      </c>
      <c r="H14" s="48">
        <f>_xlfn.SUMIFS('2018'!$F:$F,'2018'!$B:$B,'Адрес Формат _ред14.01.2018'!$E14,'2018'!$E:$E,'Адрес Формат _ред14.01.2018'!$D14,'2018'!$G:$G,"&gt;="&amp;H$1,'2018'!$G:$G,"&lt;="&amp;H$2,'2018'!$D:$D,'Адрес Формат _ред14.01.2018'!$C14)</f>
        <v>0</v>
      </c>
      <c r="I14" s="48">
        <f>_xlfn.SUMIFS('2018'!$F:$F,'2018'!$B:$B,'Адрес Формат _ред14.01.2018'!$E14,'2018'!$E:$E,'Адрес Формат _ред14.01.2018'!$D14,'2018'!$G:$G,"&gt;="&amp;I$1,'2018'!$G:$G,"&lt;="&amp;I$2,'2018'!$D:$D,'Адрес Формат _ред14.01.2018'!$C14)</f>
        <v>0</v>
      </c>
      <c r="J14" s="48">
        <f>_xlfn.SUMIFS('2018'!$F:$F,'2018'!$B:$B,'Адрес Формат _ред14.01.2018'!$E14,'2018'!$E:$E,'Адрес Формат _ред14.01.2018'!$D14,'2018'!$G:$G,"&gt;="&amp;J$1,'2018'!$G:$G,"&lt;="&amp;J$2,'2018'!$D:$D,'Адрес Формат _ред14.01.2018'!$C14)</f>
        <v>0</v>
      </c>
      <c r="K14" s="48">
        <f>_xlfn.SUMIFS('2018'!$F:$F,'2018'!$B:$B,'Адрес Формат _ред14.01.2018'!$E14,'2018'!$E:$E,'Адрес Формат _ред14.01.2018'!$D14,'2018'!$G:$G,"&gt;="&amp;K$1,'2018'!$G:$G,"&lt;="&amp;K$2,'2018'!$D:$D,'Адрес Формат _ред14.01.2018'!$C14)</f>
        <v>0</v>
      </c>
      <c r="L14" s="48">
        <f>_xlfn.SUMIFS('2018'!$F:$F,'2018'!$B:$B,'Адрес Формат _ред14.01.2018'!$E14,'2018'!$E:$E,'Адрес Формат _ред14.01.2018'!$D14,'2018'!$G:$G,"&gt;="&amp;L$1,'2018'!$G:$G,"&lt;="&amp;L$2,'2018'!$D:$D,'Адрес Формат _ред14.01.2018'!$C14)</f>
        <v>0</v>
      </c>
      <c r="M14" s="48">
        <f>_xlfn.SUMIFS('2018'!$F:$F,'2018'!$B:$B,'Адрес Формат _ред14.01.2018'!$E14,'2018'!$E:$E,'Адрес Формат _ред14.01.2018'!$D14,'2018'!$G:$G,"&gt;="&amp;M$1,'2018'!$G:$G,"&lt;="&amp;M$2,'2018'!$D:$D,'Адрес Формат _ред14.01.2018'!$C14)</f>
        <v>0</v>
      </c>
      <c r="N14" s="48">
        <f>_xlfn.SUMIFS('2018'!$F:$F,'2018'!$B:$B,'Адрес Формат _ред14.01.2018'!$E14,'2018'!$E:$E,'Адрес Формат _ред14.01.2018'!$D14,'2018'!$G:$G,"&gt;="&amp;N$1,'2018'!$G:$G,"&lt;="&amp;N$2,'2018'!$D:$D,'Адрес Формат _ред14.01.2018'!$C14)</f>
        <v>0</v>
      </c>
      <c r="O14" s="48">
        <f>_xlfn.SUMIFS('2018'!$F:$F,'2018'!$B:$B,'Адрес Формат _ред14.01.2018'!$E14,'2018'!$E:$E,'Адрес Формат _ред14.01.2018'!$D14,'2018'!$G:$G,"&gt;="&amp;O$1,'2018'!$G:$G,"&lt;="&amp;O$2,'2018'!$D:$D,'Адрес Формат _ред14.01.2018'!$C14)</f>
        <v>0</v>
      </c>
      <c r="P14" s="48">
        <f>_xlfn.SUMIFS('2018'!$F:$F,'2018'!$B:$B,'Адрес Формат _ред14.01.2018'!$E14,'2018'!$E:$E,'Адрес Формат _ред14.01.2018'!$D14,'2018'!$G:$G,"&gt;="&amp;P$1,'2018'!$G:$G,"&lt;="&amp;P$2,'2018'!$D:$D,'Адрес Формат _ред14.01.2018'!$C14)</f>
        <v>0</v>
      </c>
      <c r="Q14" s="48">
        <f>_xlfn.SUMIFS('2018'!$F:$F,'2018'!$B:$B,'Адрес Формат _ред14.01.2018'!$E14,'2018'!$E:$E,'Адрес Формат _ред14.01.2018'!$D14,'2018'!$G:$G,"&gt;="&amp;Q$1,'2018'!$G:$G,"&lt;="&amp;Q$2,'2018'!$D:$D,'Адрес Формат _ред14.01.2018'!$C14)</f>
        <v>0</v>
      </c>
      <c r="R14" s="47">
        <f t="shared" si="0"/>
        <v>28914</v>
      </c>
    </row>
    <row r="15" spans="1:18" ht="11.25">
      <c r="A15" s="36"/>
      <c r="C15" s="40" t="s">
        <v>24</v>
      </c>
      <c r="D15" s="17" t="s">
        <v>27</v>
      </c>
      <c r="E15" s="46" t="s">
        <v>28</v>
      </c>
      <c r="F15" s="48">
        <f>_xlfn.SUMIFS('2018'!$F:$F,'2018'!$B:$B,'Адрес Формат _ред14.01.2018'!$E15,'2018'!$E:$E,'Адрес Формат _ред14.01.2018'!$D15,'2018'!$G:$G,"&gt;="&amp;F$1,'2018'!$G:$G,"&lt;="&amp;F$2,'2018'!$D:$D,'Адрес Формат _ред14.01.2018'!$C15)</f>
        <v>0</v>
      </c>
      <c r="G15" s="48">
        <f>_xlfn.SUMIFS('2018'!$F:$F,'2018'!$B:$B,'Адрес Формат _ред14.01.2018'!$E15,'2018'!$E:$E,'Адрес Формат _ред14.01.2018'!$D15,'2018'!$G:$G,"&gt;="&amp;G$1,'2018'!$G:$G,"&lt;="&amp;G$2,'2018'!$D:$D,'Адрес Формат _ред14.01.2018'!$C15)</f>
        <v>0</v>
      </c>
      <c r="H15" s="48">
        <f>_xlfn.SUMIFS('2018'!$F:$F,'2018'!$B:$B,'Адрес Формат _ред14.01.2018'!$E15,'2018'!$E:$E,'Адрес Формат _ред14.01.2018'!$D15,'2018'!$G:$G,"&gt;="&amp;H$1,'2018'!$G:$G,"&lt;="&amp;H$2,'2018'!$D:$D,'Адрес Формат _ред14.01.2018'!$C15)</f>
        <v>0</v>
      </c>
      <c r="I15" s="48">
        <f>_xlfn.SUMIFS('2018'!$F:$F,'2018'!$B:$B,'Адрес Формат _ред14.01.2018'!$E15,'2018'!$E:$E,'Адрес Формат _ред14.01.2018'!$D15,'2018'!$G:$G,"&gt;="&amp;I$1,'2018'!$G:$G,"&lt;="&amp;I$2,'2018'!$D:$D,'Адрес Формат _ред14.01.2018'!$C15)</f>
        <v>0</v>
      </c>
      <c r="J15" s="48">
        <f>_xlfn.SUMIFS('2018'!$F:$F,'2018'!$B:$B,'Адрес Формат _ред14.01.2018'!$E15,'2018'!$E:$E,'Адрес Формат _ред14.01.2018'!$D15,'2018'!$G:$G,"&gt;="&amp;J$1,'2018'!$G:$G,"&lt;="&amp;J$2,'2018'!$D:$D,'Адрес Формат _ред14.01.2018'!$C15)</f>
        <v>0</v>
      </c>
      <c r="K15" s="48">
        <f>_xlfn.SUMIFS('2018'!$F:$F,'2018'!$B:$B,'Адрес Формат _ред14.01.2018'!$E15,'2018'!$E:$E,'Адрес Формат _ред14.01.2018'!$D15,'2018'!$G:$G,"&gt;="&amp;K$1,'2018'!$G:$G,"&lt;="&amp;K$2,'2018'!$D:$D,'Адрес Формат _ред14.01.2018'!$C15)</f>
        <v>0</v>
      </c>
      <c r="L15" s="48">
        <f>_xlfn.SUMIFS('2018'!$F:$F,'2018'!$B:$B,'Адрес Формат _ред14.01.2018'!$E15,'2018'!$E:$E,'Адрес Формат _ред14.01.2018'!$D15,'2018'!$G:$G,"&gt;="&amp;L$1,'2018'!$G:$G,"&lt;="&amp;L$2,'2018'!$D:$D,'Адрес Формат _ред14.01.2018'!$C15)</f>
        <v>0</v>
      </c>
      <c r="M15" s="48">
        <f>_xlfn.SUMIFS('2018'!$F:$F,'2018'!$B:$B,'Адрес Формат _ред14.01.2018'!$E15,'2018'!$E:$E,'Адрес Формат _ред14.01.2018'!$D15,'2018'!$G:$G,"&gt;="&amp;M$1,'2018'!$G:$G,"&lt;="&amp;M$2,'2018'!$D:$D,'Адрес Формат _ред14.01.2018'!$C15)</f>
        <v>0</v>
      </c>
      <c r="N15" s="48">
        <f>_xlfn.SUMIFS('2018'!$F:$F,'2018'!$B:$B,'Адрес Формат _ред14.01.2018'!$E15,'2018'!$E:$E,'Адрес Формат _ред14.01.2018'!$D15,'2018'!$G:$G,"&gt;="&amp;N$1,'2018'!$G:$G,"&lt;="&amp;N$2,'2018'!$D:$D,'Адрес Формат _ред14.01.2018'!$C15)</f>
        <v>0</v>
      </c>
      <c r="O15" s="48">
        <f>_xlfn.SUMIFS('2018'!$F:$F,'2018'!$B:$B,'Адрес Формат _ред14.01.2018'!$E15,'2018'!$E:$E,'Адрес Формат _ред14.01.2018'!$D15,'2018'!$G:$G,"&gt;="&amp;O$1,'2018'!$G:$G,"&lt;="&amp;O$2,'2018'!$D:$D,'Адрес Формат _ред14.01.2018'!$C15)</f>
        <v>0</v>
      </c>
      <c r="P15" s="48">
        <f>_xlfn.SUMIFS('2018'!$F:$F,'2018'!$B:$B,'Адрес Формат _ред14.01.2018'!$E15,'2018'!$E:$E,'Адрес Формат _ред14.01.2018'!$D15,'2018'!$G:$G,"&gt;="&amp;P$1,'2018'!$G:$G,"&lt;="&amp;P$2,'2018'!$D:$D,'Адрес Формат _ред14.01.2018'!$C15)</f>
        <v>0</v>
      </c>
      <c r="Q15" s="48">
        <f>_xlfn.SUMIFS('2018'!$F:$F,'2018'!$B:$B,'Адрес Формат _ред14.01.2018'!$E15,'2018'!$E:$E,'Адрес Формат _ред14.01.2018'!$D15,'2018'!$G:$G,"&gt;="&amp;Q$1,'2018'!$G:$G,"&lt;="&amp;Q$2,'2018'!$D:$D,'Адрес Формат _ред14.01.2018'!$C15)</f>
        <v>21400</v>
      </c>
      <c r="R15" s="47">
        <f>SUM(F15:Q15)</f>
        <v>21400</v>
      </c>
    </row>
    <row r="16" spans="1:18" ht="11.25">
      <c r="A16" s="36"/>
      <c r="C16" s="40" t="s">
        <v>25</v>
      </c>
      <c r="D16" s="17" t="s">
        <v>26</v>
      </c>
      <c r="E16" s="46" t="s">
        <v>11</v>
      </c>
      <c r="F16" s="48">
        <f>_xlfn.SUMIFS('2018'!$F:$F,'2018'!$B:$B,'Адрес Формат _ред14.01.2018'!$E16,'2018'!$E:$E,'Адрес Формат _ред14.01.2018'!$D16,'2018'!$G:$G,"&gt;="&amp;F$1,'2018'!$G:$G,"&lt;="&amp;F$2,'2018'!$D:$D,'Адрес Формат _ред14.01.2018'!$C16)</f>
        <v>0</v>
      </c>
      <c r="G16" s="48">
        <f>_xlfn.SUMIFS('2018'!$F:$F,'2018'!$B:$B,'Адрес Формат _ред14.01.2018'!$E16,'2018'!$E:$E,'Адрес Формат _ред14.01.2018'!$D16,'2018'!$G:$G,"&gt;="&amp;G$1,'2018'!$G:$G,"&lt;="&amp;G$2,'2018'!$D:$D,'Адрес Формат _ред14.01.2018'!$C16)</f>
        <v>0</v>
      </c>
      <c r="H16" s="48">
        <f>_xlfn.SUMIFS('2018'!$F:$F,'2018'!$B:$B,'Адрес Формат _ред14.01.2018'!$E16,'2018'!$E:$E,'Адрес Формат _ред14.01.2018'!$D16,'2018'!$G:$G,"&gt;="&amp;H$1,'2018'!$G:$G,"&lt;="&amp;H$2,'2018'!$D:$D,'Адрес Формат _ред14.01.2018'!$C16)</f>
        <v>0</v>
      </c>
      <c r="I16" s="48">
        <f>_xlfn.SUMIFS('2018'!$F:$F,'2018'!$B:$B,'Адрес Формат _ред14.01.2018'!$E16,'2018'!$E:$E,'Адрес Формат _ред14.01.2018'!$D16,'2018'!$G:$G,"&gt;="&amp;I$1,'2018'!$G:$G,"&lt;="&amp;I$2,'2018'!$D:$D,'Адрес Формат _ред14.01.2018'!$C16)</f>
        <v>0</v>
      </c>
      <c r="J16" s="48">
        <f>_xlfn.SUMIFS('2018'!$F:$F,'2018'!$B:$B,'Адрес Формат _ред14.01.2018'!$E16,'2018'!$E:$E,'Адрес Формат _ред14.01.2018'!$D16,'2018'!$G:$G,"&gt;="&amp;J$1,'2018'!$G:$G,"&lt;="&amp;J$2,'2018'!$D:$D,'Адрес Формат _ред14.01.2018'!$C16)</f>
        <v>0</v>
      </c>
      <c r="K16" s="48">
        <f>_xlfn.SUMIFS('2018'!$F:$F,'2018'!$B:$B,'Адрес Формат _ред14.01.2018'!$E16,'2018'!$E:$E,'Адрес Формат _ред14.01.2018'!$D16,'2018'!$G:$G,"&gt;="&amp;K$1,'2018'!$G:$G,"&lt;="&amp;K$2,'2018'!$D:$D,'Адрес Формат _ред14.01.2018'!$C16)</f>
        <v>0</v>
      </c>
      <c r="L16" s="48">
        <f>_xlfn.SUMIFS('2018'!$F:$F,'2018'!$B:$B,'Адрес Формат _ред14.01.2018'!$E16,'2018'!$E:$E,'Адрес Формат _ред14.01.2018'!$D16,'2018'!$G:$G,"&gt;="&amp;L$1,'2018'!$G:$G,"&lt;="&amp;L$2,'2018'!$D:$D,'Адрес Формат _ред14.01.2018'!$C16)</f>
        <v>0</v>
      </c>
      <c r="M16" s="48">
        <f>_xlfn.SUMIFS('2018'!$F:$F,'2018'!$B:$B,'Адрес Формат _ред14.01.2018'!$E16,'2018'!$E:$E,'Адрес Формат _ред14.01.2018'!$D16,'2018'!$G:$G,"&gt;="&amp;M$1,'2018'!$G:$G,"&lt;="&amp;M$2,'2018'!$D:$D,'Адрес Формат _ред14.01.2018'!$C16)</f>
        <v>5680.5</v>
      </c>
      <c r="N16" s="48">
        <f>_xlfn.SUMIFS('2018'!$F:$F,'2018'!$B:$B,'Адрес Формат _ред14.01.2018'!$E16,'2018'!$E:$E,'Адрес Формат _ред14.01.2018'!$D16,'2018'!$G:$G,"&gt;="&amp;N$1,'2018'!$G:$G,"&lt;="&amp;N$2,'2018'!$D:$D,'Адрес Формат _ред14.01.2018'!$C16)</f>
        <v>0</v>
      </c>
      <c r="O16" s="48">
        <f>_xlfn.SUMIFS('2018'!$F:$F,'2018'!$B:$B,'Адрес Формат _ред14.01.2018'!$E16,'2018'!$E:$E,'Адрес Формат _ред14.01.2018'!$D16,'2018'!$G:$G,"&gt;="&amp;O$1,'2018'!$G:$G,"&lt;="&amp;O$2,'2018'!$D:$D,'Адрес Формат _ред14.01.2018'!$C16)</f>
        <v>0</v>
      </c>
      <c r="P16" s="48">
        <f>_xlfn.SUMIFS('2018'!$F:$F,'2018'!$B:$B,'Адрес Формат _ред14.01.2018'!$E16,'2018'!$E:$E,'Адрес Формат _ред14.01.2018'!$D16,'2018'!$G:$G,"&gt;="&amp;P$1,'2018'!$G:$G,"&lt;="&amp;P$2,'2018'!$D:$D,'Адрес Формат _ред14.01.2018'!$C16)</f>
        <v>0</v>
      </c>
      <c r="Q16" s="48">
        <f>_xlfn.SUMIFS('2018'!$F:$F,'2018'!$B:$B,'Адрес Формат _ред14.01.2018'!$E16,'2018'!$E:$E,'Адрес Формат _ред14.01.2018'!$D16,'2018'!$G:$G,"&gt;="&amp;Q$1,'2018'!$G:$G,"&lt;="&amp;Q$2,'2018'!$D:$D,'Адрес Формат _ред14.01.2018'!$C16)</f>
        <v>0</v>
      </c>
      <c r="R16" s="47">
        <f t="shared" si="0"/>
        <v>5680.5</v>
      </c>
    </row>
    <row r="17" spans="1:18" ht="11.25">
      <c r="A17" s="36"/>
      <c r="C17" s="40" t="s">
        <v>25</v>
      </c>
      <c r="D17" s="17" t="s">
        <v>26</v>
      </c>
      <c r="E17" s="46" t="s">
        <v>9</v>
      </c>
      <c r="F17" s="48">
        <f>_xlfn.SUMIFS('2018'!$F:$F,'2018'!$B:$B,'Адрес Формат _ред14.01.2018'!$E17,'2018'!$E:$E,'Адрес Формат _ред14.01.2018'!$D17,'2018'!$G:$G,"&gt;="&amp;F$1,'2018'!$G:$G,"&lt;="&amp;F$2,'2018'!$D:$D,'Адрес Формат _ред14.01.2018'!$C17)</f>
        <v>1000</v>
      </c>
      <c r="G17" s="48">
        <f>_xlfn.SUMIFS('2018'!$F:$F,'2018'!$B:$B,'Адрес Формат _ред14.01.2018'!$E17,'2018'!$E:$E,'Адрес Формат _ред14.01.2018'!$D17,'2018'!$G:$G,"&gt;="&amp;G$1,'2018'!$G:$G,"&lt;="&amp;G$2,'2018'!$D:$D,'Адрес Формат _ред14.01.2018'!$C17)</f>
        <v>0</v>
      </c>
      <c r="H17" s="48">
        <f>_xlfn.SUMIFS('2018'!$F:$F,'2018'!$B:$B,'Адрес Формат _ред14.01.2018'!$E17,'2018'!$E:$E,'Адрес Формат _ред14.01.2018'!$D17,'2018'!$G:$G,"&gt;="&amp;H$1,'2018'!$G:$G,"&lt;="&amp;H$2,'2018'!$D:$D,'Адрес Формат _ред14.01.2018'!$C17)</f>
        <v>0</v>
      </c>
      <c r="I17" s="48">
        <f>_xlfn.SUMIFS('2018'!$F:$F,'2018'!$B:$B,'Адрес Формат _ред14.01.2018'!$E17,'2018'!$E:$E,'Адрес Формат _ред14.01.2018'!$D17,'2018'!$G:$G,"&gt;="&amp;I$1,'2018'!$G:$G,"&lt;="&amp;I$2,'2018'!$D:$D,'Адрес Формат _ред14.01.2018'!$C17)</f>
        <v>0</v>
      </c>
      <c r="J17" s="48">
        <f>_xlfn.SUMIFS('2018'!$F:$F,'2018'!$B:$B,'Адрес Формат _ред14.01.2018'!$E17,'2018'!$E:$E,'Адрес Формат _ред14.01.2018'!$D17,'2018'!$G:$G,"&gt;="&amp;J$1,'2018'!$G:$G,"&lt;="&amp;J$2,'2018'!$D:$D,'Адрес Формат _ред14.01.2018'!$C17)</f>
        <v>0</v>
      </c>
      <c r="K17" s="48">
        <f>_xlfn.SUMIFS('2018'!$F:$F,'2018'!$B:$B,'Адрес Формат _ред14.01.2018'!$E17,'2018'!$E:$E,'Адрес Формат _ред14.01.2018'!$D17,'2018'!$G:$G,"&gt;="&amp;K$1,'2018'!$G:$G,"&lt;="&amp;K$2,'2018'!$D:$D,'Адрес Формат _ред14.01.2018'!$C17)</f>
        <v>0</v>
      </c>
      <c r="L17" s="48">
        <f>_xlfn.SUMIFS('2018'!$F:$F,'2018'!$B:$B,'Адрес Формат _ред14.01.2018'!$E17,'2018'!$E:$E,'Адрес Формат _ред14.01.2018'!$D17,'2018'!$G:$G,"&gt;="&amp;L$1,'2018'!$G:$G,"&lt;="&amp;L$2,'2018'!$D:$D,'Адрес Формат _ред14.01.2018'!$C17)</f>
        <v>0</v>
      </c>
      <c r="M17" s="48">
        <f>_xlfn.SUMIFS('2018'!$F:$F,'2018'!$B:$B,'Адрес Формат _ред14.01.2018'!$E17,'2018'!$E:$E,'Адрес Формат _ред14.01.2018'!$D17,'2018'!$G:$G,"&gt;="&amp;M$1,'2018'!$G:$G,"&lt;="&amp;M$2,'2018'!$D:$D,'Адрес Формат _ред14.01.2018'!$C17)</f>
        <v>0</v>
      </c>
      <c r="N17" s="48">
        <f>_xlfn.SUMIFS('2018'!$F:$F,'2018'!$B:$B,'Адрес Формат _ред14.01.2018'!$E17,'2018'!$E:$E,'Адрес Формат _ред14.01.2018'!$D17,'2018'!$G:$G,"&gt;="&amp;N$1,'2018'!$G:$G,"&lt;="&amp;N$2,'2018'!$D:$D,'Адрес Формат _ред14.01.2018'!$C17)</f>
        <v>0</v>
      </c>
      <c r="O17" s="48">
        <f>_xlfn.SUMIFS('2018'!$F:$F,'2018'!$B:$B,'Адрес Формат _ред14.01.2018'!$E17,'2018'!$E:$E,'Адрес Формат _ред14.01.2018'!$D17,'2018'!$G:$G,"&gt;="&amp;O$1,'2018'!$G:$G,"&lt;="&amp;O$2,'2018'!$D:$D,'Адрес Формат _ред14.01.2018'!$C17)</f>
        <v>0</v>
      </c>
      <c r="P17" s="48">
        <f>_xlfn.SUMIFS('2018'!$F:$F,'2018'!$B:$B,'Адрес Формат _ред14.01.2018'!$E17,'2018'!$E:$E,'Адрес Формат _ред14.01.2018'!$D17,'2018'!$G:$G,"&gt;="&amp;P$1,'2018'!$G:$G,"&lt;="&amp;P$2,'2018'!$D:$D,'Адрес Формат _ред14.01.2018'!$C17)</f>
        <v>0</v>
      </c>
      <c r="Q17" s="48">
        <f>_xlfn.SUMIFS('2018'!$F:$F,'2018'!$B:$B,'Адрес Формат _ред14.01.2018'!$E17,'2018'!$E:$E,'Адрес Формат _ред14.01.2018'!$D17,'2018'!$G:$G,"&gt;="&amp;Q$1,'2018'!$G:$G,"&lt;="&amp;Q$2,'2018'!$D:$D,'Адрес Формат _ред14.01.2018'!$C17)</f>
        <v>0</v>
      </c>
      <c r="R17" s="47">
        <f t="shared" si="0"/>
        <v>1000</v>
      </c>
    </row>
    <row r="18" spans="1:18" ht="11.25">
      <c r="A18" s="36"/>
      <c r="C18" s="40" t="s">
        <v>25</v>
      </c>
      <c r="D18" s="17" t="s">
        <v>26</v>
      </c>
      <c r="E18" s="46" t="s">
        <v>13</v>
      </c>
      <c r="F18" s="48">
        <f>_xlfn.SUMIFS('2018'!$F:$F,'2018'!$B:$B,'Адрес Формат _ред14.01.2018'!$E18,'2018'!$E:$E,'Адрес Формат _ред14.01.2018'!$D18,'2018'!$G:$G,"&gt;="&amp;F$1,'2018'!$G:$G,"&lt;="&amp;F$2,'2018'!$D:$D,'Адрес Формат _ред14.01.2018'!$C18)</f>
        <v>40000</v>
      </c>
      <c r="G18" s="48">
        <f>_xlfn.SUMIFS('2018'!$F:$F,'2018'!$B:$B,'Адрес Формат _ред14.01.2018'!$E18,'2018'!$E:$E,'Адрес Формат _ред14.01.2018'!$D18,'2018'!$G:$G,"&gt;="&amp;G$1,'2018'!$G:$G,"&lt;="&amp;G$2,'2018'!$D:$D,'Адрес Формат _ред14.01.2018'!$C18)</f>
        <v>0</v>
      </c>
      <c r="H18" s="48">
        <f>_xlfn.SUMIFS('2018'!$F:$F,'2018'!$B:$B,'Адрес Формат _ред14.01.2018'!$E18,'2018'!$E:$E,'Адрес Формат _ред14.01.2018'!$D18,'2018'!$G:$G,"&gt;="&amp;H$1,'2018'!$G:$G,"&lt;="&amp;H$2,'2018'!$D:$D,'Адрес Формат _ред14.01.2018'!$C18)</f>
        <v>0</v>
      </c>
      <c r="I18" s="48">
        <f>_xlfn.SUMIFS('2018'!$F:$F,'2018'!$B:$B,'Адрес Формат _ред14.01.2018'!$E18,'2018'!$E:$E,'Адрес Формат _ред14.01.2018'!$D18,'2018'!$G:$G,"&gt;="&amp;I$1,'2018'!$G:$G,"&lt;="&amp;I$2,'2018'!$D:$D,'Адрес Формат _ред14.01.2018'!$C18)</f>
        <v>0</v>
      </c>
      <c r="J18" s="48">
        <f>_xlfn.SUMIFS('2018'!$F:$F,'2018'!$B:$B,'Адрес Формат _ред14.01.2018'!$E18,'2018'!$E:$E,'Адрес Формат _ред14.01.2018'!$D18,'2018'!$G:$G,"&gt;="&amp;J$1,'2018'!$G:$G,"&lt;="&amp;J$2,'2018'!$D:$D,'Адрес Формат _ред14.01.2018'!$C18)</f>
        <v>0</v>
      </c>
      <c r="K18" s="48">
        <f>_xlfn.SUMIFS('2018'!$F:$F,'2018'!$B:$B,'Адрес Формат _ред14.01.2018'!$E18,'2018'!$E:$E,'Адрес Формат _ред14.01.2018'!$D18,'2018'!$G:$G,"&gt;="&amp;K$1,'2018'!$G:$G,"&lt;="&amp;K$2,'2018'!$D:$D,'Адрес Формат _ред14.01.2018'!$C18)</f>
        <v>0</v>
      </c>
      <c r="L18" s="48">
        <f>_xlfn.SUMIFS('2018'!$F:$F,'2018'!$B:$B,'Адрес Формат _ред14.01.2018'!$E18,'2018'!$E:$E,'Адрес Формат _ред14.01.2018'!$D18,'2018'!$G:$G,"&gt;="&amp;L$1,'2018'!$G:$G,"&lt;="&amp;L$2,'2018'!$D:$D,'Адрес Формат _ред14.01.2018'!$C18)</f>
        <v>0</v>
      </c>
      <c r="M18" s="48">
        <f>_xlfn.SUMIFS('2018'!$F:$F,'2018'!$B:$B,'Адрес Формат _ред14.01.2018'!$E18,'2018'!$E:$E,'Адрес Формат _ред14.01.2018'!$D18,'2018'!$G:$G,"&gt;="&amp;M$1,'2018'!$G:$G,"&lt;="&amp;M$2,'2018'!$D:$D,'Адрес Формат _ред14.01.2018'!$C18)</f>
        <v>0</v>
      </c>
      <c r="N18" s="48">
        <f>_xlfn.SUMIFS('2018'!$F:$F,'2018'!$B:$B,'Адрес Формат _ред14.01.2018'!$E18,'2018'!$E:$E,'Адрес Формат _ред14.01.2018'!$D18,'2018'!$G:$G,"&gt;="&amp;N$1,'2018'!$G:$G,"&lt;="&amp;N$2,'2018'!$D:$D,'Адрес Формат _ред14.01.2018'!$C18)</f>
        <v>0</v>
      </c>
      <c r="O18" s="48">
        <f>_xlfn.SUMIFS('2018'!$F:$F,'2018'!$B:$B,'Адрес Формат _ред14.01.2018'!$E18,'2018'!$E:$E,'Адрес Формат _ред14.01.2018'!$D18,'2018'!$G:$G,"&gt;="&amp;O$1,'2018'!$G:$G,"&lt;="&amp;O$2,'2018'!$D:$D,'Адрес Формат _ред14.01.2018'!$C18)</f>
        <v>0</v>
      </c>
      <c r="P18" s="48">
        <f>_xlfn.SUMIFS('2018'!$F:$F,'2018'!$B:$B,'Адрес Формат _ред14.01.2018'!$E18,'2018'!$E:$E,'Адрес Формат _ред14.01.2018'!$D18,'2018'!$G:$G,"&gt;="&amp;P$1,'2018'!$G:$G,"&lt;="&amp;P$2,'2018'!$D:$D,'Адрес Формат _ред14.01.2018'!$C18)</f>
        <v>0</v>
      </c>
      <c r="Q18" s="48">
        <f>_xlfn.SUMIFS('2018'!$F:$F,'2018'!$B:$B,'Адрес Формат _ред14.01.2018'!$E18,'2018'!$E:$E,'Адрес Формат _ред14.01.2018'!$D18,'2018'!$G:$G,"&gt;="&amp;Q$1,'2018'!$G:$G,"&lt;="&amp;Q$2,'2018'!$D:$D,'Адрес Формат _ред14.01.2018'!$C18)</f>
        <v>0</v>
      </c>
      <c r="R18" s="47">
        <f t="shared" si="0"/>
        <v>40000</v>
      </c>
    </row>
    <row r="19" spans="1:18" ht="11.25">
      <c r="A19" s="36"/>
      <c r="C19" s="40" t="s">
        <v>25</v>
      </c>
      <c r="D19" s="17" t="s">
        <v>26</v>
      </c>
      <c r="E19" s="46" t="s">
        <v>16</v>
      </c>
      <c r="F19" s="48">
        <f>_xlfn.SUMIFS('2018'!$F:$F,'2018'!$B:$B,'Адрес Формат _ред14.01.2018'!$E19,'2018'!$E:$E,'Адрес Формат _ред14.01.2018'!$D19,'2018'!$G:$G,"&gt;="&amp;F$1,'2018'!$G:$G,"&lt;="&amp;F$2,'2018'!$D:$D,'Адрес Формат _ред14.01.2018'!$C19)</f>
        <v>0</v>
      </c>
      <c r="G19" s="48">
        <f>_xlfn.SUMIFS('2018'!$F:$F,'2018'!$B:$B,'Адрес Формат _ред14.01.2018'!$E19,'2018'!$E:$E,'Адрес Формат _ред14.01.2018'!$D19,'2018'!$G:$G,"&gt;="&amp;G$1,'2018'!$G:$G,"&lt;="&amp;G$2,'2018'!$D:$D,'Адрес Формат _ред14.01.2018'!$C19)</f>
        <v>0</v>
      </c>
      <c r="H19" s="48">
        <f>_xlfn.SUMIFS('2018'!$F:$F,'2018'!$B:$B,'Адрес Формат _ред14.01.2018'!$E19,'2018'!$E:$E,'Адрес Формат _ред14.01.2018'!$D19,'2018'!$G:$G,"&gt;="&amp;H$1,'2018'!$G:$G,"&lt;="&amp;H$2,'2018'!$D:$D,'Адрес Формат _ред14.01.2018'!$C19)</f>
        <v>0</v>
      </c>
      <c r="I19" s="48">
        <f>_xlfn.SUMIFS('2018'!$F:$F,'2018'!$B:$B,'Адрес Формат _ред14.01.2018'!$E19,'2018'!$E:$E,'Адрес Формат _ред14.01.2018'!$D19,'2018'!$G:$G,"&gt;="&amp;I$1,'2018'!$G:$G,"&lt;="&amp;I$2,'2018'!$D:$D,'Адрес Формат _ред14.01.2018'!$C19)</f>
        <v>0</v>
      </c>
      <c r="J19" s="48">
        <f>_xlfn.SUMIFS('2018'!$F:$F,'2018'!$B:$B,'Адрес Формат _ред14.01.2018'!$E19,'2018'!$E:$E,'Адрес Формат _ред14.01.2018'!$D19,'2018'!$G:$G,"&gt;="&amp;J$1,'2018'!$G:$G,"&lt;="&amp;J$2,'2018'!$D:$D,'Адрес Формат _ред14.01.2018'!$C19)</f>
        <v>0</v>
      </c>
      <c r="K19" s="48">
        <f>_xlfn.SUMIFS('2018'!$F:$F,'2018'!$B:$B,'Адрес Формат _ред14.01.2018'!$E19,'2018'!$E:$E,'Адрес Формат _ред14.01.2018'!$D19,'2018'!$G:$G,"&gt;="&amp;K$1,'2018'!$G:$G,"&lt;="&amp;K$2,'2018'!$D:$D,'Адрес Формат _ред14.01.2018'!$C19)</f>
        <v>0</v>
      </c>
      <c r="L19" s="48">
        <f>_xlfn.SUMIFS('2018'!$F:$F,'2018'!$B:$B,'Адрес Формат _ред14.01.2018'!$E19,'2018'!$E:$E,'Адрес Формат _ред14.01.2018'!$D19,'2018'!$G:$G,"&gt;="&amp;L$1,'2018'!$G:$G,"&lt;="&amp;L$2,'2018'!$D:$D,'Адрес Формат _ред14.01.2018'!$C19)</f>
        <v>0</v>
      </c>
      <c r="M19" s="48">
        <f>_xlfn.SUMIFS('2018'!$F:$F,'2018'!$B:$B,'Адрес Формат _ред14.01.2018'!$E19,'2018'!$E:$E,'Адрес Формат _ред14.01.2018'!$D19,'2018'!$G:$G,"&gt;="&amp;M$1,'2018'!$G:$G,"&lt;="&amp;M$2,'2018'!$D:$D,'Адрес Формат _ред14.01.2018'!$C19)</f>
        <v>167880.5</v>
      </c>
      <c r="N19" s="48">
        <f>_xlfn.SUMIFS('2018'!$F:$F,'2018'!$B:$B,'Адрес Формат _ред14.01.2018'!$E19,'2018'!$E:$E,'Адрес Формат _ред14.01.2018'!$D19,'2018'!$G:$G,"&gt;="&amp;N$1,'2018'!$G:$G,"&lt;="&amp;N$2,'2018'!$D:$D,'Адрес Формат _ред14.01.2018'!$C19)</f>
        <v>0</v>
      </c>
      <c r="O19" s="48">
        <f>_xlfn.SUMIFS('2018'!$F:$F,'2018'!$B:$B,'Адрес Формат _ред14.01.2018'!$E19,'2018'!$E:$E,'Адрес Формат _ред14.01.2018'!$D19,'2018'!$G:$G,"&gt;="&amp;O$1,'2018'!$G:$G,"&lt;="&amp;O$2,'2018'!$D:$D,'Адрес Формат _ред14.01.2018'!$C19)</f>
        <v>0</v>
      </c>
      <c r="P19" s="48">
        <f>_xlfn.SUMIFS('2018'!$F:$F,'2018'!$B:$B,'Адрес Формат _ред14.01.2018'!$E19,'2018'!$E:$E,'Адрес Формат _ред14.01.2018'!$D19,'2018'!$G:$G,"&gt;="&amp;P$1,'2018'!$G:$G,"&lt;="&amp;P$2,'2018'!$D:$D,'Адрес Формат _ред14.01.2018'!$C19)</f>
        <v>0</v>
      </c>
      <c r="Q19" s="48">
        <f>_xlfn.SUMIFS('2018'!$F:$F,'2018'!$B:$B,'Адрес Формат _ред14.01.2018'!$E19,'2018'!$E:$E,'Адрес Формат _ред14.01.2018'!$D19,'2018'!$G:$G,"&gt;="&amp;Q$1,'2018'!$G:$G,"&lt;="&amp;Q$2,'2018'!$D:$D,'Адрес Формат _ред14.01.2018'!$C19)</f>
        <v>0</v>
      </c>
      <c r="R19" s="47">
        <f t="shared" si="0"/>
        <v>167880.5</v>
      </c>
    </row>
    <row r="20" spans="1:18" ht="11.25">
      <c r="A20" s="36"/>
      <c r="C20" s="40" t="s">
        <v>25</v>
      </c>
      <c r="D20" s="17" t="s">
        <v>26</v>
      </c>
      <c r="E20" s="46" t="s">
        <v>28</v>
      </c>
      <c r="F20" s="48">
        <f>_xlfn.SUMIFS('2018'!$F:$F,'2018'!$B:$B,'Адрес Формат _ред14.01.2018'!$E20,'2018'!$E:$E,'Адрес Формат _ред14.01.2018'!$D20,'2018'!$G:$G,"&gt;="&amp;F$1,'2018'!$G:$G,"&lt;="&amp;F$2,'2018'!$D:$D,'Адрес Формат _ред14.01.2018'!$C20)</f>
        <v>0</v>
      </c>
      <c r="G20" s="48">
        <f>_xlfn.SUMIFS('2018'!$F:$F,'2018'!$B:$B,'Адрес Формат _ред14.01.2018'!$E20,'2018'!$E:$E,'Адрес Формат _ред14.01.2018'!$D20,'2018'!$G:$G,"&gt;="&amp;G$1,'2018'!$G:$G,"&lt;="&amp;G$2,'2018'!$D:$D,'Адрес Формат _ред14.01.2018'!$C20)</f>
        <v>0</v>
      </c>
      <c r="H20" s="48">
        <f>_xlfn.SUMIFS('2018'!$F:$F,'2018'!$B:$B,'Адрес Формат _ред14.01.2018'!$E20,'2018'!$E:$E,'Адрес Формат _ред14.01.2018'!$D20,'2018'!$G:$G,"&gt;="&amp;H$1,'2018'!$G:$G,"&lt;="&amp;H$2,'2018'!$D:$D,'Адрес Формат _ред14.01.2018'!$C20)</f>
        <v>0</v>
      </c>
      <c r="I20" s="48">
        <f>_xlfn.SUMIFS('2018'!$F:$F,'2018'!$B:$B,'Адрес Формат _ред14.01.2018'!$E20,'2018'!$E:$E,'Адрес Формат _ред14.01.2018'!$D20,'2018'!$G:$G,"&gt;="&amp;I$1,'2018'!$G:$G,"&lt;="&amp;I$2,'2018'!$D:$D,'Адрес Формат _ред14.01.2018'!$C20)</f>
        <v>0</v>
      </c>
      <c r="J20" s="48">
        <f>_xlfn.SUMIFS('2018'!$F:$F,'2018'!$B:$B,'Адрес Формат _ред14.01.2018'!$E20,'2018'!$E:$E,'Адрес Формат _ред14.01.2018'!$D20,'2018'!$G:$G,"&gt;="&amp;J$1,'2018'!$G:$G,"&lt;="&amp;J$2,'2018'!$D:$D,'Адрес Формат _ред14.01.2018'!$C20)</f>
        <v>0</v>
      </c>
      <c r="K20" s="48">
        <f>_xlfn.SUMIFS('2018'!$F:$F,'2018'!$B:$B,'Адрес Формат _ред14.01.2018'!$E20,'2018'!$E:$E,'Адрес Формат _ред14.01.2018'!$D20,'2018'!$G:$G,"&gt;="&amp;K$1,'2018'!$G:$G,"&lt;="&amp;K$2,'2018'!$D:$D,'Адрес Формат _ред14.01.2018'!$C20)</f>
        <v>0</v>
      </c>
      <c r="L20" s="48">
        <f>_xlfn.SUMIFS('2018'!$F:$F,'2018'!$B:$B,'Адрес Формат _ред14.01.2018'!$E20,'2018'!$E:$E,'Адрес Формат _ред14.01.2018'!$D20,'2018'!$G:$G,"&gt;="&amp;L$1,'2018'!$G:$G,"&lt;="&amp;L$2,'2018'!$D:$D,'Адрес Формат _ред14.01.2018'!$C20)</f>
        <v>0</v>
      </c>
      <c r="M20" s="48">
        <f>_xlfn.SUMIFS('2018'!$F:$F,'2018'!$B:$B,'Адрес Формат _ред14.01.2018'!$E20,'2018'!$E:$E,'Адрес Формат _ред14.01.2018'!$D20,'2018'!$G:$G,"&gt;="&amp;M$1,'2018'!$G:$G,"&lt;="&amp;M$2,'2018'!$D:$D,'Адрес Формат _ред14.01.2018'!$C20)</f>
        <v>0</v>
      </c>
      <c r="N20" s="48">
        <f>_xlfn.SUMIFS('2018'!$F:$F,'2018'!$B:$B,'Адрес Формат _ред14.01.2018'!$E20,'2018'!$E:$E,'Адрес Формат _ред14.01.2018'!$D20,'2018'!$G:$G,"&gt;="&amp;N$1,'2018'!$G:$G,"&lt;="&amp;N$2,'2018'!$D:$D,'Адрес Формат _ред14.01.2018'!$C20)</f>
        <v>0</v>
      </c>
      <c r="O20" s="48">
        <f>_xlfn.SUMIFS('2018'!$F:$F,'2018'!$B:$B,'Адрес Формат _ред14.01.2018'!$E20,'2018'!$E:$E,'Адрес Формат _ред14.01.2018'!$D20,'2018'!$G:$G,"&gt;="&amp;O$1,'2018'!$G:$G,"&lt;="&amp;O$2,'2018'!$D:$D,'Адрес Формат _ред14.01.2018'!$C20)</f>
        <v>0</v>
      </c>
      <c r="P20" s="48">
        <f>_xlfn.SUMIFS('2018'!$F:$F,'2018'!$B:$B,'Адрес Формат _ред14.01.2018'!$E20,'2018'!$E:$E,'Адрес Формат _ред14.01.2018'!$D20,'2018'!$G:$G,"&gt;="&amp;P$1,'2018'!$G:$G,"&lt;="&amp;P$2,'2018'!$D:$D,'Адрес Формат _ред14.01.2018'!$C20)</f>
        <v>0</v>
      </c>
      <c r="Q20" s="48">
        <f>_xlfn.SUMIFS('2018'!$F:$F,'2018'!$B:$B,'Адрес Формат _ред14.01.2018'!$E20,'2018'!$E:$E,'Адрес Формат _ред14.01.2018'!$D20,'2018'!$G:$G,"&gt;="&amp;Q$1,'2018'!$G:$G,"&lt;="&amp;Q$2,'2018'!$D:$D,'Адрес Формат _ред14.01.2018'!$C20)</f>
        <v>51400</v>
      </c>
      <c r="R20" s="47">
        <f t="shared" si="0"/>
        <v>51400</v>
      </c>
    </row>
    <row r="21" spans="1:18" ht="11.25">
      <c r="A21" s="36"/>
      <c r="C21" s="40" t="s">
        <v>25</v>
      </c>
      <c r="D21" s="17" t="s">
        <v>27</v>
      </c>
      <c r="E21" s="46" t="s">
        <v>11</v>
      </c>
      <c r="F21" s="48">
        <f>_xlfn.SUMIFS('2018'!$F:$F,'2018'!$B:$B,'Адрес Формат _ред14.01.2018'!$E21,'2018'!$E:$E,'Адрес Формат _ред14.01.2018'!$D21,'2018'!$G:$G,"&gt;="&amp;F$1,'2018'!$G:$G,"&lt;="&amp;F$2,'2018'!$D:$D,'Адрес Формат _ред14.01.2018'!$C21)</f>
        <v>864024.42</v>
      </c>
      <c r="G21" s="48">
        <f>_xlfn.SUMIFS('2018'!$F:$F,'2018'!$B:$B,'Адрес Формат _ред14.01.2018'!$E21,'2018'!$E:$E,'Адрес Формат _ред14.01.2018'!$D21,'2018'!$G:$G,"&gt;="&amp;G$1,'2018'!$G:$G,"&lt;="&amp;G$2,'2018'!$D:$D,'Адрес Формат _ред14.01.2018'!$C21)</f>
        <v>0</v>
      </c>
      <c r="H21" s="48">
        <f>_xlfn.SUMIFS('2018'!$F:$F,'2018'!$B:$B,'Адрес Формат _ред14.01.2018'!$E21,'2018'!$E:$E,'Адрес Формат _ред14.01.2018'!$D21,'2018'!$G:$G,"&gt;="&amp;H$1,'2018'!$G:$G,"&lt;="&amp;H$2,'2018'!$D:$D,'Адрес Формат _ред14.01.2018'!$C21)</f>
        <v>0</v>
      </c>
      <c r="I21" s="48">
        <f>_xlfn.SUMIFS('2018'!$F:$F,'2018'!$B:$B,'Адрес Формат _ред14.01.2018'!$E21,'2018'!$E:$E,'Адрес Формат _ред14.01.2018'!$D21,'2018'!$G:$G,"&gt;="&amp;I$1,'2018'!$G:$G,"&lt;="&amp;I$2,'2018'!$D:$D,'Адрес Формат _ред14.01.2018'!$C21)</f>
        <v>0</v>
      </c>
      <c r="J21" s="48">
        <f>_xlfn.SUMIFS('2018'!$F:$F,'2018'!$B:$B,'Адрес Формат _ред14.01.2018'!$E21,'2018'!$E:$E,'Адрес Формат _ред14.01.2018'!$D21,'2018'!$G:$G,"&gt;="&amp;J$1,'2018'!$G:$G,"&lt;="&amp;J$2,'2018'!$D:$D,'Адрес Формат _ред14.01.2018'!$C21)</f>
        <v>0</v>
      </c>
      <c r="K21" s="48">
        <f>_xlfn.SUMIFS('2018'!$F:$F,'2018'!$B:$B,'Адрес Формат _ред14.01.2018'!$E21,'2018'!$E:$E,'Адрес Формат _ред14.01.2018'!$D21,'2018'!$G:$G,"&gt;="&amp;K$1,'2018'!$G:$G,"&lt;="&amp;K$2,'2018'!$D:$D,'Адрес Формат _ред14.01.2018'!$C21)</f>
        <v>0</v>
      </c>
      <c r="L21" s="48">
        <f>_xlfn.SUMIFS('2018'!$F:$F,'2018'!$B:$B,'Адрес Формат _ред14.01.2018'!$E21,'2018'!$E:$E,'Адрес Формат _ред14.01.2018'!$D21,'2018'!$G:$G,"&gt;="&amp;L$1,'2018'!$G:$G,"&lt;="&amp;L$2,'2018'!$D:$D,'Адрес Формат _ред14.01.2018'!$C21)</f>
        <v>0</v>
      </c>
      <c r="M21" s="48">
        <f>_xlfn.SUMIFS('2018'!$F:$F,'2018'!$B:$B,'Адрес Формат _ред14.01.2018'!$E21,'2018'!$E:$E,'Адрес Формат _ред14.01.2018'!$D21,'2018'!$G:$G,"&gt;="&amp;M$1,'2018'!$G:$G,"&lt;="&amp;M$2,'2018'!$D:$D,'Адрес Формат _ред14.01.2018'!$C21)</f>
        <v>0</v>
      </c>
      <c r="N21" s="48">
        <f>_xlfn.SUMIFS('2018'!$F:$F,'2018'!$B:$B,'Адрес Формат _ред14.01.2018'!$E21,'2018'!$E:$E,'Адрес Формат _ред14.01.2018'!$D21,'2018'!$G:$G,"&gt;="&amp;N$1,'2018'!$G:$G,"&lt;="&amp;N$2,'2018'!$D:$D,'Адрес Формат _ред14.01.2018'!$C21)</f>
        <v>0</v>
      </c>
      <c r="O21" s="48">
        <f>_xlfn.SUMIFS('2018'!$F:$F,'2018'!$B:$B,'Адрес Формат _ред14.01.2018'!$E21,'2018'!$E:$E,'Адрес Формат _ред14.01.2018'!$D21,'2018'!$G:$G,"&gt;="&amp;O$1,'2018'!$G:$G,"&lt;="&amp;O$2,'2018'!$D:$D,'Адрес Формат _ред14.01.2018'!$C21)</f>
        <v>0</v>
      </c>
      <c r="P21" s="48">
        <f>_xlfn.SUMIFS('2018'!$F:$F,'2018'!$B:$B,'Адрес Формат _ред14.01.2018'!$E21,'2018'!$E:$E,'Адрес Формат _ред14.01.2018'!$D21,'2018'!$G:$G,"&gt;="&amp;P$1,'2018'!$G:$G,"&lt;="&amp;P$2,'2018'!$D:$D,'Адрес Формат _ред14.01.2018'!$C21)</f>
        <v>0</v>
      </c>
      <c r="Q21" s="48">
        <f>_xlfn.SUMIFS('2018'!$F:$F,'2018'!$B:$B,'Адрес Формат _ред14.01.2018'!$E21,'2018'!$E:$E,'Адрес Формат _ред14.01.2018'!$D21,'2018'!$G:$G,"&gt;="&amp;Q$1,'2018'!$G:$G,"&lt;="&amp;Q$2,'2018'!$D:$D,'Адрес Формат _ред14.01.2018'!$C21)</f>
        <v>0</v>
      </c>
      <c r="R21" s="47">
        <f t="shared" si="0"/>
        <v>864024.42</v>
      </c>
    </row>
    <row r="22" spans="1:18" ht="11.25">
      <c r="A22" s="36"/>
      <c r="C22" s="40" t="s">
        <v>25</v>
      </c>
      <c r="D22" s="17" t="s">
        <v>27</v>
      </c>
      <c r="E22" s="46" t="s">
        <v>9</v>
      </c>
      <c r="F22" s="48">
        <f>_xlfn.SUMIFS('2018'!$F:$F,'2018'!$B:$B,'Адрес Формат _ред14.01.2018'!$E22,'2018'!$E:$E,'Адрес Формат _ред14.01.2018'!$D22,'2018'!$G:$G,"&gt;="&amp;F$1,'2018'!$G:$G,"&lt;="&amp;F$2,'2018'!$D:$D,'Адрес Формат _ред14.01.2018'!$C22)</f>
        <v>0</v>
      </c>
      <c r="G22" s="48">
        <f>_xlfn.SUMIFS('2018'!$F:$F,'2018'!$B:$B,'Адрес Формат _ред14.01.2018'!$E22,'2018'!$E:$E,'Адрес Формат _ред14.01.2018'!$D22,'2018'!$G:$G,"&gt;="&amp;G$1,'2018'!$G:$G,"&lt;="&amp;G$2,'2018'!$D:$D,'Адрес Формат _ред14.01.2018'!$C22)</f>
        <v>0</v>
      </c>
      <c r="H22" s="48">
        <f>_xlfn.SUMIFS('2018'!$F:$F,'2018'!$B:$B,'Адрес Формат _ред14.01.2018'!$E22,'2018'!$E:$E,'Адрес Формат _ред14.01.2018'!$D22,'2018'!$G:$G,"&gt;="&amp;H$1,'2018'!$G:$G,"&lt;="&amp;H$2,'2018'!$D:$D,'Адрес Формат _ред14.01.2018'!$C22)</f>
        <v>0</v>
      </c>
      <c r="I22" s="48">
        <f>_xlfn.SUMIFS('2018'!$F:$F,'2018'!$B:$B,'Адрес Формат _ред14.01.2018'!$E22,'2018'!$E:$E,'Адрес Формат _ред14.01.2018'!$D22,'2018'!$G:$G,"&gt;="&amp;I$1,'2018'!$G:$G,"&lt;="&amp;I$2,'2018'!$D:$D,'Адрес Формат _ред14.01.2018'!$C22)</f>
        <v>254444</v>
      </c>
      <c r="J22" s="48">
        <f>_xlfn.SUMIFS('2018'!$F:$F,'2018'!$B:$B,'Адрес Формат _ред14.01.2018'!$E22,'2018'!$E:$E,'Адрес Формат _ред14.01.2018'!$D22,'2018'!$G:$G,"&gt;="&amp;J$1,'2018'!$G:$G,"&lt;="&amp;J$2,'2018'!$D:$D,'Адрес Формат _ред14.01.2018'!$C22)</f>
        <v>0</v>
      </c>
      <c r="K22" s="48">
        <f>_xlfn.SUMIFS('2018'!$F:$F,'2018'!$B:$B,'Адрес Формат _ред14.01.2018'!$E22,'2018'!$E:$E,'Адрес Формат _ред14.01.2018'!$D22,'2018'!$G:$G,"&gt;="&amp;K$1,'2018'!$G:$G,"&lt;="&amp;K$2,'2018'!$D:$D,'Адрес Формат _ред14.01.2018'!$C22)</f>
        <v>0</v>
      </c>
      <c r="L22" s="48">
        <f>_xlfn.SUMIFS('2018'!$F:$F,'2018'!$B:$B,'Адрес Формат _ред14.01.2018'!$E22,'2018'!$E:$E,'Адрес Формат _ред14.01.2018'!$D22,'2018'!$G:$G,"&gt;="&amp;L$1,'2018'!$G:$G,"&lt;="&amp;L$2,'2018'!$D:$D,'Адрес Формат _ред14.01.2018'!$C22)</f>
        <v>0</v>
      </c>
      <c r="M22" s="48">
        <f>_xlfn.SUMIFS('2018'!$F:$F,'2018'!$B:$B,'Адрес Формат _ред14.01.2018'!$E22,'2018'!$E:$E,'Адрес Формат _ред14.01.2018'!$D22,'2018'!$G:$G,"&gt;="&amp;M$1,'2018'!$G:$G,"&lt;="&amp;M$2,'2018'!$D:$D,'Адрес Формат _ред14.01.2018'!$C22)</f>
        <v>0</v>
      </c>
      <c r="N22" s="48">
        <f>_xlfn.SUMIFS('2018'!$F:$F,'2018'!$B:$B,'Адрес Формат _ред14.01.2018'!$E22,'2018'!$E:$E,'Адрес Формат _ред14.01.2018'!$D22,'2018'!$G:$G,"&gt;="&amp;N$1,'2018'!$G:$G,"&lt;="&amp;N$2,'2018'!$D:$D,'Адрес Формат _ред14.01.2018'!$C22)</f>
        <v>0</v>
      </c>
      <c r="O22" s="48">
        <f>_xlfn.SUMIFS('2018'!$F:$F,'2018'!$B:$B,'Адрес Формат _ред14.01.2018'!$E22,'2018'!$E:$E,'Адрес Формат _ред14.01.2018'!$D22,'2018'!$G:$G,"&gt;="&amp;O$1,'2018'!$G:$G,"&lt;="&amp;O$2,'2018'!$D:$D,'Адрес Формат _ред14.01.2018'!$C22)</f>
        <v>0</v>
      </c>
      <c r="P22" s="48">
        <f>_xlfn.SUMIFS('2018'!$F:$F,'2018'!$B:$B,'Адрес Формат _ред14.01.2018'!$E22,'2018'!$E:$E,'Адрес Формат _ред14.01.2018'!$D22,'2018'!$G:$G,"&gt;="&amp;P$1,'2018'!$G:$G,"&lt;="&amp;P$2,'2018'!$D:$D,'Адрес Формат _ред14.01.2018'!$C22)</f>
        <v>0</v>
      </c>
      <c r="Q22" s="48">
        <f>_xlfn.SUMIFS('2018'!$F:$F,'2018'!$B:$B,'Адрес Формат _ред14.01.2018'!$E22,'2018'!$E:$E,'Адрес Формат _ред14.01.2018'!$D22,'2018'!$G:$G,"&gt;="&amp;Q$1,'2018'!$G:$G,"&lt;="&amp;Q$2,'2018'!$D:$D,'Адрес Формат _ред14.01.2018'!$C22)</f>
        <v>0</v>
      </c>
      <c r="R22" s="47">
        <f t="shared" si="0"/>
        <v>254444</v>
      </c>
    </row>
    <row r="23" spans="1:18" ht="11.25">
      <c r="A23" s="36"/>
      <c r="C23" s="40" t="s">
        <v>25</v>
      </c>
      <c r="D23" s="17" t="s">
        <v>27</v>
      </c>
      <c r="E23" s="46" t="s">
        <v>13</v>
      </c>
      <c r="F23" s="48">
        <f>_xlfn.SUMIFS('2018'!$F:$F,'2018'!$B:$B,'Адрес Формат _ред14.01.2018'!$E23,'2018'!$E:$E,'Адрес Формат _ред14.01.2018'!$D23,'2018'!$G:$G,"&gt;="&amp;F$1,'2018'!$G:$G,"&lt;="&amp;F$2,'2018'!$D:$D,'Адрес Формат _ред14.01.2018'!$C23)</f>
        <v>0</v>
      </c>
      <c r="G23" s="48">
        <f>_xlfn.SUMIFS('2018'!$F:$F,'2018'!$B:$B,'Адрес Формат _ред14.01.2018'!$E23,'2018'!$E:$E,'Адрес Формат _ред14.01.2018'!$D23,'2018'!$G:$G,"&gt;="&amp;G$1,'2018'!$G:$G,"&lt;="&amp;G$2,'2018'!$D:$D,'Адрес Формат _ред14.01.2018'!$C23)</f>
        <v>0</v>
      </c>
      <c r="H23" s="48">
        <f>_xlfn.SUMIFS('2018'!$F:$F,'2018'!$B:$B,'Адрес Формат _ред14.01.2018'!$E23,'2018'!$E:$E,'Адрес Формат _ред14.01.2018'!$D23,'2018'!$G:$G,"&gt;="&amp;H$1,'2018'!$G:$G,"&lt;="&amp;H$2,'2018'!$D:$D,'Адрес Формат _ред14.01.2018'!$C23)</f>
        <v>0</v>
      </c>
      <c r="I23" s="48">
        <f>_xlfn.SUMIFS('2018'!$F:$F,'2018'!$B:$B,'Адрес Формат _ред14.01.2018'!$E23,'2018'!$E:$E,'Адрес Формат _ред14.01.2018'!$D23,'2018'!$G:$G,"&gt;="&amp;I$1,'2018'!$G:$G,"&lt;="&amp;I$2,'2018'!$D:$D,'Адрес Формат _ред14.01.2018'!$C23)</f>
        <v>0</v>
      </c>
      <c r="J23" s="48">
        <f>_xlfn.SUMIFS('2018'!$F:$F,'2018'!$B:$B,'Адрес Формат _ред14.01.2018'!$E23,'2018'!$E:$E,'Адрес Формат _ред14.01.2018'!$D23,'2018'!$G:$G,"&gt;="&amp;J$1,'2018'!$G:$G,"&lt;="&amp;J$2,'2018'!$D:$D,'Адрес Формат _ред14.01.2018'!$C23)</f>
        <v>0</v>
      </c>
      <c r="K23" s="48">
        <f>_xlfn.SUMIFS('2018'!$F:$F,'2018'!$B:$B,'Адрес Формат _ред14.01.2018'!$E23,'2018'!$E:$E,'Адрес Формат _ред14.01.2018'!$D23,'2018'!$G:$G,"&gt;="&amp;K$1,'2018'!$G:$G,"&lt;="&amp;K$2,'2018'!$D:$D,'Адрес Формат _ред14.01.2018'!$C23)</f>
        <v>0</v>
      </c>
      <c r="L23" s="48">
        <f>_xlfn.SUMIFS('2018'!$F:$F,'2018'!$B:$B,'Адрес Формат _ред14.01.2018'!$E23,'2018'!$E:$E,'Адрес Формат _ред14.01.2018'!$D23,'2018'!$G:$G,"&gt;="&amp;L$1,'2018'!$G:$G,"&lt;="&amp;L$2,'2018'!$D:$D,'Адрес Формат _ред14.01.2018'!$C23)</f>
        <v>0</v>
      </c>
      <c r="M23" s="48">
        <f>_xlfn.SUMIFS('2018'!$F:$F,'2018'!$B:$B,'Адрес Формат _ред14.01.2018'!$E23,'2018'!$E:$E,'Адрес Формат _ред14.01.2018'!$D23,'2018'!$G:$G,"&gt;="&amp;M$1,'2018'!$G:$G,"&lt;="&amp;M$2,'2018'!$D:$D,'Адрес Формат _ред14.01.2018'!$C23)</f>
        <v>0</v>
      </c>
      <c r="N23" s="48">
        <f>_xlfn.SUMIFS('2018'!$F:$F,'2018'!$B:$B,'Адрес Формат _ред14.01.2018'!$E23,'2018'!$E:$E,'Адрес Формат _ред14.01.2018'!$D23,'2018'!$G:$G,"&gt;="&amp;N$1,'2018'!$G:$G,"&lt;="&amp;N$2,'2018'!$D:$D,'Адрес Формат _ред14.01.2018'!$C23)</f>
        <v>0</v>
      </c>
      <c r="O23" s="48">
        <f>_xlfn.SUMIFS('2018'!$F:$F,'2018'!$B:$B,'Адрес Формат _ред14.01.2018'!$E23,'2018'!$E:$E,'Адрес Формат _ред14.01.2018'!$D23,'2018'!$G:$G,"&gt;="&amp;O$1,'2018'!$G:$G,"&lt;="&amp;O$2,'2018'!$D:$D,'Адрес Формат _ред14.01.2018'!$C23)</f>
        <v>0</v>
      </c>
      <c r="P23" s="48">
        <f>_xlfn.SUMIFS('2018'!$F:$F,'2018'!$B:$B,'Адрес Формат _ред14.01.2018'!$E23,'2018'!$E:$E,'Адрес Формат _ред14.01.2018'!$D23,'2018'!$G:$G,"&gt;="&amp;P$1,'2018'!$G:$G,"&lt;="&amp;P$2,'2018'!$D:$D,'Адрес Формат _ред14.01.2018'!$C23)</f>
        <v>324000</v>
      </c>
      <c r="Q23" s="48">
        <f>_xlfn.SUMIFS('2018'!$F:$F,'2018'!$B:$B,'Адрес Формат _ред14.01.2018'!$E23,'2018'!$E:$E,'Адрес Формат _ред14.01.2018'!$D23,'2018'!$G:$G,"&gt;="&amp;Q$1,'2018'!$G:$G,"&lt;="&amp;Q$2,'2018'!$D:$D,'Адрес Формат _ред14.01.2018'!$C23)</f>
        <v>0</v>
      </c>
      <c r="R23" s="47">
        <f>SUM(F23:Q23)</f>
        <v>324000</v>
      </c>
    </row>
    <row r="24" spans="1:18" ht="11.25">
      <c r="A24" s="36"/>
      <c r="C24" s="40" t="s">
        <v>25</v>
      </c>
      <c r="D24" s="17" t="s">
        <v>27</v>
      </c>
      <c r="E24" s="46" t="s">
        <v>16</v>
      </c>
      <c r="F24" s="48">
        <f>_xlfn.SUMIFS('2018'!$F:$F,'2018'!$B:$B,'Адрес Формат _ред14.01.2018'!$E24,'2018'!$E:$E,'Адрес Формат _ред14.01.2018'!$D24,'2018'!$G:$G,"&gt;="&amp;F$1,'2018'!$G:$G,"&lt;="&amp;F$2,'2018'!$D:$D,'Адрес Формат _ред14.01.2018'!$C24)</f>
        <v>128914</v>
      </c>
      <c r="G24" s="48">
        <f>_xlfn.SUMIFS('2018'!$F:$F,'2018'!$B:$B,'Адрес Формат _ред14.01.2018'!$E24,'2018'!$E:$E,'Адрес Формат _ред14.01.2018'!$D24,'2018'!$G:$G,"&gt;="&amp;G$1,'2018'!$G:$G,"&lt;="&amp;G$2,'2018'!$D:$D,'Адрес Формат _ред14.01.2018'!$C24)</f>
        <v>0</v>
      </c>
      <c r="H24" s="48">
        <f>_xlfn.SUMIFS('2018'!$F:$F,'2018'!$B:$B,'Адрес Формат _ред14.01.2018'!$E24,'2018'!$E:$E,'Адрес Формат _ред14.01.2018'!$D24,'2018'!$G:$G,"&gt;="&amp;H$1,'2018'!$G:$G,"&lt;="&amp;H$2,'2018'!$D:$D,'Адрес Формат _ред14.01.2018'!$C24)</f>
        <v>0</v>
      </c>
      <c r="I24" s="48">
        <f>_xlfn.SUMIFS('2018'!$F:$F,'2018'!$B:$B,'Адрес Формат _ред14.01.2018'!$E24,'2018'!$E:$E,'Адрес Формат _ред14.01.2018'!$D24,'2018'!$G:$G,"&gt;="&amp;I$1,'2018'!$G:$G,"&lt;="&amp;I$2,'2018'!$D:$D,'Адрес Формат _ред14.01.2018'!$C24)</f>
        <v>0</v>
      </c>
      <c r="J24" s="48">
        <f>_xlfn.SUMIFS('2018'!$F:$F,'2018'!$B:$B,'Адрес Формат _ред14.01.2018'!$E24,'2018'!$E:$E,'Адрес Формат _ред14.01.2018'!$D24,'2018'!$G:$G,"&gt;="&amp;J$1,'2018'!$G:$G,"&lt;="&amp;J$2,'2018'!$D:$D,'Адрес Формат _ред14.01.2018'!$C24)</f>
        <v>0</v>
      </c>
      <c r="K24" s="48">
        <f>_xlfn.SUMIFS('2018'!$F:$F,'2018'!$B:$B,'Адрес Формат _ред14.01.2018'!$E24,'2018'!$E:$E,'Адрес Формат _ред14.01.2018'!$D24,'2018'!$G:$G,"&gt;="&amp;K$1,'2018'!$G:$G,"&lt;="&amp;K$2,'2018'!$D:$D,'Адрес Формат _ред14.01.2018'!$C24)</f>
        <v>0</v>
      </c>
      <c r="L24" s="48">
        <f>_xlfn.SUMIFS('2018'!$F:$F,'2018'!$B:$B,'Адрес Формат _ред14.01.2018'!$E24,'2018'!$E:$E,'Адрес Формат _ред14.01.2018'!$D24,'2018'!$G:$G,"&gt;="&amp;L$1,'2018'!$G:$G,"&lt;="&amp;L$2,'2018'!$D:$D,'Адрес Формат _ред14.01.2018'!$C24)</f>
        <v>0</v>
      </c>
      <c r="M24" s="48">
        <f>_xlfn.SUMIFS('2018'!$F:$F,'2018'!$B:$B,'Адрес Формат _ред14.01.2018'!$E24,'2018'!$E:$E,'Адрес Формат _ред14.01.2018'!$D24,'2018'!$G:$G,"&gt;="&amp;M$1,'2018'!$G:$G,"&lt;="&amp;M$2,'2018'!$D:$D,'Адрес Формат _ред14.01.2018'!$C24)</f>
        <v>0</v>
      </c>
      <c r="N24" s="48">
        <f>_xlfn.SUMIFS('2018'!$F:$F,'2018'!$B:$B,'Адрес Формат _ред14.01.2018'!$E24,'2018'!$E:$E,'Адрес Формат _ред14.01.2018'!$D24,'2018'!$G:$G,"&gt;="&amp;N$1,'2018'!$G:$G,"&lt;="&amp;N$2,'2018'!$D:$D,'Адрес Формат _ред14.01.2018'!$C24)</f>
        <v>0</v>
      </c>
      <c r="O24" s="48">
        <f>_xlfn.SUMIFS('2018'!$F:$F,'2018'!$B:$B,'Адрес Формат _ред14.01.2018'!$E24,'2018'!$E:$E,'Адрес Формат _ред14.01.2018'!$D24,'2018'!$G:$G,"&gt;="&amp;O$1,'2018'!$G:$G,"&lt;="&amp;O$2,'2018'!$D:$D,'Адрес Формат _ред14.01.2018'!$C24)</f>
        <v>0</v>
      </c>
      <c r="P24" s="48">
        <f>_xlfn.SUMIFS('2018'!$F:$F,'2018'!$B:$B,'Адрес Формат _ред14.01.2018'!$E24,'2018'!$E:$E,'Адрес Формат _ред14.01.2018'!$D24,'2018'!$G:$G,"&gt;="&amp;P$1,'2018'!$G:$G,"&lt;="&amp;P$2,'2018'!$D:$D,'Адрес Формат _ред14.01.2018'!$C24)</f>
        <v>0</v>
      </c>
      <c r="Q24" s="48">
        <f>_xlfn.SUMIFS('2018'!$F:$F,'2018'!$B:$B,'Адрес Формат _ред14.01.2018'!$E24,'2018'!$E:$E,'Адрес Формат _ред14.01.2018'!$D24,'2018'!$G:$G,"&gt;="&amp;Q$1,'2018'!$G:$G,"&lt;="&amp;Q$2,'2018'!$D:$D,'Адрес Формат _ред14.01.2018'!$C24)</f>
        <v>0</v>
      </c>
      <c r="R24" s="47">
        <f>SUM(F24:Q24)</f>
        <v>128914</v>
      </c>
    </row>
    <row r="25" spans="1:18" ht="11.25">
      <c r="A25" s="36"/>
      <c r="C25" s="40" t="s">
        <v>25</v>
      </c>
      <c r="D25" s="17" t="s">
        <v>27</v>
      </c>
      <c r="E25" s="46" t="s">
        <v>28</v>
      </c>
      <c r="F25" s="48">
        <f>_xlfn.SUMIFS('2018'!$F:$F,'2018'!$B:$B,'Адрес Формат _ред14.01.2018'!$E25,'2018'!$E:$E,'Адрес Формат _ред14.01.2018'!$D25,'2018'!$G:$G,"&gt;="&amp;F$1,'2018'!$G:$G,"&lt;="&amp;F$2,'2018'!$D:$D,'Адрес Формат _ред14.01.2018'!$C25)</f>
        <v>0</v>
      </c>
      <c r="G25" s="48">
        <f>_xlfn.SUMIFS('2018'!$F:$F,'2018'!$B:$B,'Адрес Формат _ред14.01.2018'!$E25,'2018'!$E:$E,'Адрес Формат _ред14.01.2018'!$D25,'2018'!$G:$G,"&gt;="&amp;G$1,'2018'!$G:$G,"&lt;="&amp;G$2,'2018'!$D:$D,'Адрес Формат _ред14.01.2018'!$C25)</f>
        <v>0</v>
      </c>
      <c r="H25" s="48">
        <f>_xlfn.SUMIFS('2018'!$F:$F,'2018'!$B:$B,'Адрес Формат _ред14.01.2018'!$E25,'2018'!$E:$E,'Адрес Формат _ред14.01.2018'!$D25,'2018'!$G:$G,"&gt;="&amp;H$1,'2018'!$G:$G,"&lt;="&amp;H$2,'2018'!$D:$D,'Адрес Формат _ред14.01.2018'!$C25)</f>
        <v>0</v>
      </c>
      <c r="I25" s="48">
        <f>_xlfn.SUMIFS('2018'!$F:$F,'2018'!$B:$B,'Адрес Формат _ред14.01.2018'!$E25,'2018'!$E:$E,'Адрес Формат _ред14.01.2018'!$D25,'2018'!$G:$G,"&gt;="&amp;I$1,'2018'!$G:$G,"&lt;="&amp;I$2,'2018'!$D:$D,'Адрес Формат _ред14.01.2018'!$C25)</f>
        <v>0</v>
      </c>
      <c r="J25" s="48">
        <f>_xlfn.SUMIFS('2018'!$F:$F,'2018'!$B:$B,'Адрес Формат _ред14.01.2018'!$E25,'2018'!$E:$E,'Адрес Формат _ред14.01.2018'!$D25,'2018'!$G:$G,"&gt;="&amp;J$1,'2018'!$G:$G,"&lt;="&amp;J$2,'2018'!$D:$D,'Адрес Формат _ред14.01.2018'!$C25)</f>
        <v>0</v>
      </c>
      <c r="K25" s="48">
        <f>_xlfn.SUMIFS('2018'!$F:$F,'2018'!$B:$B,'Адрес Формат _ред14.01.2018'!$E25,'2018'!$E:$E,'Адрес Формат _ред14.01.2018'!$D25,'2018'!$G:$G,"&gt;="&amp;K$1,'2018'!$G:$G,"&lt;="&amp;K$2,'2018'!$D:$D,'Адрес Формат _ред14.01.2018'!$C25)</f>
        <v>0</v>
      </c>
      <c r="L25" s="48">
        <f>_xlfn.SUMIFS('2018'!$F:$F,'2018'!$B:$B,'Адрес Формат _ред14.01.2018'!$E25,'2018'!$E:$E,'Адрес Формат _ред14.01.2018'!$D25,'2018'!$G:$G,"&gt;="&amp;L$1,'2018'!$G:$G,"&lt;="&amp;L$2,'2018'!$D:$D,'Адрес Формат _ред14.01.2018'!$C25)</f>
        <v>0</v>
      </c>
      <c r="M25" s="48">
        <f>_xlfn.SUMIFS('2018'!$F:$F,'2018'!$B:$B,'Адрес Формат _ред14.01.2018'!$E25,'2018'!$E:$E,'Адрес Формат _ред14.01.2018'!$D25,'2018'!$G:$G,"&gt;="&amp;M$1,'2018'!$G:$G,"&lt;="&amp;M$2,'2018'!$D:$D,'Адрес Формат _ред14.01.2018'!$C25)</f>
        <v>0</v>
      </c>
      <c r="N25" s="48">
        <f>_xlfn.SUMIFS('2018'!$F:$F,'2018'!$B:$B,'Адрес Формат _ред14.01.2018'!$E25,'2018'!$E:$E,'Адрес Формат _ред14.01.2018'!$D25,'2018'!$G:$G,"&gt;="&amp;N$1,'2018'!$G:$G,"&lt;="&amp;N$2,'2018'!$D:$D,'Адрес Формат _ред14.01.2018'!$C25)</f>
        <v>0</v>
      </c>
      <c r="O25" s="48">
        <f>_xlfn.SUMIFS('2018'!$F:$F,'2018'!$B:$B,'Адрес Формат _ред14.01.2018'!$E25,'2018'!$E:$E,'Адрес Формат _ред14.01.2018'!$D25,'2018'!$G:$G,"&gt;="&amp;O$1,'2018'!$G:$G,"&lt;="&amp;O$2,'2018'!$D:$D,'Адрес Формат _ред14.01.2018'!$C25)</f>
        <v>0</v>
      </c>
      <c r="P25" s="48">
        <f>_xlfn.SUMIFS('2018'!$F:$F,'2018'!$B:$B,'Адрес Формат _ред14.01.2018'!$E25,'2018'!$E:$E,'Адрес Формат _ред14.01.2018'!$D25,'2018'!$G:$G,"&gt;="&amp;P$1,'2018'!$G:$G,"&lt;="&amp;P$2,'2018'!$D:$D,'Адрес Формат _ред14.01.2018'!$C25)</f>
        <v>0</v>
      </c>
      <c r="Q25" s="48">
        <f>_xlfn.SUMIFS('2018'!$F:$F,'2018'!$B:$B,'Адрес Формат _ред14.01.2018'!$E25,'2018'!$E:$E,'Адрес Формат _ред14.01.2018'!$D25,'2018'!$G:$G,"&gt;="&amp;Q$1,'2018'!$G:$G,"&lt;="&amp;Q$2,'2018'!$D:$D,'Адрес Формат _ред14.01.2018'!$C25)</f>
        <v>61400</v>
      </c>
      <c r="R25" s="47">
        <f>SUM(F25:Q25)</f>
        <v>61400</v>
      </c>
    </row>
  </sheetData>
  <sheetProtection/>
  <autoFilter ref="D3:E25"/>
  <printOptions/>
  <pageMargins left="0.7" right="0.7" top="0.75" bottom="0.75" header="0.3" footer="0.3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Орешко Сергей Антонович</dc:creator>
  <cp:keywords/>
  <dc:description/>
  <cp:lastModifiedBy>Орешко Сергей Антонович</cp:lastModifiedBy>
  <dcterms:created xsi:type="dcterms:W3CDTF">2019-01-16T05:40:13Z</dcterms:created>
  <dcterms:modified xsi:type="dcterms:W3CDTF">2019-01-16T07:25:49Z</dcterms:modified>
  <cp:category/>
  <cp:version/>
  <cp:contentType/>
  <cp:contentStatus/>
</cp:coreProperties>
</file>