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2018" sheetId="1" r:id="rId1"/>
    <sheet name="Адрес Формат _ред14.01.2018" sheetId="2" r:id="rId2"/>
  </sheets>
  <definedNames>
    <definedName name="_xlnm._FilterDatabase" localSheetId="0" hidden="1">'2018'!$C$3:$H$23</definedName>
    <definedName name="_xlnm._FilterDatabase" localSheetId="1" hidden="1">'Адрес Формат _ред14.01.2018'!$D$3:$E$25</definedName>
    <definedName name="_xlnm.Print_Area" localSheetId="1">'Адрес Формат _ред14.01.2018'!$A$1:$R$3</definedName>
  </definedNames>
  <calcPr calcId="152511"/>
</workbook>
</file>

<file path=xl/calcChain.xml><?xml version="1.0" encoding="utf-8"?>
<calcChain xmlns="http://schemas.openxmlformats.org/spreadsheetml/2006/main">
  <c r="B10" i="1" l="1"/>
  <c r="B5" i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  <c r="A5" i="1" l="1"/>
  <c r="G12" i="2" s="1"/>
  <c r="A6" i="1"/>
  <c r="A7" i="1"/>
  <c r="I22" i="2" s="1"/>
  <c r="A8" i="1"/>
  <c r="A9" i="1"/>
  <c r="F11" i="2" s="1"/>
  <c r="A10" i="1"/>
  <c r="A11" i="1"/>
  <c r="F21" i="2" s="1"/>
  <c r="A12" i="1"/>
  <c r="A13" i="1"/>
  <c r="F13" i="2" s="1"/>
  <c r="A14" i="1"/>
  <c r="A15" i="1"/>
  <c r="P23" i="2" s="1"/>
  <c r="A16" i="1"/>
  <c r="A17" i="1"/>
  <c r="F14" i="2" s="1"/>
  <c r="A18" i="1"/>
  <c r="A19" i="1"/>
  <c r="F24" i="2" s="1"/>
  <c r="A20" i="1"/>
  <c r="A21" i="1"/>
  <c r="Q15" i="2" s="1"/>
  <c r="A22" i="1"/>
  <c r="A23" i="1"/>
  <c r="Q25" i="2" s="1"/>
  <c r="A4" i="1"/>
  <c r="G2" i="1"/>
  <c r="G1" i="1"/>
  <c r="F9" i="2" l="1"/>
  <c r="F17" i="2"/>
  <c r="F7" i="2"/>
  <c r="F23" i="2"/>
  <c r="F20" i="2"/>
  <c r="F18" i="2"/>
  <c r="F15" i="2"/>
  <c r="F10" i="2"/>
  <c r="G25" i="2"/>
  <c r="G23" i="2"/>
  <c r="G21" i="2"/>
  <c r="G19" i="2"/>
  <c r="G17" i="2"/>
  <c r="G15" i="2"/>
  <c r="G13" i="2"/>
  <c r="G10" i="2"/>
  <c r="G8" i="2"/>
  <c r="G6" i="2"/>
  <c r="H25" i="2"/>
  <c r="H24" i="2"/>
  <c r="H23" i="2"/>
  <c r="I21" i="2"/>
  <c r="I20" i="2"/>
  <c r="I19" i="2"/>
  <c r="I18" i="2"/>
  <c r="I17" i="2"/>
  <c r="I16" i="2"/>
  <c r="I15" i="2"/>
  <c r="I14" i="2"/>
  <c r="H13" i="2"/>
  <c r="H11" i="2"/>
  <c r="H9" i="2"/>
  <c r="H7" i="2"/>
  <c r="O25" i="2"/>
  <c r="K25" i="2"/>
  <c r="O24" i="2"/>
  <c r="K24" i="2"/>
  <c r="N23" i="2"/>
  <c r="J23" i="2"/>
  <c r="N22" i="2"/>
  <c r="J22" i="2"/>
  <c r="N21" i="2"/>
  <c r="J21" i="2"/>
  <c r="N20" i="2"/>
  <c r="J20" i="2"/>
  <c r="N19" i="2"/>
  <c r="J19" i="2"/>
  <c r="N18" i="2"/>
  <c r="J18" i="2"/>
  <c r="N17" i="2"/>
  <c r="J17" i="2"/>
  <c r="N16" i="2"/>
  <c r="J16" i="2"/>
  <c r="M15" i="2"/>
  <c r="Q14" i="2"/>
  <c r="M14" i="2"/>
  <c r="Q13" i="2"/>
  <c r="M13" i="2"/>
  <c r="Q12" i="2"/>
  <c r="M12" i="2"/>
  <c r="Q11" i="2"/>
  <c r="M11" i="2"/>
  <c r="Q10" i="2"/>
  <c r="M10" i="2"/>
  <c r="Q9" i="2"/>
  <c r="M9" i="2"/>
  <c r="Q8" i="2"/>
  <c r="M8" i="2"/>
  <c r="Q7" i="2"/>
  <c r="M7" i="2"/>
  <c r="Q6" i="2"/>
  <c r="M6" i="2"/>
  <c r="I12" i="2"/>
  <c r="I13" i="2"/>
  <c r="F6" i="2"/>
  <c r="J6" i="2"/>
  <c r="L6" i="2"/>
  <c r="N6" i="2"/>
  <c r="P6" i="2"/>
  <c r="J7" i="2"/>
  <c r="L7" i="2"/>
  <c r="N7" i="2"/>
  <c r="P7" i="2"/>
  <c r="J8" i="2"/>
  <c r="L8" i="2"/>
  <c r="N8" i="2"/>
  <c r="P8" i="2"/>
  <c r="J9" i="2"/>
  <c r="L9" i="2"/>
  <c r="N9" i="2"/>
  <c r="P9" i="2"/>
  <c r="J10" i="2"/>
  <c r="L10" i="2"/>
  <c r="N10" i="2"/>
  <c r="P10" i="2"/>
  <c r="J11" i="2"/>
  <c r="L11" i="2"/>
  <c r="N11" i="2"/>
  <c r="P11" i="2"/>
  <c r="J12" i="2"/>
  <c r="L12" i="2"/>
  <c r="N12" i="2"/>
  <c r="P12" i="2"/>
  <c r="J13" i="2"/>
  <c r="L13" i="2"/>
  <c r="N13" i="2"/>
  <c r="P13" i="2"/>
  <c r="J14" i="2"/>
  <c r="L14" i="2"/>
  <c r="N14" i="2"/>
  <c r="P14" i="2"/>
  <c r="J15" i="2"/>
  <c r="L15" i="2"/>
  <c r="N15" i="2"/>
  <c r="P15" i="2"/>
  <c r="K16" i="2"/>
  <c r="M16" i="2"/>
  <c r="O16" i="2"/>
  <c r="Q16" i="2"/>
  <c r="K17" i="2"/>
  <c r="M17" i="2"/>
  <c r="O17" i="2"/>
  <c r="Q17" i="2"/>
  <c r="K18" i="2"/>
  <c r="M18" i="2"/>
  <c r="O18" i="2"/>
  <c r="Q18" i="2"/>
  <c r="K19" i="2"/>
  <c r="M19" i="2"/>
  <c r="O19" i="2"/>
  <c r="Q19" i="2"/>
  <c r="K20" i="2"/>
  <c r="M20" i="2"/>
  <c r="O20" i="2"/>
  <c r="Q20" i="2"/>
  <c r="K21" i="2"/>
  <c r="M21" i="2"/>
  <c r="O21" i="2"/>
  <c r="Q21" i="2"/>
  <c r="K22" i="2"/>
  <c r="M22" i="2"/>
  <c r="O22" i="2"/>
  <c r="Q22" i="2"/>
  <c r="K23" i="2"/>
  <c r="M23" i="2"/>
  <c r="O23" i="2"/>
  <c r="J24" i="2"/>
  <c r="L24" i="2"/>
  <c r="N24" i="2"/>
  <c r="P24" i="2"/>
  <c r="J25" i="2"/>
  <c r="L25" i="2"/>
  <c r="N25" i="2"/>
  <c r="P25" i="2"/>
  <c r="I6" i="2"/>
  <c r="I7" i="2"/>
  <c r="I8" i="2"/>
  <c r="I9" i="2"/>
  <c r="I10" i="2"/>
  <c r="I11" i="2"/>
  <c r="F25" i="2"/>
  <c r="F22" i="2"/>
  <c r="F19" i="2"/>
  <c r="F16" i="2"/>
  <c r="F12" i="2"/>
  <c r="F8" i="2"/>
  <c r="G24" i="2"/>
  <c r="G22" i="2"/>
  <c r="G20" i="2"/>
  <c r="G18" i="2"/>
  <c r="G16" i="2"/>
  <c r="G14" i="2"/>
  <c r="G11" i="2"/>
  <c r="G9" i="2"/>
  <c r="G7" i="2"/>
  <c r="G5" i="2" s="1"/>
  <c r="I25" i="2"/>
  <c r="I24" i="2"/>
  <c r="I23" i="2"/>
  <c r="H22" i="2"/>
  <c r="H21" i="2"/>
  <c r="H20" i="2"/>
  <c r="H19" i="2"/>
  <c r="H18" i="2"/>
  <c r="H17" i="2"/>
  <c r="H16" i="2"/>
  <c r="H15" i="2"/>
  <c r="H14" i="2"/>
  <c r="H12" i="2"/>
  <c r="H10" i="2"/>
  <c r="H8" i="2"/>
  <c r="H6" i="2"/>
  <c r="M25" i="2"/>
  <c r="Q24" i="2"/>
  <c r="M24" i="2"/>
  <c r="Q23" i="2"/>
  <c r="L23" i="2"/>
  <c r="P22" i="2"/>
  <c r="L22" i="2"/>
  <c r="P21" i="2"/>
  <c r="L21" i="2"/>
  <c r="P20" i="2"/>
  <c r="L20" i="2"/>
  <c r="P19" i="2"/>
  <c r="L19" i="2"/>
  <c r="P18" i="2"/>
  <c r="L18" i="2"/>
  <c r="P17" i="2"/>
  <c r="L17" i="2"/>
  <c r="P16" i="2"/>
  <c r="L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K8" i="2"/>
  <c r="O7" i="2"/>
  <c r="K7" i="2"/>
  <c r="O6" i="2"/>
  <c r="K6" i="2"/>
  <c r="R17" i="2"/>
  <c r="R9" i="2"/>
  <c r="R20" i="2"/>
  <c r="R8" i="2"/>
  <c r="H5" i="2"/>
  <c r="O5" i="2"/>
  <c r="P5" i="2"/>
  <c r="R19" i="2"/>
  <c r="R6" i="2" l="1"/>
  <c r="R14" i="2"/>
  <c r="R25" i="2"/>
  <c r="I5" i="2"/>
  <c r="L5" i="2"/>
  <c r="K5" i="2"/>
  <c r="R23" i="2"/>
  <c r="R13" i="2"/>
  <c r="R15" i="2"/>
  <c r="R7" i="2"/>
  <c r="R10" i="2"/>
  <c r="R18" i="2"/>
  <c r="R22" i="2"/>
  <c r="R11" i="2"/>
  <c r="R16" i="2"/>
  <c r="R24" i="2"/>
  <c r="R12" i="2"/>
  <c r="N5" i="2"/>
  <c r="M5" i="2"/>
  <c r="F5" i="2"/>
  <c r="Q5" i="2"/>
  <c r="J5" i="2"/>
  <c r="R21" i="2"/>
  <c r="R5" i="2" l="1"/>
</calcChain>
</file>

<file path=xl/sharedStrings.xml><?xml version="1.0" encoding="utf-8"?>
<sst xmlns="http://schemas.openxmlformats.org/spreadsheetml/2006/main" count="156" uniqueCount="29">
  <si>
    <t>РАСХОД с</t>
  </si>
  <si>
    <t>ВСЕГО по листу</t>
  </si>
  <si>
    <t>Сумма отобранных значений</t>
  </si>
  <si>
    <t>ЦФО</t>
  </si>
  <si>
    <t>№</t>
  </si>
  <si>
    <t>Организация</t>
  </si>
  <si>
    <t>Объект</t>
  </si>
  <si>
    <t>Сумма</t>
  </si>
  <si>
    <t>Период</t>
  </si>
  <si>
    <t xml:space="preserve">Заработная плата ИТР </t>
  </si>
  <si>
    <t>1.1</t>
  </si>
  <si>
    <t xml:space="preserve">Налоги </t>
  </si>
  <si>
    <t>1.2</t>
  </si>
  <si>
    <t>Тендерный отдел</t>
  </si>
  <si>
    <t>4.4</t>
  </si>
  <si>
    <t>7.1</t>
  </si>
  <si>
    <t>СМР</t>
  </si>
  <si>
    <t>9.1</t>
  </si>
  <si>
    <t>Дата начала периода</t>
  </si>
  <si>
    <t>Дата окончания периода</t>
  </si>
  <si>
    <t>Объект (в платежном календаре)</t>
  </si>
  <si>
    <t>2018 год</t>
  </si>
  <si>
    <t>1.Группа платежей</t>
  </si>
  <si>
    <t>Отдел 1</t>
  </si>
  <si>
    <t>Орг 1</t>
  </si>
  <si>
    <t>Орг 2</t>
  </si>
  <si>
    <t>Объект 1</t>
  </si>
  <si>
    <t>Объект 2</t>
  </si>
  <si>
    <t>отдел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</si>
</sst>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F800]dddd\,\ mmmm\ dd\,\ yyyy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8"/>
      <color rgb="FF00B05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2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 applyFont="1" applyAlignment="1">
      <alignment horizontal="center"/>
    </xf>
    <xf numFmtId="0" fontId="12" fillId="0" borderId="0" xfId="1"/>
    <xf numFmtId="4" fontId="12" fillId="3" borderId="0" xfId="1" applyNumberFormat="1" applyFill="1"/>
    <xf numFmtId="0" fontId="12" fillId="0" borderId="0" xfId="1" applyAlignment="1">
      <alignment horizontal="right"/>
    </xf>
    <xf numFmtId="14" fontId="2" fillId="0" borderId="2" xfId="7" applyNumberFormat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/>
    </xf>
    <xf numFmtId="4" fontId="12" fillId="0" borderId="0" xfId="1" applyNumberFormat="1"/>
    <xf numFmtId="14" fontId="2" fillId="0" borderId="3" xfId="7" applyNumberFormat="1" applyFont="1" applyBorder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4" fontId="3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wrapText="1"/>
    </xf>
    <xf numFmtId="49" fontId="4" fillId="2" borderId="3" xfId="1" applyNumberFormat="1" applyFont="1" applyFill="1" applyBorder="1" applyAlignment="1">
      <alignment horizontal="center" vertical="center"/>
    </xf>
    <xf numFmtId="0" fontId="2" fillId="0" borderId="3" xfId="7" applyNumberFormat="1" applyFont="1" applyBorder="1" applyAlignment="1">
      <alignment horizontal="left" vertical="top" wrapText="1" indent="2"/>
    </xf>
    <xf numFmtId="0" fontId="2" fillId="0" borderId="3" xfId="7" applyNumberFormat="1" applyFont="1" applyBorder="1" applyAlignment="1">
      <alignment horizontal="left" vertical="top" wrapText="1"/>
    </xf>
    <xf numFmtId="4" fontId="2" fillId="0" borderId="3" xfId="7" applyNumberFormat="1" applyFont="1" applyFill="1" applyBorder="1" applyAlignment="1">
      <alignment horizontal="right" vertical="top"/>
    </xf>
    <xf numFmtId="43" fontId="4" fillId="2" borderId="6" xfId="1" applyNumberFormat="1" applyFont="1" applyFill="1" applyBorder="1" applyAlignment="1">
      <alignment horizontal="left" wrapText="1"/>
    </xf>
    <xf numFmtId="49" fontId="4" fillId="2" borderId="7" xfId="5" applyNumberFormat="1" applyFont="1" applyFill="1" applyBorder="1" applyAlignment="1">
      <alignment horizontal="center" vertical="center"/>
    </xf>
    <xf numFmtId="4" fontId="2" fillId="0" borderId="1" xfId="7" applyNumberFormat="1" applyFont="1" applyBorder="1" applyAlignment="1">
      <alignment horizontal="right" vertical="top"/>
    </xf>
    <xf numFmtId="14" fontId="2" fillId="0" borderId="1" xfId="7" applyNumberFormat="1" applyFont="1" applyBorder="1" applyAlignment="1">
      <alignment horizontal="left" vertical="top" wrapText="1"/>
    </xf>
    <xf numFmtId="0" fontId="4" fillId="2" borderId="8" xfId="5" applyFont="1" applyFill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4" fillId="0" borderId="0" xfId="1" applyFont="1" applyBorder="1" applyAlignment="1">
      <alignment horizontal="left" vertical="top"/>
    </xf>
    <xf numFmtId="0" fontId="6" fillId="4" borderId="3" xfId="1" applyFont="1" applyFill="1" applyBorder="1" applyAlignment="1">
      <alignment horizontal="left" vertical="top"/>
    </xf>
    <xf numFmtId="14" fontId="6" fillId="5" borderId="3" xfId="7" applyNumberFormat="1" applyFont="1" applyFill="1" applyBorder="1" applyAlignment="1">
      <alignment horizontal="center" vertical="top" wrapText="1"/>
    </xf>
    <xf numFmtId="0" fontId="14" fillId="0" borderId="0" xfId="1" quotePrefix="1" applyFont="1" applyBorder="1"/>
    <xf numFmtId="0" fontId="8" fillId="0" borderId="0" xfId="1" applyFont="1" applyFill="1" applyBorder="1" applyAlignment="1">
      <alignment horizontal="left" vertical="top"/>
    </xf>
    <xf numFmtId="0" fontId="6" fillId="4" borderId="9" xfId="1" applyFont="1" applyFill="1" applyBorder="1" applyAlignment="1">
      <alignment horizontal="left" vertical="top"/>
    </xf>
    <xf numFmtId="0" fontId="9" fillId="5" borderId="3" xfId="1" applyFont="1" applyFill="1" applyBorder="1" applyAlignment="1">
      <alignment horizontal="left" vertical="top"/>
    </xf>
    <xf numFmtId="16" fontId="9" fillId="5" borderId="3" xfId="1" applyNumberFormat="1" applyFont="1" applyFill="1" applyBorder="1" applyAlignment="1">
      <alignment horizontal="left" vertical="top" wrapText="1"/>
    </xf>
    <xf numFmtId="0" fontId="15" fillId="5" borderId="3" xfId="1" applyFont="1" applyFill="1" applyBorder="1" applyAlignment="1">
      <alignment horizontal="center"/>
    </xf>
    <xf numFmtId="17" fontId="10" fillId="5" borderId="3" xfId="1" applyNumberFormat="1" applyFont="1" applyFill="1" applyBorder="1"/>
    <xf numFmtId="0" fontId="14" fillId="4" borderId="0" xfId="1" applyFont="1" applyFill="1" applyBorder="1"/>
    <xf numFmtId="0" fontId="2" fillId="6" borderId="3" xfId="6" applyNumberFormat="1" applyFont="1" applyFill="1" applyBorder="1" applyAlignment="1">
      <alignment horizontal="left" vertical="top" wrapText="1" indent="2"/>
    </xf>
    <xf numFmtId="0" fontId="14" fillId="4" borderId="0" xfId="1" applyFont="1" applyFill="1" applyBorder="1" applyAlignment="1">
      <alignment horizontal="left" vertical="top"/>
    </xf>
    <xf numFmtId="4" fontId="16" fillId="4" borderId="0" xfId="1" applyNumberFormat="1" applyFont="1" applyFill="1" applyBorder="1"/>
    <xf numFmtId="0" fontId="2" fillId="0" borderId="3" xfId="6" applyNumberFormat="1" applyFont="1" applyBorder="1" applyAlignment="1">
      <alignment horizontal="left" vertical="top" wrapText="1" indent="2"/>
    </xf>
    <xf numFmtId="4" fontId="8" fillId="0" borderId="3" xfId="1" applyNumberFormat="1" applyFont="1" applyFill="1" applyBorder="1"/>
    <xf numFmtId="0" fontId="15" fillId="4" borderId="0" xfId="1" applyFont="1" applyFill="1" applyBorder="1"/>
    <xf numFmtId="0" fontId="17" fillId="0" borderId="3" xfId="6" applyNumberFormat="1" applyFont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vertical="top"/>
    </xf>
    <xf numFmtId="0" fontId="15" fillId="0" borderId="0" xfId="1" applyFont="1" applyFill="1" applyBorder="1"/>
    <xf numFmtId="0" fontId="6" fillId="0" borderId="3" xfId="1" applyFont="1" applyFill="1" applyBorder="1" applyAlignment="1">
      <alignment horizontal="left" vertical="top" wrapText="1"/>
    </xf>
    <xf numFmtId="4" fontId="6" fillId="7" borderId="3" xfId="6" applyNumberFormat="1" applyFont="1" applyFill="1" applyBorder="1" applyAlignment="1">
      <alignment horizontal="right" vertical="top"/>
    </xf>
    <xf numFmtId="4" fontId="6" fillId="8" borderId="3" xfId="6" applyNumberFormat="1" applyFont="1" applyFill="1" applyBorder="1" applyAlignment="1">
      <alignment horizontal="right" vertical="top"/>
    </xf>
    <xf numFmtId="0" fontId="15" fillId="0" borderId="0" xfId="1" applyFont="1" applyBorder="1"/>
    <xf numFmtId="0" fontId="6" fillId="0" borderId="0" xfId="1" applyFont="1" applyBorder="1"/>
    <xf numFmtId="4" fontId="15" fillId="0" borderId="0" xfId="1" applyNumberFormat="1" applyFont="1" applyFill="1" applyBorder="1"/>
    <xf numFmtId="4" fontId="6" fillId="5" borderId="3" xfId="6" applyNumberFormat="1" applyFont="1" applyFill="1" applyBorder="1" applyAlignment="1">
      <alignment horizontal="right" vertical="top"/>
    </xf>
    <xf numFmtId="0" fontId="11" fillId="0" borderId="0" xfId="0" applyFont="1"/>
    <xf numFmtId="4" fontId="11" fillId="0" borderId="0" xfId="0" applyNumberFormat="1" applyFont="1"/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_РАСХОД" xfId="6"/>
    <cellStyle name="Обычный_РАСХОД 2" xfId="7"/>
    <cellStyle name="Финансовый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pane xSplit="3" ySplit="3" topLeftCell="D4" activePane="bottomRight" state="frozen"/>
      <selection activeCell="F7" sqref="F7"/>
      <selection pane="topRight" activeCell="F7" sqref="F7"/>
      <selection pane="bottomLeft" activeCell="F7" sqref="F7"/>
      <selection pane="bottomRight" activeCell="B4" sqref="B4"/>
    </sheetView>
  </sheetViews>
  <sheetFormatPr defaultRowHeight="15" x14ac:dyDescent="0.25"/>
  <cols>
    <col min="1" max="1" width="40.28515625" customWidth="1"/>
    <col min="2" max="2" width="18.5703125" customWidth="1"/>
    <col min="3" max="3" width="33" customWidth="1"/>
    <col min="4" max="4" width="6.28515625" customWidth="1"/>
    <col min="5" max="5" width="13.28515625" customWidth="1"/>
    <col min="6" max="6" width="35.28515625" customWidth="1"/>
    <col min="7" max="7" width="17.7109375" customWidth="1"/>
    <col min="8" max="8" width="17.5703125" customWidth="1"/>
  </cols>
  <sheetData>
    <row r="1" spans="1:8" x14ac:dyDescent="0.25">
      <c r="C1" s="1" t="s">
        <v>0</v>
      </c>
      <c r="D1" s="2"/>
      <c r="E1" s="2"/>
      <c r="F1" s="4" t="s">
        <v>1</v>
      </c>
      <c r="G1" s="3">
        <f>SUM(G4:G142)</f>
        <v>15579134.380000001</v>
      </c>
      <c r="H1" s="5"/>
    </row>
    <row r="2" spans="1:8" ht="15.75" thickBot="1" x14ac:dyDescent="0.3">
      <c r="C2" s="6"/>
      <c r="D2" s="2"/>
      <c r="E2" s="2"/>
      <c r="F2" s="4" t="s">
        <v>2</v>
      </c>
      <c r="G2" s="7">
        <f>SUBTOTAL(9,G4:G142)</f>
        <v>15579134.380000001</v>
      </c>
      <c r="H2" s="8"/>
    </row>
    <row r="3" spans="1:8" ht="16.5" thickTop="1" thickBot="1" x14ac:dyDescent="0.3"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  <c r="H3" s="13" t="s">
        <v>8</v>
      </c>
    </row>
    <row r="4" spans="1:8" ht="16.5" thickTop="1" x14ac:dyDescent="0.25">
      <c r="A4" s="53" t="str">
        <f>C4&amp;"|"&amp;E4&amp;"|"&amp;F4&amp;"|"&amp;MONTH(H4)</f>
        <v>Заработная плата ИТР |Орг 1|Объект 1|1</v>
      </c>
      <c r="B4" s="54">
        <f>IFERROR(VLOOKUP(A4,A5:B$48000,2,),)+G4</f>
        <v>1994508.54</v>
      </c>
      <c r="C4" s="14" t="s">
        <v>9</v>
      </c>
      <c r="D4" s="15" t="s">
        <v>10</v>
      </c>
      <c r="E4" s="16" t="s">
        <v>24</v>
      </c>
      <c r="F4" s="17" t="s">
        <v>26</v>
      </c>
      <c r="G4" s="18">
        <v>1994508.54</v>
      </c>
      <c r="H4" s="8">
        <v>43109</v>
      </c>
    </row>
    <row r="5" spans="1:8" ht="15.75" x14ac:dyDescent="0.25">
      <c r="A5" s="53" t="str">
        <f t="shared" ref="A5:A23" si="0">C5&amp;"|"&amp;E5&amp;"|"&amp;F5&amp;"|"&amp;MONTH(H5)</f>
        <v>Заработная плата ИТР |Орг 1|Объект 2|2</v>
      </c>
      <c r="B5" s="54">
        <f>IFERROR(VLOOKUP(A5,A6:B$48000,2,),)+G5</f>
        <v>2583</v>
      </c>
      <c r="C5" s="14" t="s">
        <v>9</v>
      </c>
      <c r="D5" s="15" t="s">
        <v>10</v>
      </c>
      <c r="E5" s="16" t="s">
        <v>24</v>
      </c>
      <c r="F5" s="17" t="s">
        <v>27</v>
      </c>
      <c r="G5" s="18">
        <v>2583</v>
      </c>
      <c r="H5" s="8">
        <v>43140</v>
      </c>
    </row>
    <row r="6" spans="1:8" ht="15.75" x14ac:dyDescent="0.25">
      <c r="A6" s="53" t="str">
        <f t="shared" si="0"/>
        <v>Заработная плата ИТР |Орг 2|Объект 1|1</v>
      </c>
      <c r="B6" s="54">
        <f>IFERROR(VLOOKUP(A6,A7:B$48000,2,),)+G6</f>
        <v>1000</v>
      </c>
      <c r="C6" s="14" t="s">
        <v>9</v>
      </c>
      <c r="D6" s="15" t="s">
        <v>10</v>
      </c>
      <c r="E6" s="16" t="s">
        <v>25</v>
      </c>
      <c r="F6" s="17" t="s">
        <v>26</v>
      </c>
      <c r="G6" s="18">
        <v>1000</v>
      </c>
      <c r="H6" s="8">
        <v>43109</v>
      </c>
    </row>
    <row r="7" spans="1:8" ht="15.75" x14ac:dyDescent="0.25">
      <c r="A7" s="53" t="str">
        <f t="shared" si="0"/>
        <v>Заработная плата ИТР |Орг 2|Объект 2|4</v>
      </c>
      <c r="B7" s="54">
        <f>IFERROR(VLOOKUP(A7,A8:B$48000,2,),)+G7</f>
        <v>254444</v>
      </c>
      <c r="C7" s="14" t="s">
        <v>9</v>
      </c>
      <c r="D7" s="15" t="s">
        <v>10</v>
      </c>
      <c r="E7" s="16" t="s">
        <v>25</v>
      </c>
      <c r="F7" s="17" t="s">
        <v>27</v>
      </c>
      <c r="G7" s="18">
        <v>254444</v>
      </c>
      <c r="H7" s="8">
        <v>43199</v>
      </c>
    </row>
    <row r="8" spans="1:8" ht="15.75" x14ac:dyDescent="0.25">
      <c r="A8" s="53" t="str">
        <f t="shared" si="0"/>
        <v>Налоги |Орг 1|Объект 1|1</v>
      </c>
      <c r="B8" s="54">
        <f>IFERROR(VLOOKUP(A8,A9:B$48000,2,),)+G8</f>
        <v>5680.5</v>
      </c>
      <c r="C8" s="14" t="s">
        <v>11</v>
      </c>
      <c r="D8" s="15" t="s">
        <v>12</v>
      </c>
      <c r="E8" s="16" t="s">
        <v>24</v>
      </c>
      <c r="F8" s="17" t="s">
        <v>26</v>
      </c>
      <c r="G8" s="18">
        <v>5680.5</v>
      </c>
      <c r="H8" s="8">
        <v>43112</v>
      </c>
    </row>
    <row r="9" spans="1:8" ht="15.75" x14ac:dyDescent="0.25">
      <c r="A9" s="53" t="str">
        <f t="shared" si="0"/>
        <v>Налоги |Орг 1|Объект 2|1</v>
      </c>
      <c r="B9" s="54">
        <f>IFERROR(VLOOKUP(A9,A10:B$48000,2,),)+G9</f>
        <v>9864024.4199999999</v>
      </c>
      <c r="C9" s="14" t="s">
        <v>11</v>
      </c>
      <c r="D9" s="15" t="s">
        <v>12</v>
      </c>
      <c r="E9" s="16" t="s">
        <v>24</v>
      </c>
      <c r="F9" s="17" t="s">
        <v>27</v>
      </c>
      <c r="G9" s="18">
        <v>9864024.4199999999</v>
      </c>
      <c r="H9" s="8">
        <v>43112</v>
      </c>
    </row>
    <row r="10" spans="1:8" ht="15.75" x14ac:dyDescent="0.25">
      <c r="A10" s="53" t="str">
        <f t="shared" si="0"/>
        <v>Налоги |Орг 2|Объект 1|8</v>
      </c>
      <c r="B10" s="54">
        <f>IFERROR(VLOOKUP(A10,A11:B$48000,2,),)+G10</f>
        <v>5680.5</v>
      </c>
      <c r="C10" s="14" t="s">
        <v>11</v>
      </c>
      <c r="D10" s="15" t="s">
        <v>12</v>
      </c>
      <c r="E10" s="16" t="s">
        <v>25</v>
      </c>
      <c r="F10" s="17" t="s">
        <v>26</v>
      </c>
      <c r="G10" s="18">
        <v>5680.5</v>
      </c>
      <c r="H10" s="8">
        <v>43324</v>
      </c>
    </row>
    <row r="11" spans="1:8" ht="15.75" x14ac:dyDescent="0.25">
      <c r="A11" s="53" t="str">
        <f t="shared" si="0"/>
        <v>Налоги |Орг 2|Объект 2|1</v>
      </c>
      <c r="B11" s="54">
        <f>IFERROR(VLOOKUP(A11,A12:B$48000,2,),)+G11</f>
        <v>864024.42</v>
      </c>
      <c r="C11" s="14" t="s">
        <v>11</v>
      </c>
      <c r="D11" s="15" t="s">
        <v>12</v>
      </c>
      <c r="E11" s="16" t="s">
        <v>25</v>
      </c>
      <c r="F11" s="17" t="s">
        <v>27</v>
      </c>
      <c r="G11" s="18">
        <v>864024.42</v>
      </c>
      <c r="H11" s="8">
        <v>43112</v>
      </c>
    </row>
    <row r="12" spans="1:8" ht="15.75" x14ac:dyDescent="0.25">
      <c r="A12" s="53" t="str">
        <f t="shared" si="0"/>
        <v>Тендерный отдел|Орг 1|Объект 1|1</v>
      </c>
      <c r="B12" s="54">
        <f>IFERROR(VLOOKUP(A12,A13:B$48000,2,),)+G12</f>
        <v>540000</v>
      </c>
      <c r="C12" s="19" t="s">
        <v>13</v>
      </c>
      <c r="D12" s="15" t="s">
        <v>14</v>
      </c>
      <c r="E12" s="16" t="s">
        <v>24</v>
      </c>
      <c r="F12" s="17" t="s">
        <v>26</v>
      </c>
      <c r="G12" s="18">
        <v>540000</v>
      </c>
      <c r="H12" s="8">
        <v>43112</v>
      </c>
    </row>
    <row r="13" spans="1:8" ht="15.75" x14ac:dyDescent="0.25">
      <c r="A13" s="53" t="str">
        <f t="shared" si="0"/>
        <v>Тендерный отдел|Орг 1|Объект 2|1</v>
      </c>
      <c r="B13" s="54">
        <f>IFERROR(VLOOKUP(A13,A14:B$48000,2,),)+G13</f>
        <v>24000</v>
      </c>
      <c r="C13" s="19" t="s">
        <v>13</v>
      </c>
      <c r="D13" s="15" t="s">
        <v>14</v>
      </c>
      <c r="E13" s="16" t="s">
        <v>24</v>
      </c>
      <c r="F13" s="17" t="s">
        <v>27</v>
      </c>
      <c r="G13" s="18">
        <v>24000</v>
      </c>
      <c r="H13" s="8">
        <v>43112</v>
      </c>
    </row>
    <row r="14" spans="1:8" ht="15.75" x14ac:dyDescent="0.25">
      <c r="A14" s="53" t="str">
        <f t="shared" si="0"/>
        <v>Тендерный отдел|Орг 2|Объект 1|1</v>
      </c>
      <c r="B14" s="54">
        <f>IFERROR(VLOOKUP(A14,A15:B$48000,2,),)+G14</f>
        <v>40000</v>
      </c>
      <c r="C14" s="19" t="s">
        <v>13</v>
      </c>
      <c r="D14" s="15" t="s">
        <v>14</v>
      </c>
      <c r="E14" s="16" t="s">
        <v>25</v>
      </c>
      <c r="F14" s="17" t="s">
        <v>26</v>
      </c>
      <c r="G14" s="18">
        <v>40000</v>
      </c>
      <c r="H14" s="8">
        <v>43112</v>
      </c>
    </row>
    <row r="15" spans="1:8" ht="15.75" x14ac:dyDescent="0.25">
      <c r="A15" s="53" t="str">
        <f t="shared" si="0"/>
        <v>Тендерный отдел|Орг 2|Объект 2|11</v>
      </c>
      <c r="B15" s="54">
        <f>IFERROR(VLOOKUP(A15,A16:B$48000,2,),)+G15</f>
        <v>324000</v>
      </c>
      <c r="C15" s="19" t="s">
        <v>13</v>
      </c>
      <c r="D15" s="15" t="s">
        <v>14</v>
      </c>
      <c r="E15" s="16" t="s">
        <v>25</v>
      </c>
      <c r="F15" s="17" t="s">
        <v>27</v>
      </c>
      <c r="G15" s="18">
        <v>324000</v>
      </c>
      <c r="H15" s="8">
        <v>43416</v>
      </c>
    </row>
    <row r="16" spans="1:8" ht="15.75" x14ac:dyDescent="0.25">
      <c r="A16" s="53" t="str">
        <f t="shared" si="0"/>
        <v>СМР|Орг 1|Объект 1|1</v>
      </c>
      <c r="B16" s="54">
        <f>IFERROR(VLOOKUP(A16,A17:B$48000,2,),)+G16</f>
        <v>1167880.5</v>
      </c>
      <c r="C16" s="14" t="s">
        <v>16</v>
      </c>
      <c r="D16" s="15" t="s">
        <v>15</v>
      </c>
      <c r="E16" s="16" t="s">
        <v>24</v>
      </c>
      <c r="F16" s="17" t="s">
        <v>26</v>
      </c>
      <c r="G16" s="18">
        <v>1167880.5</v>
      </c>
      <c r="H16" s="8">
        <v>43125</v>
      </c>
    </row>
    <row r="17" spans="1:8" ht="15.75" x14ac:dyDescent="0.25">
      <c r="A17" s="53" t="str">
        <f t="shared" si="0"/>
        <v>СМР|Орг 1|Объект 2|1</v>
      </c>
      <c r="B17" s="54">
        <f>IFERROR(VLOOKUP(A17,A18:B$48000,2,),)+G17</f>
        <v>28914</v>
      </c>
      <c r="C17" s="14" t="s">
        <v>16</v>
      </c>
      <c r="D17" s="15" t="s">
        <v>15</v>
      </c>
      <c r="E17" s="16" t="s">
        <v>24</v>
      </c>
      <c r="F17" s="17" t="s">
        <v>27</v>
      </c>
      <c r="G17" s="18">
        <v>28914</v>
      </c>
      <c r="H17" s="8">
        <v>43129</v>
      </c>
    </row>
    <row r="18" spans="1:8" ht="15.75" x14ac:dyDescent="0.25">
      <c r="A18" s="53" t="str">
        <f t="shared" si="0"/>
        <v>СМР|Орг 2|Объект 1|8</v>
      </c>
      <c r="B18" s="54">
        <f>IFERROR(VLOOKUP(A18,A19:B$48000,2,),)+G18</f>
        <v>167880.5</v>
      </c>
      <c r="C18" s="14" t="s">
        <v>16</v>
      </c>
      <c r="D18" s="15" t="s">
        <v>15</v>
      </c>
      <c r="E18" s="16" t="s">
        <v>25</v>
      </c>
      <c r="F18" s="17" t="s">
        <v>26</v>
      </c>
      <c r="G18" s="18">
        <v>167880.5</v>
      </c>
      <c r="H18" s="8">
        <v>43337</v>
      </c>
    </row>
    <row r="19" spans="1:8" ht="15.75" x14ac:dyDescent="0.25">
      <c r="A19" s="53" t="str">
        <f t="shared" si="0"/>
        <v>СМР|Орг 2|Объект 2|1</v>
      </c>
      <c r="B19" s="54">
        <f>IFERROR(VLOOKUP(A19,A20:B$48000,2,),)+G19</f>
        <v>128914</v>
      </c>
      <c r="C19" s="14" t="s">
        <v>16</v>
      </c>
      <c r="D19" s="15" t="s">
        <v>15</v>
      </c>
      <c r="E19" s="16" t="s">
        <v>25</v>
      </c>
      <c r="F19" s="17" t="s">
        <v>27</v>
      </c>
      <c r="G19" s="18">
        <v>128914</v>
      </c>
      <c r="H19" s="8">
        <v>43129</v>
      </c>
    </row>
    <row r="20" spans="1:8" ht="15.75" x14ac:dyDescent="0.25">
      <c r="A20" s="53" t="str">
        <f t="shared" si="0"/>
        <v>Отдел 1|Орг 1|Объект 1|12</v>
      </c>
      <c r="B20" s="54">
        <f>IFERROR(VLOOKUP(A20,A21:B$48000,2,),)+G20</f>
        <v>31400</v>
      </c>
      <c r="C20" s="23" t="s">
        <v>23</v>
      </c>
      <c r="D20" s="20" t="s">
        <v>17</v>
      </c>
      <c r="E20" s="16" t="s">
        <v>24</v>
      </c>
      <c r="F20" s="17" t="s">
        <v>26</v>
      </c>
      <c r="G20" s="21">
        <v>31400</v>
      </c>
      <c r="H20" s="22">
        <v>43460</v>
      </c>
    </row>
    <row r="21" spans="1:8" ht="15.75" x14ac:dyDescent="0.25">
      <c r="A21" s="53" t="str">
        <f t="shared" si="0"/>
        <v>Отдел 1|Орг 1|Объект 2|12</v>
      </c>
      <c r="B21" s="54">
        <f>IFERROR(VLOOKUP(A21,A22:B$48000,2,),)+G21</f>
        <v>21400</v>
      </c>
      <c r="C21" s="23" t="s">
        <v>23</v>
      </c>
      <c r="D21" s="20" t="s">
        <v>17</v>
      </c>
      <c r="E21" s="16" t="s">
        <v>24</v>
      </c>
      <c r="F21" s="17" t="s">
        <v>27</v>
      </c>
      <c r="G21" s="21">
        <v>21400</v>
      </c>
      <c r="H21" s="22">
        <v>43460</v>
      </c>
    </row>
    <row r="22" spans="1:8" ht="15.75" x14ac:dyDescent="0.25">
      <c r="A22" s="53" t="str">
        <f t="shared" si="0"/>
        <v>Отдел 1|Орг 2|Объект 1|12</v>
      </c>
      <c r="B22" s="54">
        <f>IFERROR(VLOOKUP(A22,A23:B$48000,2,),)+G22</f>
        <v>51400</v>
      </c>
      <c r="C22" s="23" t="s">
        <v>23</v>
      </c>
      <c r="D22" s="20" t="s">
        <v>17</v>
      </c>
      <c r="E22" s="16" t="s">
        <v>25</v>
      </c>
      <c r="F22" s="17" t="s">
        <v>26</v>
      </c>
      <c r="G22" s="21">
        <v>51400</v>
      </c>
      <c r="H22" s="22">
        <v>43460</v>
      </c>
    </row>
    <row r="23" spans="1:8" ht="15.75" x14ac:dyDescent="0.25">
      <c r="A23" s="53" t="str">
        <f t="shared" si="0"/>
        <v>Отдел 1|Орг 2|Объект 2|12</v>
      </c>
      <c r="B23" s="54">
        <f>IFERROR(VLOOKUP(A23,A24:B$48000,2,),)+G23</f>
        <v>61400</v>
      </c>
      <c r="C23" s="23" t="s">
        <v>23</v>
      </c>
      <c r="D23" s="20" t="s">
        <v>17</v>
      </c>
      <c r="E23" s="16" t="s">
        <v>25</v>
      </c>
      <c r="F23" s="17" t="s">
        <v>27</v>
      </c>
      <c r="G23" s="21">
        <v>61400</v>
      </c>
      <c r="H23" s="22">
        <v>43460</v>
      </c>
    </row>
  </sheetData>
  <autoFilter ref="C3:H2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5"/>
  <sheetViews>
    <sheetView zoomScale="110" zoomScaleNormal="11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13" sqref="I13"/>
    </sheetView>
  </sheetViews>
  <sheetFormatPr defaultRowHeight="11.25" outlineLevelCol="1" x14ac:dyDescent="0.2"/>
  <cols>
    <col min="1" max="1" width="2.28515625" style="24" customWidth="1"/>
    <col min="2" max="2" width="2.28515625" style="25" customWidth="1"/>
    <col min="3" max="3" width="12.7109375" style="26" customWidth="1"/>
    <col min="4" max="4" width="16.42578125" style="26" customWidth="1"/>
    <col min="5" max="5" width="33.140625" style="26" customWidth="1"/>
    <col min="6" max="6" width="11.5703125" style="50" customWidth="1" outlineLevel="1"/>
    <col min="7" max="7" width="12.28515625" style="50" customWidth="1" outlineLevel="1"/>
    <col min="8" max="8" width="12.140625" style="50" customWidth="1" outlineLevel="1"/>
    <col min="9" max="9" width="12.28515625" style="50" customWidth="1" outlineLevel="1"/>
    <col min="10" max="10" width="12.140625" style="50" customWidth="1" outlineLevel="1"/>
    <col min="11" max="11" width="12.28515625" style="50" customWidth="1" outlineLevel="1"/>
    <col min="12" max="12" width="12.7109375" style="50" customWidth="1" outlineLevel="1"/>
    <col min="13" max="13" width="12.28515625" style="50" customWidth="1" outlineLevel="1"/>
    <col min="14" max="15" width="11.5703125" style="50" customWidth="1" outlineLevel="1"/>
    <col min="16" max="16" width="11.85546875" style="50" customWidth="1" outlineLevel="1"/>
    <col min="17" max="17" width="12.28515625" style="50" customWidth="1" outlineLevel="1"/>
    <col min="18" max="18" width="13.28515625" style="49" customWidth="1"/>
    <col min="19" max="16384" width="9.140625" style="25"/>
  </cols>
  <sheetData>
    <row r="1" spans="1:19" x14ac:dyDescent="0.2">
      <c r="E1" s="27" t="s">
        <v>18</v>
      </c>
      <c r="F1" s="28">
        <v>43101</v>
      </c>
      <c r="G1" s="28">
        <v>43132</v>
      </c>
      <c r="H1" s="28">
        <v>43160</v>
      </c>
      <c r="I1" s="28">
        <v>43191</v>
      </c>
      <c r="J1" s="28">
        <v>43221</v>
      </c>
      <c r="K1" s="28">
        <v>43252</v>
      </c>
      <c r="L1" s="28">
        <v>43282</v>
      </c>
      <c r="M1" s="28">
        <v>43313</v>
      </c>
      <c r="N1" s="28">
        <v>43344</v>
      </c>
      <c r="O1" s="28">
        <v>43374</v>
      </c>
      <c r="P1" s="28">
        <v>43405</v>
      </c>
      <c r="Q1" s="28">
        <v>43435</v>
      </c>
      <c r="R1" s="28">
        <v>43101</v>
      </c>
      <c r="S1" s="29"/>
    </row>
    <row r="2" spans="1:19" x14ac:dyDescent="0.2">
      <c r="D2" s="30"/>
      <c r="E2" s="31" t="s">
        <v>19</v>
      </c>
      <c r="F2" s="28">
        <v>43131</v>
      </c>
      <c r="G2" s="28">
        <v>43159</v>
      </c>
      <c r="H2" s="28">
        <v>43190</v>
      </c>
      <c r="I2" s="28">
        <v>43220</v>
      </c>
      <c r="J2" s="28">
        <v>43251</v>
      </c>
      <c r="K2" s="28">
        <v>43281</v>
      </c>
      <c r="L2" s="28">
        <v>43312</v>
      </c>
      <c r="M2" s="28">
        <v>43343</v>
      </c>
      <c r="N2" s="28">
        <v>43373</v>
      </c>
      <c r="O2" s="28">
        <v>43404</v>
      </c>
      <c r="P2" s="28">
        <v>43434</v>
      </c>
      <c r="Q2" s="28">
        <v>43465</v>
      </c>
      <c r="R2" s="28">
        <v>43465</v>
      </c>
    </row>
    <row r="3" spans="1:19" ht="31.5" x14ac:dyDescent="0.2">
      <c r="C3" s="32" t="s">
        <v>5</v>
      </c>
      <c r="D3" s="33" t="s">
        <v>20</v>
      </c>
      <c r="E3" s="32" t="s">
        <v>3</v>
      </c>
      <c r="F3" s="35">
        <v>43101</v>
      </c>
      <c r="G3" s="35">
        <v>43132</v>
      </c>
      <c r="H3" s="35">
        <v>43160</v>
      </c>
      <c r="I3" s="35">
        <v>43191</v>
      </c>
      <c r="J3" s="35">
        <v>43221</v>
      </c>
      <c r="K3" s="35">
        <v>43252</v>
      </c>
      <c r="L3" s="35">
        <v>43282</v>
      </c>
      <c r="M3" s="35">
        <v>43313</v>
      </c>
      <c r="N3" s="35">
        <v>43344</v>
      </c>
      <c r="O3" s="35">
        <v>43374</v>
      </c>
      <c r="P3" s="35">
        <v>43405</v>
      </c>
      <c r="Q3" s="35">
        <v>43435</v>
      </c>
      <c r="R3" s="34" t="s">
        <v>21</v>
      </c>
    </row>
    <row r="4" spans="1:19" x14ac:dyDescent="0.2">
      <c r="A4" s="36"/>
      <c r="B4" s="36"/>
      <c r="C4" s="37"/>
      <c r="D4" s="17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9" s="45" customFormat="1" x14ac:dyDescent="0.2">
      <c r="A5" s="42"/>
      <c r="B5" s="25"/>
      <c r="C5" s="43"/>
      <c r="D5" s="17"/>
      <c r="E5" s="44" t="s">
        <v>22</v>
      </c>
      <c r="F5" s="41">
        <f t="shared" ref="F5:R5" si="0">SUM(F6:F25)</f>
        <v>14658946.380000001</v>
      </c>
      <c r="G5" s="41">
        <f t="shared" si="0"/>
        <v>2583</v>
      </c>
      <c r="H5" s="41">
        <f t="shared" si="0"/>
        <v>0</v>
      </c>
      <c r="I5" s="41">
        <f t="shared" si="0"/>
        <v>254444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173561</v>
      </c>
      <c r="N5" s="41">
        <f t="shared" si="0"/>
        <v>0</v>
      </c>
      <c r="O5" s="41">
        <f t="shared" si="0"/>
        <v>0</v>
      </c>
      <c r="P5" s="41">
        <f t="shared" si="0"/>
        <v>324000</v>
      </c>
      <c r="Q5" s="41">
        <f t="shared" si="0"/>
        <v>165600</v>
      </c>
      <c r="R5" s="41">
        <f t="shared" si="0"/>
        <v>15579134.380000001</v>
      </c>
      <c r="S5" s="51"/>
    </row>
    <row r="6" spans="1:19" x14ac:dyDescent="0.2">
      <c r="A6" s="36"/>
      <c r="C6" s="40" t="s">
        <v>24</v>
      </c>
      <c r="D6" s="17" t="s">
        <v>26</v>
      </c>
      <c r="E6" s="46" t="s">
        <v>11</v>
      </c>
      <c r="F6" s="48">
        <f>IFERROR(VLOOKUP($E6&amp;"|"&amp;$C6&amp;"|"&amp;$D6&amp;"|"&amp;COLUMN(A1),'2018'!$A:$B,2,),0)</f>
        <v>5680.5</v>
      </c>
      <c r="G6" s="48">
        <f>IFERROR(VLOOKUP($E6&amp;"|"&amp;$C6&amp;"|"&amp;$D6&amp;"|"&amp;COLUMN(B1),'2018'!$A:$B,2,),0)</f>
        <v>0</v>
      </c>
      <c r="H6" s="48">
        <f>IFERROR(VLOOKUP($E6&amp;"|"&amp;$C6&amp;"|"&amp;$D6&amp;"|"&amp;COLUMN(C1),'2018'!$A:$B,2,),0)</f>
        <v>0</v>
      </c>
      <c r="I6" s="48">
        <f>IFERROR(VLOOKUP($E6&amp;"|"&amp;$C6&amp;"|"&amp;$D6&amp;"|"&amp;COLUMN(D1),'2018'!$A:$B,2,),0)</f>
        <v>0</v>
      </c>
      <c r="J6" s="48">
        <f>IFERROR(VLOOKUP($E6&amp;"|"&amp;$C6&amp;"|"&amp;$D6&amp;"|"&amp;COLUMN(E1),'2018'!$A:$B,2,),0)</f>
        <v>0</v>
      </c>
      <c r="K6" s="48">
        <f>IFERROR(VLOOKUP($E6&amp;"|"&amp;$C6&amp;"|"&amp;$D6&amp;"|"&amp;COLUMN(F1),'2018'!$A:$B,2,),0)</f>
        <v>0</v>
      </c>
      <c r="L6" s="48">
        <f>IFERROR(VLOOKUP($E6&amp;"|"&amp;$C6&amp;"|"&amp;$D6&amp;"|"&amp;COLUMN(G1),'2018'!$A:$B,2,),0)</f>
        <v>0</v>
      </c>
      <c r="M6" s="48">
        <f>IFERROR(VLOOKUP($E6&amp;"|"&amp;$C6&amp;"|"&amp;$D6&amp;"|"&amp;COLUMN(H1),'2018'!$A:$B,2,),0)</f>
        <v>0</v>
      </c>
      <c r="N6" s="48">
        <f>IFERROR(VLOOKUP($E6&amp;"|"&amp;$C6&amp;"|"&amp;$D6&amp;"|"&amp;COLUMN(I1),'2018'!$A:$B,2,),0)</f>
        <v>0</v>
      </c>
      <c r="O6" s="48">
        <f>IFERROR(VLOOKUP($E6&amp;"|"&amp;$C6&amp;"|"&amp;$D6&amp;"|"&amp;COLUMN(J1),'2018'!$A:$B,2,),0)</f>
        <v>0</v>
      </c>
      <c r="P6" s="48">
        <f>IFERROR(VLOOKUP($E6&amp;"|"&amp;$C6&amp;"|"&amp;$D6&amp;"|"&amp;COLUMN(K1),'2018'!$A:$B,2,),0)</f>
        <v>0</v>
      </c>
      <c r="Q6" s="48">
        <f>IFERROR(VLOOKUP($E6&amp;"|"&amp;$C6&amp;"|"&amp;$D6&amp;"|"&amp;COLUMN(L1),'2018'!$A:$B,2,),0)</f>
        <v>0</v>
      </c>
      <c r="R6" s="52">
        <f t="shared" ref="R6:R22" si="1">SUM(F6:Q6)</f>
        <v>5680.5</v>
      </c>
    </row>
    <row r="7" spans="1:19" x14ac:dyDescent="0.2">
      <c r="A7" s="36"/>
      <c r="C7" s="40" t="s">
        <v>24</v>
      </c>
      <c r="D7" s="17" t="s">
        <v>26</v>
      </c>
      <c r="E7" s="46" t="s">
        <v>9</v>
      </c>
      <c r="F7" s="48">
        <f>IFERROR(VLOOKUP($E7&amp;"|"&amp;$C7&amp;"|"&amp;$D7&amp;"|"&amp;COLUMN(A2),'2018'!$A:$B,2,),0)</f>
        <v>1994508.54</v>
      </c>
      <c r="G7" s="48">
        <f>IFERROR(VLOOKUP($E7&amp;"|"&amp;$C7&amp;"|"&amp;$D7&amp;"|"&amp;COLUMN(B2),'2018'!$A:$B,2,),0)</f>
        <v>0</v>
      </c>
      <c r="H7" s="48">
        <f>IFERROR(VLOOKUP($E7&amp;"|"&amp;$C7&amp;"|"&amp;$D7&amp;"|"&amp;COLUMN(C2),'2018'!$A:$B,2,),0)</f>
        <v>0</v>
      </c>
      <c r="I7" s="48">
        <f>IFERROR(VLOOKUP($E7&amp;"|"&amp;$C7&amp;"|"&amp;$D7&amp;"|"&amp;COLUMN(D2),'2018'!$A:$B,2,),0)</f>
        <v>0</v>
      </c>
      <c r="J7" s="48">
        <f>IFERROR(VLOOKUP($E7&amp;"|"&amp;$C7&amp;"|"&amp;$D7&amp;"|"&amp;COLUMN(E2),'2018'!$A:$B,2,),0)</f>
        <v>0</v>
      </c>
      <c r="K7" s="48">
        <f>IFERROR(VLOOKUP($E7&amp;"|"&amp;$C7&amp;"|"&amp;$D7&amp;"|"&amp;COLUMN(F2),'2018'!$A:$B,2,),0)</f>
        <v>0</v>
      </c>
      <c r="L7" s="48">
        <f>IFERROR(VLOOKUP($E7&amp;"|"&amp;$C7&amp;"|"&amp;$D7&amp;"|"&amp;COLUMN(G2),'2018'!$A:$B,2,),0)</f>
        <v>0</v>
      </c>
      <c r="M7" s="48">
        <f>IFERROR(VLOOKUP($E7&amp;"|"&amp;$C7&amp;"|"&amp;$D7&amp;"|"&amp;COLUMN(H2),'2018'!$A:$B,2,),0)</f>
        <v>0</v>
      </c>
      <c r="N7" s="48">
        <f>IFERROR(VLOOKUP($E7&amp;"|"&amp;$C7&amp;"|"&amp;$D7&amp;"|"&amp;COLUMN(I2),'2018'!$A:$B,2,),0)</f>
        <v>0</v>
      </c>
      <c r="O7" s="48">
        <f>IFERROR(VLOOKUP($E7&amp;"|"&amp;$C7&amp;"|"&amp;$D7&amp;"|"&amp;COLUMN(J2),'2018'!$A:$B,2,),0)</f>
        <v>0</v>
      </c>
      <c r="P7" s="48">
        <f>IFERROR(VLOOKUP($E7&amp;"|"&amp;$C7&amp;"|"&amp;$D7&amp;"|"&amp;COLUMN(K2),'2018'!$A:$B,2,),0)</f>
        <v>0</v>
      </c>
      <c r="Q7" s="48">
        <f>IFERROR(VLOOKUP($E7&amp;"|"&amp;$C7&amp;"|"&amp;$D7&amp;"|"&amp;COLUMN(L2),'2018'!$A:$B,2,),0)</f>
        <v>0</v>
      </c>
      <c r="R7" s="52">
        <f t="shared" si="1"/>
        <v>1994508.54</v>
      </c>
    </row>
    <row r="8" spans="1:19" x14ac:dyDescent="0.2">
      <c r="A8" s="36"/>
      <c r="C8" s="40" t="s">
        <v>24</v>
      </c>
      <c r="D8" s="17" t="s">
        <v>26</v>
      </c>
      <c r="E8" s="46" t="s">
        <v>13</v>
      </c>
      <c r="F8" s="48">
        <f>IFERROR(VLOOKUP($E8&amp;"|"&amp;$C8&amp;"|"&amp;$D8&amp;"|"&amp;COLUMN(A3),'2018'!$A:$B,2,),0)</f>
        <v>540000</v>
      </c>
      <c r="G8" s="48">
        <f>IFERROR(VLOOKUP($E8&amp;"|"&amp;$C8&amp;"|"&amp;$D8&amp;"|"&amp;COLUMN(B3),'2018'!$A:$B,2,),0)</f>
        <v>0</v>
      </c>
      <c r="H8" s="48">
        <f>IFERROR(VLOOKUP($E8&amp;"|"&amp;$C8&amp;"|"&amp;$D8&amp;"|"&amp;COLUMN(C3),'2018'!$A:$B,2,),0)</f>
        <v>0</v>
      </c>
      <c r="I8" s="48">
        <f>IFERROR(VLOOKUP($E8&amp;"|"&amp;$C8&amp;"|"&amp;$D8&amp;"|"&amp;COLUMN(D3),'2018'!$A:$B,2,),0)</f>
        <v>0</v>
      </c>
      <c r="J8" s="48">
        <f>IFERROR(VLOOKUP($E8&amp;"|"&amp;$C8&amp;"|"&amp;$D8&amp;"|"&amp;COLUMN(E3),'2018'!$A:$B,2,),0)</f>
        <v>0</v>
      </c>
      <c r="K8" s="48">
        <f>IFERROR(VLOOKUP($E8&amp;"|"&amp;$C8&amp;"|"&amp;$D8&amp;"|"&amp;COLUMN(F3),'2018'!$A:$B,2,),0)</f>
        <v>0</v>
      </c>
      <c r="L8" s="48">
        <f>IFERROR(VLOOKUP($E8&amp;"|"&amp;$C8&amp;"|"&amp;$D8&amp;"|"&amp;COLUMN(G3),'2018'!$A:$B,2,),0)</f>
        <v>0</v>
      </c>
      <c r="M8" s="48">
        <f>IFERROR(VLOOKUP($E8&amp;"|"&amp;$C8&amp;"|"&amp;$D8&amp;"|"&amp;COLUMN(H3),'2018'!$A:$B,2,),0)</f>
        <v>0</v>
      </c>
      <c r="N8" s="48">
        <f>IFERROR(VLOOKUP($E8&amp;"|"&amp;$C8&amp;"|"&amp;$D8&amp;"|"&amp;COLUMN(I3),'2018'!$A:$B,2,),0)</f>
        <v>0</v>
      </c>
      <c r="O8" s="48">
        <f>IFERROR(VLOOKUP($E8&amp;"|"&amp;$C8&amp;"|"&amp;$D8&amp;"|"&amp;COLUMN(J3),'2018'!$A:$B,2,),0)</f>
        <v>0</v>
      </c>
      <c r="P8" s="48">
        <f>IFERROR(VLOOKUP($E8&amp;"|"&amp;$C8&amp;"|"&amp;$D8&amp;"|"&amp;COLUMN(K3),'2018'!$A:$B,2,),0)</f>
        <v>0</v>
      </c>
      <c r="Q8" s="48">
        <f>IFERROR(VLOOKUP($E8&amp;"|"&amp;$C8&amp;"|"&amp;$D8&amp;"|"&amp;COLUMN(L3),'2018'!$A:$B,2,),0)</f>
        <v>0</v>
      </c>
      <c r="R8" s="47">
        <f t="shared" si="1"/>
        <v>540000</v>
      </c>
    </row>
    <row r="9" spans="1:19" x14ac:dyDescent="0.2">
      <c r="A9" s="36"/>
      <c r="C9" s="40" t="s">
        <v>24</v>
      </c>
      <c r="D9" s="17" t="s">
        <v>26</v>
      </c>
      <c r="E9" s="46" t="s">
        <v>16</v>
      </c>
      <c r="F9" s="48">
        <f>IFERROR(VLOOKUP($E9&amp;"|"&amp;$C9&amp;"|"&amp;$D9&amp;"|"&amp;COLUMN(A4),'2018'!$A:$B,2,),0)</f>
        <v>1167880.5</v>
      </c>
      <c r="G9" s="48">
        <f>IFERROR(VLOOKUP($E9&amp;"|"&amp;$C9&amp;"|"&amp;$D9&amp;"|"&amp;COLUMN(B4),'2018'!$A:$B,2,),0)</f>
        <v>0</v>
      </c>
      <c r="H9" s="48">
        <f>IFERROR(VLOOKUP($E9&amp;"|"&amp;$C9&amp;"|"&amp;$D9&amp;"|"&amp;COLUMN(C4),'2018'!$A:$B,2,),0)</f>
        <v>0</v>
      </c>
      <c r="I9" s="48">
        <f>IFERROR(VLOOKUP($E9&amp;"|"&amp;$C9&amp;"|"&amp;$D9&amp;"|"&amp;COLUMN(D4),'2018'!$A:$B,2,),0)</f>
        <v>0</v>
      </c>
      <c r="J9" s="48">
        <f>IFERROR(VLOOKUP($E9&amp;"|"&amp;$C9&amp;"|"&amp;$D9&amp;"|"&amp;COLUMN(E4),'2018'!$A:$B,2,),0)</f>
        <v>0</v>
      </c>
      <c r="K9" s="48">
        <f>IFERROR(VLOOKUP($E9&amp;"|"&amp;$C9&amp;"|"&amp;$D9&amp;"|"&amp;COLUMN(F4),'2018'!$A:$B,2,),0)</f>
        <v>0</v>
      </c>
      <c r="L9" s="48">
        <f>IFERROR(VLOOKUP($E9&amp;"|"&amp;$C9&amp;"|"&amp;$D9&amp;"|"&amp;COLUMN(G4),'2018'!$A:$B,2,),0)</f>
        <v>0</v>
      </c>
      <c r="M9" s="48">
        <f>IFERROR(VLOOKUP($E9&amp;"|"&amp;$C9&amp;"|"&amp;$D9&amp;"|"&amp;COLUMN(H4),'2018'!$A:$B,2,),0)</f>
        <v>0</v>
      </c>
      <c r="N9" s="48">
        <f>IFERROR(VLOOKUP($E9&amp;"|"&amp;$C9&amp;"|"&amp;$D9&amp;"|"&amp;COLUMN(I4),'2018'!$A:$B,2,),0)</f>
        <v>0</v>
      </c>
      <c r="O9" s="48">
        <f>IFERROR(VLOOKUP($E9&amp;"|"&amp;$C9&amp;"|"&amp;$D9&amp;"|"&amp;COLUMN(J4),'2018'!$A:$B,2,),0)</f>
        <v>0</v>
      </c>
      <c r="P9" s="48">
        <f>IFERROR(VLOOKUP($E9&amp;"|"&amp;$C9&amp;"|"&amp;$D9&amp;"|"&amp;COLUMN(K4),'2018'!$A:$B,2,),0)</f>
        <v>0</v>
      </c>
      <c r="Q9" s="48">
        <f>IFERROR(VLOOKUP($E9&amp;"|"&amp;$C9&amp;"|"&amp;$D9&amp;"|"&amp;COLUMN(L4),'2018'!$A:$B,2,),0)</f>
        <v>0</v>
      </c>
      <c r="R9" s="47">
        <f t="shared" si="1"/>
        <v>1167880.5</v>
      </c>
    </row>
    <row r="10" spans="1:19" x14ac:dyDescent="0.2">
      <c r="A10" s="36"/>
      <c r="C10" s="40" t="s">
        <v>24</v>
      </c>
      <c r="D10" s="17" t="s">
        <v>26</v>
      </c>
      <c r="E10" s="46" t="s">
        <v>28</v>
      </c>
      <c r="F10" s="48">
        <f>IFERROR(VLOOKUP($E10&amp;"|"&amp;$C10&amp;"|"&amp;$D10&amp;"|"&amp;COLUMN(A5),'2018'!$A:$B,2,),0)</f>
        <v>0</v>
      </c>
      <c r="G10" s="48">
        <f>IFERROR(VLOOKUP($E10&amp;"|"&amp;$C10&amp;"|"&amp;$D10&amp;"|"&amp;COLUMN(B5),'2018'!$A:$B,2,),0)</f>
        <v>0</v>
      </c>
      <c r="H10" s="48">
        <f>IFERROR(VLOOKUP($E10&amp;"|"&amp;$C10&amp;"|"&amp;$D10&amp;"|"&amp;COLUMN(C5),'2018'!$A:$B,2,),0)</f>
        <v>0</v>
      </c>
      <c r="I10" s="48">
        <f>IFERROR(VLOOKUP($E10&amp;"|"&amp;$C10&amp;"|"&amp;$D10&amp;"|"&amp;COLUMN(D5),'2018'!$A:$B,2,),0)</f>
        <v>0</v>
      </c>
      <c r="J10" s="48">
        <f>IFERROR(VLOOKUP($E10&amp;"|"&amp;$C10&amp;"|"&amp;$D10&amp;"|"&amp;COLUMN(E5),'2018'!$A:$B,2,),0)</f>
        <v>0</v>
      </c>
      <c r="K10" s="48">
        <f>IFERROR(VLOOKUP($E10&amp;"|"&amp;$C10&amp;"|"&amp;$D10&amp;"|"&amp;COLUMN(F5),'2018'!$A:$B,2,),0)</f>
        <v>0</v>
      </c>
      <c r="L10" s="48">
        <f>IFERROR(VLOOKUP($E10&amp;"|"&amp;$C10&amp;"|"&amp;$D10&amp;"|"&amp;COLUMN(G5),'2018'!$A:$B,2,),0)</f>
        <v>0</v>
      </c>
      <c r="M10" s="48">
        <f>IFERROR(VLOOKUP($E10&amp;"|"&amp;$C10&amp;"|"&amp;$D10&amp;"|"&amp;COLUMN(H5),'2018'!$A:$B,2,),0)</f>
        <v>0</v>
      </c>
      <c r="N10" s="48">
        <f>IFERROR(VLOOKUP($E10&amp;"|"&amp;$C10&amp;"|"&amp;$D10&amp;"|"&amp;COLUMN(I5),'2018'!$A:$B,2,),0)</f>
        <v>0</v>
      </c>
      <c r="O10" s="48">
        <f>IFERROR(VLOOKUP($E10&amp;"|"&amp;$C10&amp;"|"&amp;$D10&amp;"|"&amp;COLUMN(J5),'2018'!$A:$B,2,),0)</f>
        <v>0</v>
      </c>
      <c r="P10" s="48">
        <f>IFERROR(VLOOKUP($E10&amp;"|"&amp;$C10&amp;"|"&amp;$D10&amp;"|"&amp;COLUMN(K5),'2018'!$A:$B,2,),0)</f>
        <v>0</v>
      </c>
      <c r="Q10" s="48">
        <f>IFERROR(VLOOKUP($E10&amp;"|"&amp;$C10&amp;"|"&amp;$D10&amp;"|"&amp;COLUMN(L5),'2018'!$A:$B,2,),0)</f>
        <v>31400</v>
      </c>
      <c r="R10" s="47">
        <f>SUM(F10:Q10)</f>
        <v>31400</v>
      </c>
    </row>
    <row r="11" spans="1:19" x14ac:dyDescent="0.2">
      <c r="A11" s="36"/>
      <c r="C11" s="40" t="s">
        <v>24</v>
      </c>
      <c r="D11" s="17" t="s">
        <v>27</v>
      </c>
      <c r="E11" s="46" t="s">
        <v>11</v>
      </c>
      <c r="F11" s="48">
        <f>IFERROR(VLOOKUP($E11&amp;"|"&amp;$C11&amp;"|"&amp;$D11&amp;"|"&amp;COLUMN(A6),'2018'!$A:$B,2,),0)</f>
        <v>9864024.4199999999</v>
      </c>
      <c r="G11" s="48">
        <f>IFERROR(VLOOKUP($E11&amp;"|"&amp;$C11&amp;"|"&amp;$D11&amp;"|"&amp;COLUMN(B6),'2018'!$A:$B,2,),0)</f>
        <v>0</v>
      </c>
      <c r="H11" s="48">
        <f>IFERROR(VLOOKUP($E11&amp;"|"&amp;$C11&amp;"|"&amp;$D11&amp;"|"&amp;COLUMN(C6),'2018'!$A:$B,2,),0)</f>
        <v>0</v>
      </c>
      <c r="I11" s="48">
        <f>IFERROR(VLOOKUP($E11&amp;"|"&amp;$C11&amp;"|"&amp;$D11&amp;"|"&amp;COLUMN(D6),'2018'!$A:$B,2,),0)</f>
        <v>0</v>
      </c>
      <c r="J11" s="48">
        <f>IFERROR(VLOOKUP($E11&amp;"|"&amp;$C11&amp;"|"&amp;$D11&amp;"|"&amp;COLUMN(E6),'2018'!$A:$B,2,),0)</f>
        <v>0</v>
      </c>
      <c r="K11" s="48">
        <f>IFERROR(VLOOKUP($E11&amp;"|"&amp;$C11&amp;"|"&amp;$D11&amp;"|"&amp;COLUMN(F6),'2018'!$A:$B,2,),0)</f>
        <v>0</v>
      </c>
      <c r="L11" s="48">
        <f>IFERROR(VLOOKUP($E11&amp;"|"&amp;$C11&amp;"|"&amp;$D11&amp;"|"&amp;COLUMN(G6),'2018'!$A:$B,2,),0)</f>
        <v>0</v>
      </c>
      <c r="M11" s="48">
        <f>IFERROR(VLOOKUP($E11&amp;"|"&amp;$C11&amp;"|"&amp;$D11&amp;"|"&amp;COLUMN(H6),'2018'!$A:$B,2,),0)</f>
        <v>0</v>
      </c>
      <c r="N11" s="48">
        <f>IFERROR(VLOOKUP($E11&amp;"|"&amp;$C11&amp;"|"&amp;$D11&amp;"|"&amp;COLUMN(I6),'2018'!$A:$B,2,),0)</f>
        <v>0</v>
      </c>
      <c r="O11" s="48">
        <f>IFERROR(VLOOKUP($E11&amp;"|"&amp;$C11&amp;"|"&amp;$D11&amp;"|"&amp;COLUMN(J6),'2018'!$A:$B,2,),0)</f>
        <v>0</v>
      </c>
      <c r="P11" s="48">
        <f>IFERROR(VLOOKUP($E11&amp;"|"&amp;$C11&amp;"|"&amp;$D11&amp;"|"&amp;COLUMN(K6),'2018'!$A:$B,2,),0)</f>
        <v>0</v>
      </c>
      <c r="Q11" s="48">
        <f>IFERROR(VLOOKUP($E11&amp;"|"&amp;$C11&amp;"|"&amp;$D11&amp;"|"&amp;COLUMN(L6),'2018'!$A:$B,2,),0)</f>
        <v>0</v>
      </c>
      <c r="R11" s="47">
        <f t="shared" si="1"/>
        <v>9864024.4199999999</v>
      </c>
    </row>
    <row r="12" spans="1:19" x14ac:dyDescent="0.2">
      <c r="A12" s="36"/>
      <c r="C12" s="40" t="s">
        <v>24</v>
      </c>
      <c r="D12" s="17" t="s">
        <v>27</v>
      </c>
      <c r="E12" s="46" t="s">
        <v>9</v>
      </c>
      <c r="F12" s="48">
        <f>IFERROR(VLOOKUP($E12&amp;"|"&amp;$C12&amp;"|"&amp;$D12&amp;"|"&amp;COLUMN(A7),'2018'!$A:$B,2,),0)</f>
        <v>0</v>
      </c>
      <c r="G12" s="48">
        <f>IFERROR(VLOOKUP($E12&amp;"|"&amp;$C12&amp;"|"&amp;$D12&amp;"|"&amp;COLUMN(B7),'2018'!$A:$B,2,),0)</f>
        <v>2583</v>
      </c>
      <c r="H12" s="48">
        <f>IFERROR(VLOOKUP($E12&amp;"|"&amp;$C12&amp;"|"&amp;$D12&amp;"|"&amp;COLUMN(C7),'2018'!$A:$B,2,),0)</f>
        <v>0</v>
      </c>
      <c r="I12" s="48">
        <f>IFERROR(VLOOKUP($E12&amp;"|"&amp;$C12&amp;"|"&amp;$D12&amp;"|"&amp;COLUMN(D7),'2018'!$A:$B,2,),0)</f>
        <v>0</v>
      </c>
      <c r="J12" s="48">
        <f>IFERROR(VLOOKUP($E12&amp;"|"&amp;$C12&amp;"|"&amp;$D12&amp;"|"&amp;COLUMN(E7),'2018'!$A:$B,2,),0)</f>
        <v>0</v>
      </c>
      <c r="K12" s="48">
        <f>IFERROR(VLOOKUP($E12&amp;"|"&amp;$C12&amp;"|"&amp;$D12&amp;"|"&amp;COLUMN(F7),'2018'!$A:$B,2,),0)</f>
        <v>0</v>
      </c>
      <c r="L12" s="48">
        <f>IFERROR(VLOOKUP($E12&amp;"|"&amp;$C12&amp;"|"&amp;$D12&amp;"|"&amp;COLUMN(G7),'2018'!$A:$B,2,),0)</f>
        <v>0</v>
      </c>
      <c r="M12" s="48">
        <f>IFERROR(VLOOKUP($E12&amp;"|"&amp;$C12&amp;"|"&amp;$D12&amp;"|"&amp;COLUMN(H7),'2018'!$A:$B,2,),0)</f>
        <v>0</v>
      </c>
      <c r="N12" s="48">
        <f>IFERROR(VLOOKUP($E12&amp;"|"&amp;$C12&amp;"|"&amp;$D12&amp;"|"&amp;COLUMN(I7),'2018'!$A:$B,2,),0)</f>
        <v>0</v>
      </c>
      <c r="O12" s="48">
        <f>IFERROR(VLOOKUP($E12&amp;"|"&amp;$C12&amp;"|"&amp;$D12&amp;"|"&amp;COLUMN(J7),'2018'!$A:$B,2,),0)</f>
        <v>0</v>
      </c>
      <c r="P12" s="48">
        <f>IFERROR(VLOOKUP($E12&amp;"|"&amp;$C12&amp;"|"&amp;$D12&amp;"|"&amp;COLUMN(K7),'2018'!$A:$B,2,),0)</f>
        <v>0</v>
      </c>
      <c r="Q12" s="48">
        <f>IFERROR(VLOOKUP($E12&amp;"|"&amp;$C12&amp;"|"&amp;$D12&amp;"|"&amp;COLUMN(L7),'2018'!$A:$B,2,),0)</f>
        <v>0</v>
      </c>
      <c r="R12" s="47">
        <f t="shared" si="1"/>
        <v>2583</v>
      </c>
    </row>
    <row r="13" spans="1:19" x14ac:dyDescent="0.2">
      <c r="A13" s="36"/>
      <c r="C13" s="40" t="s">
        <v>24</v>
      </c>
      <c r="D13" s="17" t="s">
        <v>27</v>
      </c>
      <c r="E13" s="46" t="s">
        <v>13</v>
      </c>
      <c r="F13" s="48">
        <f>IFERROR(VLOOKUP($E13&amp;"|"&amp;$C13&amp;"|"&amp;$D13&amp;"|"&amp;COLUMN(A8),'2018'!$A:$B,2,),0)</f>
        <v>24000</v>
      </c>
      <c r="G13" s="48">
        <f>IFERROR(VLOOKUP($E13&amp;"|"&amp;$C13&amp;"|"&amp;$D13&amp;"|"&amp;COLUMN(B8),'2018'!$A:$B,2,),0)</f>
        <v>0</v>
      </c>
      <c r="H13" s="48">
        <f>IFERROR(VLOOKUP($E13&amp;"|"&amp;$C13&amp;"|"&amp;$D13&amp;"|"&amp;COLUMN(C8),'2018'!$A:$B,2,),0)</f>
        <v>0</v>
      </c>
      <c r="I13" s="48">
        <f>IFERROR(VLOOKUP($E13&amp;"|"&amp;$C13&amp;"|"&amp;$D13&amp;"|"&amp;COLUMN(D8),'2018'!$A:$B,2,),0)</f>
        <v>0</v>
      </c>
      <c r="J13" s="48">
        <f>IFERROR(VLOOKUP($E13&amp;"|"&amp;$C13&amp;"|"&amp;$D13&amp;"|"&amp;COLUMN(E8),'2018'!$A:$B,2,),0)</f>
        <v>0</v>
      </c>
      <c r="K13" s="48">
        <f>IFERROR(VLOOKUP($E13&amp;"|"&amp;$C13&amp;"|"&amp;$D13&amp;"|"&amp;COLUMN(F8),'2018'!$A:$B,2,),0)</f>
        <v>0</v>
      </c>
      <c r="L13" s="48">
        <f>IFERROR(VLOOKUP($E13&amp;"|"&amp;$C13&amp;"|"&amp;$D13&amp;"|"&amp;COLUMN(G8),'2018'!$A:$B,2,),0)</f>
        <v>0</v>
      </c>
      <c r="M13" s="48">
        <f>IFERROR(VLOOKUP($E13&amp;"|"&amp;$C13&amp;"|"&amp;$D13&amp;"|"&amp;COLUMN(H8),'2018'!$A:$B,2,),0)</f>
        <v>0</v>
      </c>
      <c r="N13" s="48">
        <f>IFERROR(VLOOKUP($E13&amp;"|"&amp;$C13&amp;"|"&amp;$D13&amp;"|"&amp;COLUMN(I8),'2018'!$A:$B,2,),0)</f>
        <v>0</v>
      </c>
      <c r="O13" s="48">
        <f>IFERROR(VLOOKUP($E13&amp;"|"&amp;$C13&amp;"|"&amp;$D13&amp;"|"&amp;COLUMN(J8),'2018'!$A:$B,2,),0)</f>
        <v>0</v>
      </c>
      <c r="P13" s="48">
        <f>IFERROR(VLOOKUP($E13&amp;"|"&amp;$C13&amp;"|"&amp;$D13&amp;"|"&amp;COLUMN(K8),'2018'!$A:$B,2,),0)</f>
        <v>0</v>
      </c>
      <c r="Q13" s="48">
        <f>IFERROR(VLOOKUP($E13&amp;"|"&amp;$C13&amp;"|"&amp;$D13&amp;"|"&amp;COLUMN(L8),'2018'!$A:$B,2,),0)</f>
        <v>0</v>
      </c>
      <c r="R13" s="47">
        <f t="shared" si="1"/>
        <v>24000</v>
      </c>
    </row>
    <row r="14" spans="1:19" x14ac:dyDescent="0.2">
      <c r="A14" s="36"/>
      <c r="C14" s="40" t="s">
        <v>24</v>
      </c>
      <c r="D14" s="17" t="s">
        <v>27</v>
      </c>
      <c r="E14" s="46" t="s">
        <v>16</v>
      </c>
      <c r="F14" s="48">
        <f>IFERROR(VLOOKUP($E14&amp;"|"&amp;$C14&amp;"|"&amp;$D14&amp;"|"&amp;COLUMN(A9),'2018'!$A:$B,2,),0)</f>
        <v>28914</v>
      </c>
      <c r="G14" s="48">
        <f>IFERROR(VLOOKUP($E14&amp;"|"&amp;$C14&amp;"|"&amp;$D14&amp;"|"&amp;COLUMN(B9),'2018'!$A:$B,2,),0)</f>
        <v>0</v>
      </c>
      <c r="H14" s="48">
        <f>IFERROR(VLOOKUP($E14&amp;"|"&amp;$C14&amp;"|"&amp;$D14&amp;"|"&amp;COLUMN(C9),'2018'!$A:$B,2,),0)</f>
        <v>0</v>
      </c>
      <c r="I14" s="48">
        <f>IFERROR(VLOOKUP($E14&amp;"|"&amp;$C14&amp;"|"&amp;$D14&amp;"|"&amp;COLUMN(D9),'2018'!$A:$B,2,),0)</f>
        <v>0</v>
      </c>
      <c r="J14" s="48">
        <f>IFERROR(VLOOKUP($E14&amp;"|"&amp;$C14&amp;"|"&amp;$D14&amp;"|"&amp;COLUMN(E9),'2018'!$A:$B,2,),0)</f>
        <v>0</v>
      </c>
      <c r="K14" s="48">
        <f>IFERROR(VLOOKUP($E14&amp;"|"&amp;$C14&amp;"|"&amp;$D14&amp;"|"&amp;COLUMN(F9),'2018'!$A:$B,2,),0)</f>
        <v>0</v>
      </c>
      <c r="L14" s="48">
        <f>IFERROR(VLOOKUP($E14&amp;"|"&amp;$C14&amp;"|"&amp;$D14&amp;"|"&amp;COLUMN(G9),'2018'!$A:$B,2,),0)</f>
        <v>0</v>
      </c>
      <c r="M14" s="48">
        <f>IFERROR(VLOOKUP($E14&amp;"|"&amp;$C14&amp;"|"&amp;$D14&amp;"|"&amp;COLUMN(H9),'2018'!$A:$B,2,),0)</f>
        <v>0</v>
      </c>
      <c r="N14" s="48">
        <f>IFERROR(VLOOKUP($E14&amp;"|"&amp;$C14&amp;"|"&amp;$D14&amp;"|"&amp;COLUMN(I9),'2018'!$A:$B,2,),0)</f>
        <v>0</v>
      </c>
      <c r="O14" s="48">
        <f>IFERROR(VLOOKUP($E14&amp;"|"&amp;$C14&amp;"|"&amp;$D14&amp;"|"&amp;COLUMN(J9),'2018'!$A:$B,2,),0)</f>
        <v>0</v>
      </c>
      <c r="P14" s="48">
        <f>IFERROR(VLOOKUP($E14&amp;"|"&amp;$C14&amp;"|"&amp;$D14&amp;"|"&amp;COLUMN(K9),'2018'!$A:$B,2,),0)</f>
        <v>0</v>
      </c>
      <c r="Q14" s="48">
        <f>IFERROR(VLOOKUP($E14&amp;"|"&amp;$C14&amp;"|"&amp;$D14&amp;"|"&amp;COLUMN(L9),'2018'!$A:$B,2,),0)</f>
        <v>0</v>
      </c>
      <c r="R14" s="47">
        <f t="shared" si="1"/>
        <v>28914</v>
      </c>
    </row>
    <row r="15" spans="1:19" x14ac:dyDescent="0.2">
      <c r="A15" s="36"/>
      <c r="C15" s="40" t="s">
        <v>24</v>
      </c>
      <c r="D15" s="17" t="s">
        <v>27</v>
      </c>
      <c r="E15" s="46" t="s">
        <v>28</v>
      </c>
      <c r="F15" s="48">
        <f>IFERROR(VLOOKUP($E15&amp;"|"&amp;$C15&amp;"|"&amp;$D15&amp;"|"&amp;COLUMN(A10),'2018'!$A:$B,2,),0)</f>
        <v>0</v>
      </c>
      <c r="G15" s="48">
        <f>IFERROR(VLOOKUP($E15&amp;"|"&amp;$C15&amp;"|"&amp;$D15&amp;"|"&amp;COLUMN(B10),'2018'!$A:$B,2,),0)</f>
        <v>0</v>
      </c>
      <c r="H15" s="48">
        <f>IFERROR(VLOOKUP($E15&amp;"|"&amp;$C15&amp;"|"&amp;$D15&amp;"|"&amp;COLUMN(C10),'2018'!$A:$B,2,),0)</f>
        <v>0</v>
      </c>
      <c r="I15" s="48">
        <f>IFERROR(VLOOKUP($E15&amp;"|"&amp;$C15&amp;"|"&amp;$D15&amp;"|"&amp;COLUMN(D10),'2018'!$A:$B,2,),0)</f>
        <v>0</v>
      </c>
      <c r="J15" s="48">
        <f>IFERROR(VLOOKUP($E15&amp;"|"&amp;$C15&amp;"|"&amp;$D15&amp;"|"&amp;COLUMN(E10),'2018'!$A:$B,2,),0)</f>
        <v>0</v>
      </c>
      <c r="K15" s="48">
        <f>IFERROR(VLOOKUP($E15&amp;"|"&amp;$C15&amp;"|"&amp;$D15&amp;"|"&amp;COLUMN(F10),'2018'!$A:$B,2,),0)</f>
        <v>0</v>
      </c>
      <c r="L15" s="48">
        <f>IFERROR(VLOOKUP($E15&amp;"|"&amp;$C15&amp;"|"&amp;$D15&amp;"|"&amp;COLUMN(G10),'2018'!$A:$B,2,),0)</f>
        <v>0</v>
      </c>
      <c r="M15" s="48">
        <f>IFERROR(VLOOKUP($E15&amp;"|"&amp;$C15&amp;"|"&amp;$D15&amp;"|"&amp;COLUMN(H10),'2018'!$A:$B,2,),0)</f>
        <v>0</v>
      </c>
      <c r="N15" s="48">
        <f>IFERROR(VLOOKUP($E15&amp;"|"&amp;$C15&amp;"|"&amp;$D15&amp;"|"&amp;COLUMN(I10),'2018'!$A:$B,2,),0)</f>
        <v>0</v>
      </c>
      <c r="O15" s="48">
        <f>IFERROR(VLOOKUP($E15&amp;"|"&amp;$C15&amp;"|"&amp;$D15&amp;"|"&amp;COLUMN(J10),'2018'!$A:$B,2,),0)</f>
        <v>0</v>
      </c>
      <c r="P15" s="48">
        <f>IFERROR(VLOOKUP($E15&amp;"|"&amp;$C15&amp;"|"&amp;$D15&amp;"|"&amp;COLUMN(K10),'2018'!$A:$B,2,),0)</f>
        <v>0</v>
      </c>
      <c r="Q15" s="48">
        <f>IFERROR(VLOOKUP($E15&amp;"|"&amp;$C15&amp;"|"&amp;$D15&amp;"|"&amp;COLUMN(L10),'2018'!$A:$B,2,),0)</f>
        <v>21400</v>
      </c>
      <c r="R15" s="47">
        <f>SUM(F15:Q15)</f>
        <v>21400</v>
      </c>
    </row>
    <row r="16" spans="1:19" x14ac:dyDescent="0.2">
      <c r="A16" s="36"/>
      <c r="C16" s="40" t="s">
        <v>25</v>
      </c>
      <c r="D16" s="17" t="s">
        <v>26</v>
      </c>
      <c r="E16" s="46" t="s">
        <v>11</v>
      </c>
      <c r="F16" s="48">
        <f>IFERROR(VLOOKUP($E16&amp;"|"&amp;$C16&amp;"|"&amp;$D16&amp;"|"&amp;COLUMN(A11),'2018'!$A:$B,2,),0)</f>
        <v>0</v>
      </c>
      <c r="G16" s="48">
        <f>IFERROR(VLOOKUP($E16&amp;"|"&amp;$C16&amp;"|"&amp;$D16&amp;"|"&amp;COLUMN(B11),'2018'!$A:$B,2,),0)</f>
        <v>0</v>
      </c>
      <c r="H16" s="48">
        <f>IFERROR(VLOOKUP($E16&amp;"|"&amp;$C16&amp;"|"&amp;$D16&amp;"|"&amp;COLUMN(C11),'2018'!$A:$B,2,),0)</f>
        <v>0</v>
      </c>
      <c r="I16" s="48">
        <f>IFERROR(VLOOKUP($E16&amp;"|"&amp;$C16&amp;"|"&amp;$D16&amp;"|"&amp;COLUMN(D11),'2018'!$A:$B,2,),0)</f>
        <v>0</v>
      </c>
      <c r="J16" s="48">
        <f>IFERROR(VLOOKUP($E16&amp;"|"&amp;$C16&amp;"|"&amp;$D16&amp;"|"&amp;COLUMN(E11),'2018'!$A:$B,2,),0)</f>
        <v>0</v>
      </c>
      <c r="K16" s="48">
        <f>IFERROR(VLOOKUP($E16&amp;"|"&amp;$C16&amp;"|"&amp;$D16&amp;"|"&amp;COLUMN(F11),'2018'!$A:$B,2,),0)</f>
        <v>0</v>
      </c>
      <c r="L16" s="48">
        <f>IFERROR(VLOOKUP($E16&amp;"|"&amp;$C16&amp;"|"&amp;$D16&amp;"|"&amp;COLUMN(G11),'2018'!$A:$B,2,),0)</f>
        <v>0</v>
      </c>
      <c r="M16" s="48">
        <f>IFERROR(VLOOKUP($E16&amp;"|"&amp;$C16&amp;"|"&amp;$D16&amp;"|"&amp;COLUMN(H11),'2018'!$A:$B,2,),0)</f>
        <v>5680.5</v>
      </c>
      <c r="N16" s="48">
        <f>IFERROR(VLOOKUP($E16&amp;"|"&amp;$C16&amp;"|"&amp;$D16&amp;"|"&amp;COLUMN(I11),'2018'!$A:$B,2,),0)</f>
        <v>0</v>
      </c>
      <c r="O16" s="48">
        <f>IFERROR(VLOOKUP($E16&amp;"|"&amp;$C16&amp;"|"&amp;$D16&amp;"|"&amp;COLUMN(J11),'2018'!$A:$B,2,),0)</f>
        <v>0</v>
      </c>
      <c r="P16" s="48">
        <f>IFERROR(VLOOKUP($E16&amp;"|"&amp;$C16&amp;"|"&amp;$D16&amp;"|"&amp;COLUMN(K11),'2018'!$A:$B,2,),0)</f>
        <v>0</v>
      </c>
      <c r="Q16" s="48">
        <f>IFERROR(VLOOKUP($E16&amp;"|"&amp;$C16&amp;"|"&amp;$D16&amp;"|"&amp;COLUMN(L11),'2018'!$A:$B,2,),0)</f>
        <v>0</v>
      </c>
      <c r="R16" s="47">
        <f t="shared" si="1"/>
        <v>5680.5</v>
      </c>
    </row>
    <row r="17" spans="1:18" x14ac:dyDescent="0.2">
      <c r="A17" s="36"/>
      <c r="C17" s="40" t="s">
        <v>25</v>
      </c>
      <c r="D17" s="17" t="s">
        <v>26</v>
      </c>
      <c r="E17" s="46" t="s">
        <v>9</v>
      </c>
      <c r="F17" s="48">
        <f>IFERROR(VLOOKUP($E17&amp;"|"&amp;$C17&amp;"|"&amp;$D17&amp;"|"&amp;COLUMN(A12),'2018'!$A:$B,2,),0)</f>
        <v>1000</v>
      </c>
      <c r="G17" s="48">
        <f>IFERROR(VLOOKUP($E17&amp;"|"&amp;$C17&amp;"|"&amp;$D17&amp;"|"&amp;COLUMN(B12),'2018'!$A:$B,2,),0)</f>
        <v>0</v>
      </c>
      <c r="H17" s="48">
        <f>IFERROR(VLOOKUP($E17&amp;"|"&amp;$C17&amp;"|"&amp;$D17&amp;"|"&amp;COLUMN(C12),'2018'!$A:$B,2,),0)</f>
        <v>0</v>
      </c>
      <c r="I17" s="48">
        <f>IFERROR(VLOOKUP($E17&amp;"|"&amp;$C17&amp;"|"&amp;$D17&amp;"|"&amp;COLUMN(D12),'2018'!$A:$B,2,),0)</f>
        <v>0</v>
      </c>
      <c r="J17" s="48">
        <f>IFERROR(VLOOKUP($E17&amp;"|"&amp;$C17&amp;"|"&amp;$D17&amp;"|"&amp;COLUMN(E12),'2018'!$A:$B,2,),0)</f>
        <v>0</v>
      </c>
      <c r="K17" s="48">
        <f>IFERROR(VLOOKUP($E17&amp;"|"&amp;$C17&amp;"|"&amp;$D17&amp;"|"&amp;COLUMN(F12),'2018'!$A:$B,2,),0)</f>
        <v>0</v>
      </c>
      <c r="L17" s="48">
        <f>IFERROR(VLOOKUP($E17&amp;"|"&amp;$C17&amp;"|"&amp;$D17&amp;"|"&amp;COLUMN(G12),'2018'!$A:$B,2,),0)</f>
        <v>0</v>
      </c>
      <c r="M17" s="48">
        <f>IFERROR(VLOOKUP($E17&amp;"|"&amp;$C17&amp;"|"&amp;$D17&amp;"|"&amp;COLUMN(H12),'2018'!$A:$B,2,),0)</f>
        <v>0</v>
      </c>
      <c r="N17" s="48">
        <f>IFERROR(VLOOKUP($E17&amp;"|"&amp;$C17&amp;"|"&amp;$D17&amp;"|"&amp;COLUMN(I12),'2018'!$A:$B,2,),0)</f>
        <v>0</v>
      </c>
      <c r="O17" s="48">
        <f>IFERROR(VLOOKUP($E17&amp;"|"&amp;$C17&amp;"|"&amp;$D17&amp;"|"&amp;COLUMN(J12),'2018'!$A:$B,2,),0)</f>
        <v>0</v>
      </c>
      <c r="P17" s="48">
        <f>IFERROR(VLOOKUP($E17&amp;"|"&amp;$C17&amp;"|"&amp;$D17&amp;"|"&amp;COLUMN(K12),'2018'!$A:$B,2,),0)</f>
        <v>0</v>
      </c>
      <c r="Q17" s="48">
        <f>IFERROR(VLOOKUP($E17&amp;"|"&amp;$C17&amp;"|"&amp;$D17&amp;"|"&amp;COLUMN(L12),'2018'!$A:$B,2,),0)</f>
        <v>0</v>
      </c>
      <c r="R17" s="47">
        <f t="shared" si="1"/>
        <v>1000</v>
      </c>
    </row>
    <row r="18" spans="1:18" x14ac:dyDescent="0.2">
      <c r="A18" s="36"/>
      <c r="C18" s="40" t="s">
        <v>25</v>
      </c>
      <c r="D18" s="17" t="s">
        <v>26</v>
      </c>
      <c r="E18" s="46" t="s">
        <v>13</v>
      </c>
      <c r="F18" s="48">
        <f>IFERROR(VLOOKUP($E18&amp;"|"&amp;$C18&amp;"|"&amp;$D18&amp;"|"&amp;COLUMN(A13),'2018'!$A:$B,2,),0)</f>
        <v>40000</v>
      </c>
      <c r="G18" s="48">
        <f>IFERROR(VLOOKUP($E18&amp;"|"&amp;$C18&amp;"|"&amp;$D18&amp;"|"&amp;COLUMN(B13),'2018'!$A:$B,2,),0)</f>
        <v>0</v>
      </c>
      <c r="H18" s="48">
        <f>IFERROR(VLOOKUP($E18&amp;"|"&amp;$C18&amp;"|"&amp;$D18&amp;"|"&amp;COLUMN(C13),'2018'!$A:$B,2,),0)</f>
        <v>0</v>
      </c>
      <c r="I18" s="48">
        <f>IFERROR(VLOOKUP($E18&amp;"|"&amp;$C18&amp;"|"&amp;$D18&amp;"|"&amp;COLUMN(D13),'2018'!$A:$B,2,),0)</f>
        <v>0</v>
      </c>
      <c r="J18" s="48">
        <f>IFERROR(VLOOKUP($E18&amp;"|"&amp;$C18&amp;"|"&amp;$D18&amp;"|"&amp;COLUMN(E13),'2018'!$A:$B,2,),0)</f>
        <v>0</v>
      </c>
      <c r="K18" s="48">
        <f>IFERROR(VLOOKUP($E18&amp;"|"&amp;$C18&amp;"|"&amp;$D18&amp;"|"&amp;COLUMN(F13),'2018'!$A:$B,2,),0)</f>
        <v>0</v>
      </c>
      <c r="L18" s="48">
        <f>IFERROR(VLOOKUP($E18&amp;"|"&amp;$C18&amp;"|"&amp;$D18&amp;"|"&amp;COLUMN(G13),'2018'!$A:$B,2,),0)</f>
        <v>0</v>
      </c>
      <c r="M18" s="48">
        <f>IFERROR(VLOOKUP($E18&amp;"|"&amp;$C18&amp;"|"&amp;$D18&amp;"|"&amp;COLUMN(H13),'2018'!$A:$B,2,),0)</f>
        <v>0</v>
      </c>
      <c r="N18" s="48">
        <f>IFERROR(VLOOKUP($E18&amp;"|"&amp;$C18&amp;"|"&amp;$D18&amp;"|"&amp;COLUMN(I13),'2018'!$A:$B,2,),0)</f>
        <v>0</v>
      </c>
      <c r="O18" s="48">
        <f>IFERROR(VLOOKUP($E18&amp;"|"&amp;$C18&amp;"|"&amp;$D18&amp;"|"&amp;COLUMN(J13),'2018'!$A:$B,2,),0)</f>
        <v>0</v>
      </c>
      <c r="P18" s="48">
        <f>IFERROR(VLOOKUP($E18&amp;"|"&amp;$C18&amp;"|"&amp;$D18&amp;"|"&amp;COLUMN(K13),'2018'!$A:$B,2,),0)</f>
        <v>0</v>
      </c>
      <c r="Q18" s="48">
        <f>IFERROR(VLOOKUP($E18&amp;"|"&amp;$C18&amp;"|"&amp;$D18&amp;"|"&amp;COLUMN(L13),'2018'!$A:$B,2,),0)</f>
        <v>0</v>
      </c>
      <c r="R18" s="47">
        <f t="shared" si="1"/>
        <v>40000</v>
      </c>
    </row>
    <row r="19" spans="1:18" x14ac:dyDescent="0.2">
      <c r="A19" s="36"/>
      <c r="C19" s="40" t="s">
        <v>25</v>
      </c>
      <c r="D19" s="17" t="s">
        <v>26</v>
      </c>
      <c r="E19" s="46" t="s">
        <v>16</v>
      </c>
      <c r="F19" s="48">
        <f>IFERROR(VLOOKUP($E19&amp;"|"&amp;$C19&amp;"|"&amp;$D19&amp;"|"&amp;COLUMN(A14),'2018'!$A:$B,2,),0)</f>
        <v>0</v>
      </c>
      <c r="G19" s="48">
        <f>IFERROR(VLOOKUP($E19&amp;"|"&amp;$C19&amp;"|"&amp;$D19&amp;"|"&amp;COLUMN(B14),'2018'!$A:$B,2,),0)</f>
        <v>0</v>
      </c>
      <c r="H19" s="48">
        <f>IFERROR(VLOOKUP($E19&amp;"|"&amp;$C19&amp;"|"&amp;$D19&amp;"|"&amp;COLUMN(C14),'2018'!$A:$B,2,),0)</f>
        <v>0</v>
      </c>
      <c r="I19" s="48">
        <f>IFERROR(VLOOKUP($E19&amp;"|"&amp;$C19&amp;"|"&amp;$D19&amp;"|"&amp;COLUMN(D14),'2018'!$A:$B,2,),0)</f>
        <v>0</v>
      </c>
      <c r="J19" s="48">
        <f>IFERROR(VLOOKUP($E19&amp;"|"&amp;$C19&amp;"|"&amp;$D19&amp;"|"&amp;COLUMN(E14),'2018'!$A:$B,2,),0)</f>
        <v>0</v>
      </c>
      <c r="K19" s="48">
        <f>IFERROR(VLOOKUP($E19&amp;"|"&amp;$C19&amp;"|"&amp;$D19&amp;"|"&amp;COLUMN(F14),'2018'!$A:$B,2,),0)</f>
        <v>0</v>
      </c>
      <c r="L19" s="48">
        <f>IFERROR(VLOOKUP($E19&amp;"|"&amp;$C19&amp;"|"&amp;$D19&amp;"|"&amp;COLUMN(G14),'2018'!$A:$B,2,),0)</f>
        <v>0</v>
      </c>
      <c r="M19" s="48">
        <f>IFERROR(VLOOKUP($E19&amp;"|"&amp;$C19&amp;"|"&amp;$D19&amp;"|"&amp;COLUMN(H14),'2018'!$A:$B,2,),0)</f>
        <v>167880.5</v>
      </c>
      <c r="N19" s="48">
        <f>IFERROR(VLOOKUP($E19&amp;"|"&amp;$C19&amp;"|"&amp;$D19&amp;"|"&amp;COLUMN(I14),'2018'!$A:$B,2,),0)</f>
        <v>0</v>
      </c>
      <c r="O19" s="48">
        <f>IFERROR(VLOOKUP($E19&amp;"|"&amp;$C19&amp;"|"&amp;$D19&amp;"|"&amp;COLUMN(J14),'2018'!$A:$B,2,),0)</f>
        <v>0</v>
      </c>
      <c r="P19" s="48">
        <f>IFERROR(VLOOKUP($E19&amp;"|"&amp;$C19&amp;"|"&amp;$D19&amp;"|"&amp;COLUMN(K14),'2018'!$A:$B,2,),0)</f>
        <v>0</v>
      </c>
      <c r="Q19" s="48">
        <f>IFERROR(VLOOKUP($E19&amp;"|"&amp;$C19&amp;"|"&amp;$D19&amp;"|"&amp;COLUMN(L14),'2018'!$A:$B,2,),0)</f>
        <v>0</v>
      </c>
      <c r="R19" s="47">
        <f t="shared" si="1"/>
        <v>167880.5</v>
      </c>
    </row>
    <row r="20" spans="1:18" x14ac:dyDescent="0.2">
      <c r="A20" s="36"/>
      <c r="C20" s="40" t="s">
        <v>25</v>
      </c>
      <c r="D20" s="17" t="s">
        <v>26</v>
      </c>
      <c r="E20" s="46" t="s">
        <v>28</v>
      </c>
      <c r="F20" s="48">
        <f>IFERROR(VLOOKUP($E20&amp;"|"&amp;$C20&amp;"|"&amp;$D20&amp;"|"&amp;COLUMN(A15),'2018'!$A:$B,2,),0)</f>
        <v>0</v>
      </c>
      <c r="G20" s="48">
        <f>IFERROR(VLOOKUP($E20&amp;"|"&amp;$C20&amp;"|"&amp;$D20&amp;"|"&amp;COLUMN(B15),'2018'!$A:$B,2,),0)</f>
        <v>0</v>
      </c>
      <c r="H20" s="48">
        <f>IFERROR(VLOOKUP($E20&amp;"|"&amp;$C20&amp;"|"&amp;$D20&amp;"|"&amp;COLUMN(C15),'2018'!$A:$B,2,),0)</f>
        <v>0</v>
      </c>
      <c r="I20" s="48">
        <f>IFERROR(VLOOKUP($E20&amp;"|"&amp;$C20&amp;"|"&amp;$D20&amp;"|"&amp;COLUMN(D15),'2018'!$A:$B,2,),0)</f>
        <v>0</v>
      </c>
      <c r="J20" s="48">
        <f>IFERROR(VLOOKUP($E20&amp;"|"&amp;$C20&amp;"|"&amp;$D20&amp;"|"&amp;COLUMN(E15),'2018'!$A:$B,2,),0)</f>
        <v>0</v>
      </c>
      <c r="K20" s="48">
        <f>IFERROR(VLOOKUP($E20&amp;"|"&amp;$C20&amp;"|"&amp;$D20&amp;"|"&amp;COLUMN(F15),'2018'!$A:$B,2,),0)</f>
        <v>0</v>
      </c>
      <c r="L20" s="48">
        <f>IFERROR(VLOOKUP($E20&amp;"|"&amp;$C20&amp;"|"&amp;$D20&amp;"|"&amp;COLUMN(G15),'2018'!$A:$B,2,),0)</f>
        <v>0</v>
      </c>
      <c r="M20" s="48">
        <f>IFERROR(VLOOKUP($E20&amp;"|"&amp;$C20&amp;"|"&amp;$D20&amp;"|"&amp;COLUMN(H15),'2018'!$A:$B,2,),0)</f>
        <v>0</v>
      </c>
      <c r="N20" s="48">
        <f>IFERROR(VLOOKUP($E20&amp;"|"&amp;$C20&amp;"|"&amp;$D20&amp;"|"&amp;COLUMN(I15),'2018'!$A:$B,2,),0)</f>
        <v>0</v>
      </c>
      <c r="O20" s="48">
        <f>IFERROR(VLOOKUP($E20&amp;"|"&amp;$C20&amp;"|"&amp;$D20&amp;"|"&amp;COLUMN(J15),'2018'!$A:$B,2,),0)</f>
        <v>0</v>
      </c>
      <c r="P20" s="48">
        <f>IFERROR(VLOOKUP($E20&amp;"|"&amp;$C20&amp;"|"&amp;$D20&amp;"|"&amp;COLUMN(K15),'2018'!$A:$B,2,),0)</f>
        <v>0</v>
      </c>
      <c r="Q20" s="48">
        <f>IFERROR(VLOOKUP($E20&amp;"|"&amp;$C20&amp;"|"&amp;$D20&amp;"|"&amp;COLUMN(L15),'2018'!$A:$B,2,),0)</f>
        <v>51400</v>
      </c>
      <c r="R20" s="47">
        <f t="shared" si="1"/>
        <v>51400</v>
      </c>
    </row>
    <row r="21" spans="1:18" x14ac:dyDescent="0.2">
      <c r="A21" s="36"/>
      <c r="C21" s="40" t="s">
        <v>25</v>
      </c>
      <c r="D21" s="17" t="s">
        <v>27</v>
      </c>
      <c r="E21" s="46" t="s">
        <v>11</v>
      </c>
      <c r="F21" s="48">
        <f>IFERROR(VLOOKUP($E21&amp;"|"&amp;$C21&amp;"|"&amp;$D21&amp;"|"&amp;COLUMN(A16),'2018'!$A:$B,2,),0)</f>
        <v>864024.42</v>
      </c>
      <c r="G21" s="48">
        <f>IFERROR(VLOOKUP($E21&amp;"|"&amp;$C21&amp;"|"&amp;$D21&amp;"|"&amp;COLUMN(B16),'2018'!$A:$B,2,),0)</f>
        <v>0</v>
      </c>
      <c r="H21" s="48">
        <f>IFERROR(VLOOKUP($E21&amp;"|"&amp;$C21&amp;"|"&amp;$D21&amp;"|"&amp;COLUMN(C16),'2018'!$A:$B,2,),0)</f>
        <v>0</v>
      </c>
      <c r="I21" s="48">
        <f>IFERROR(VLOOKUP($E21&amp;"|"&amp;$C21&amp;"|"&amp;$D21&amp;"|"&amp;COLUMN(D16),'2018'!$A:$B,2,),0)</f>
        <v>0</v>
      </c>
      <c r="J21" s="48">
        <f>IFERROR(VLOOKUP($E21&amp;"|"&amp;$C21&amp;"|"&amp;$D21&amp;"|"&amp;COLUMN(E16),'2018'!$A:$B,2,),0)</f>
        <v>0</v>
      </c>
      <c r="K21" s="48">
        <f>IFERROR(VLOOKUP($E21&amp;"|"&amp;$C21&amp;"|"&amp;$D21&amp;"|"&amp;COLUMN(F16),'2018'!$A:$B,2,),0)</f>
        <v>0</v>
      </c>
      <c r="L21" s="48">
        <f>IFERROR(VLOOKUP($E21&amp;"|"&amp;$C21&amp;"|"&amp;$D21&amp;"|"&amp;COLUMN(G16),'2018'!$A:$B,2,),0)</f>
        <v>0</v>
      </c>
      <c r="M21" s="48">
        <f>IFERROR(VLOOKUP($E21&amp;"|"&amp;$C21&amp;"|"&amp;$D21&amp;"|"&amp;COLUMN(H16),'2018'!$A:$B,2,),0)</f>
        <v>0</v>
      </c>
      <c r="N21" s="48">
        <f>IFERROR(VLOOKUP($E21&amp;"|"&amp;$C21&amp;"|"&amp;$D21&amp;"|"&amp;COLUMN(I16),'2018'!$A:$B,2,),0)</f>
        <v>0</v>
      </c>
      <c r="O21" s="48">
        <f>IFERROR(VLOOKUP($E21&amp;"|"&amp;$C21&amp;"|"&amp;$D21&amp;"|"&amp;COLUMN(J16),'2018'!$A:$B,2,),0)</f>
        <v>0</v>
      </c>
      <c r="P21" s="48">
        <f>IFERROR(VLOOKUP($E21&amp;"|"&amp;$C21&amp;"|"&amp;$D21&amp;"|"&amp;COLUMN(K16),'2018'!$A:$B,2,),0)</f>
        <v>0</v>
      </c>
      <c r="Q21" s="48">
        <f>IFERROR(VLOOKUP($E21&amp;"|"&amp;$C21&amp;"|"&amp;$D21&amp;"|"&amp;COLUMN(L16),'2018'!$A:$B,2,),0)</f>
        <v>0</v>
      </c>
      <c r="R21" s="47">
        <f t="shared" si="1"/>
        <v>864024.42</v>
      </c>
    </row>
    <row r="22" spans="1:18" x14ac:dyDescent="0.2">
      <c r="A22" s="36"/>
      <c r="C22" s="40" t="s">
        <v>25</v>
      </c>
      <c r="D22" s="17" t="s">
        <v>27</v>
      </c>
      <c r="E22" s="46" t="s">
        <v>9</v>
      </c>
      <c r="F22" s="48">
        <f>IFERROR(VLOOKUP($E22&amp;"|"&amp;$C22&amp;"|"&amp;$D22&amp;"|"&amp;COLUMN(A17),'2018'!$A:$B,2,),0)</f>
        <v>0</v>
      </c>
      <c r="G22" s="48">
        <f>IFERROR(VLOOKUP($E22&amp;"|"&amp;$C22&amp;"|"&amp;$D22&amp;"|"&amp;COLUMN(B17),'2018'!$A:$B,2,),0)</f>
        <v>0</v>
      </c>
      <c r="H22" s="48">
        <f>IFERROR(VLOOKUP($E22&amp;"|"&amp;$C22&amp;"|"&amp;$D22&amp;"|"&amp;COLUMN(C17),'2018'!$A:$B,2,),0)</f>
        <v>0</v>
      </c>
      <c r="I22" s="48">
        <f>IFERROR(VLOOKUP($E22&amp;"|"&amp;$C22&amp;"|"&amp;$D22&amp;"|"&amp;COLUMN(D17),'2018'!$A:$B,2,),0)</f>
        <v>254444</v>
      </c>
      <c r="J22" s="48">
        <f>IFERROR(VLOOKUP($E22&amp;"|"&amp;$C22&amp;"|"&amp;$D22&amp;"|"&amp;COLUMN(E17),'2018'!$A:$B,2,),0)</f>
        <v>0</v>
      </c>
      <c r="K22" s="48">
        <f>IFERROR(VLOOKUP($E22&amp;"|"&amp;$C22&amp;"|"&amp;$D22&amp;"|"&amp;COLUMN(F17),'2018'!$A:$B,2,),0)</f>
        <v>0</v>
      </c>
      <c r="L22" s="48">
        <f>IFERROR(VLOOKUP($E22&amp;"|"&amp;$C22&amp;"|"&amp;$D22&amp;"|"&amp;COLUMN(G17),'2018'!$A:$B,2,),0)</f>
        <v>0</v>
      </c>
      <c r="M22" s="48">
        <f>IFERROR(VLOOKUP($E22&amp;"|"&amp;$C22&amp;"|"&amp;$D22&amp;"|"&amp;COLUMN(H17),'2018'!$A:$B,2,),0)</f>
        <v>0</v>
      </c>
      <c r="N22" s="48">
        <f>IFERROR(VLOOKUP($E22&amp;"|"&amp;$C22&amp;"|"&amp;$D22&amp;"|"&amp;COLUMN(I17),'2018'!$A:$B,2,),0)</f>
        <v>0</v>
      </c>
      <c r="O22" s="48">
        <f>IFERROR(VLOOKUP($E22&amp;"|"&amp;$C22&amp;"|"&amp;$D22&amp;"|"&amp;COLUMN(J17),'2018'!$A:$B,2,),0)</f>
        <v>0</v>
      </c>
      <c r="P22" s="48">
        <f>IFERROR(VLOOKUP($E22&amp;"|"&amp;$C22&amp;"|"&amp;$D22&amp;"|"&amp;COLUMN(K17),'2018'!$A:$B,2,),0)</f>
        <v>0</v>
      </c>
      <c r="Q22" s="48">
        <f>IFERROR(VLOOKUP($E22&amp;"|"&amp;$C22&amp;"|"&amp;$D22&amp;"|"&amp;COLUMN(L17),'2018'!$A:$B,2,),0)</f>
        <v>0</v>
      </c>
      <c r="R22" s="47">
        <f t="shared" si="1"/>
        <v>254444</v>
      </c>
    </row>
    <row r="23" spans="1:18" x14ac:dyDescent="0.2">
      <c r="A23" s="36"/>
      <c r="C23" s="40" t="s">
        <v>25</v>
      </c>
      <c r="D23" s="17" t="s">
        <v>27</v>
      </c>
      <c r="E23" s="46" t="s">
        <v>13</v>
      </c>
      <c r="F23" s="48">
        <f>IFERROR(VLOOKUP($E23&amp;"|"&amp;$C23&amp;"|"&amp;$D23&amp;"|"&amp;COLUMN(A18),'2018'!$A:$B,2,),0)</f>
        <v>0</v>
      </c>
      <c r="G23" s="48">
        <f>IFERROR(VLOOKUP($E23&amp;"|"&amp;$C23&amp;"|"&amp;$D23&amp;"|"&amp;COLUMN(B18),'2018'!$A:$B,2,),0)</f>
        <v>0</v>
      </c>
      <c r="H23" s="48">
        <f>IFERROR(VLOOKUP($E23&amp;"|"&amp;$C23&amp;"|"&amp;$D23&amp;"|"&amp;COLUMN(C18),'2018'!$A:$B,2,),0)</f>
        <v>0</v>
      </c>
      <c r="I23" s="48">
        <f>IFERROR(VLOOKUP($E23&amp;"|"&amp;$C23&amp;"|"&amp;$D23&amp;"|"&amp;COLUMN(D18),'2018'!$A:$B,2,),0)</f>
        <v>0</v>
      </c>
      <c r="J23" s="48">
        <f>IFERROR(VLOOKUP($E23&amp;"|"&amp;$C23&amp;"|"&amp;$D23&amp;"|"&amp;COLUMN(E18),'2018'!$A:$B,2,),0)</f>
        <v>0</v>
      </c>
      <c r="K23" s="48">
        <f>IFERROR(VLOOKUP($E23&amp;"|"&amp;$C23&amp;"|"&amp;$D23&amp;"|"&amp;COLUMN(F18),'2018'!$A:$B,2,),0)</f>
        <v>0</v>
      </c>
      <c r="L23" s="48">
        <f>IFERROR(VLOOKUP($E23&amp;"|"&amp;$C23&amp;"|"&amp;$D23&amp;"|"&amp;COLUMN(G18),'2018'!$A:$B,2,),0)</f>
        <v>0</v>
      </c>
      <c r="M23" s="48">
        <f>IFERROR(VLOOKUP($E23&amp;"|"&amp;$C23&amp;"|"&amp;$D23&amp;"|"&amp;COLUMN(H18),'2018'!$A:$B,2,),0)</f>
        <v>0</v>
      </c>
      <c r="N23" s="48">
        <f>IFERROR(VLOOKUP($E23&amp;"|"&amp;$C23&amp;"|"&amp;$D23&amp;"|"&amp;COLUMN(I18),'2018'!$A:$B,2,),0)</f>
        <v>0</v>
      </c>
      <c r="O23" s="48">
        <f>IFERROR(VLOOKUP($E23&amp;"|"&amp;$C23&amp;"|"&amp;$D23&amp;"|"&amp;COLUMN(J18),'2018'!$A:$B,2,),0)</f>
        <v>0</v>
      </c>
      <c r="P23" s="48">
        <f>IFERROR(VLOOKUP($E23&amp;"|"&amp;$C23&amp;"|"&amp;$D23&amp;"|"&amp;COLUMN(K18),'2018'!$A:$B,2,),0)</f>
        <v>324000</v>
      </c>
      <c r="Q23" s="48">
        <f>IFERROR(VLOOKUP($E23&amp;"|"&amp;$C23&amp;"|"&amp;$D23&amp;"|"&amp;COLUMN(L18),'2018'!$A:$B,2,),0)</f>
        <v>0</v>
      </c>
      <c r="R23" s="47">
        <f>SUM(F23:Q23)</f>
        <v>324000</v>
      </c>
    </row>
    <row r="24" spans="1:18" x14ac:dyDescent="0.2">
      <c r="A24" s="36"/>
      <c r="C24" s="40" t="s">
        <v>25</v>
      </c>
      <c r="D24" s="17" t="s">
        <v>27</v>
      </c>
      <c r="E24" s="46" t="s">
        <v>16</v>
      </c>
      <c r="F24" s="48">
        <f>IFERROR(VLOOKUP($E24&amp;"|"&amp;$C24&amp;"|"&amp;$D24&amp;"|"&amp;COLUMN(A19),'2018'!$A:$B,2,),0)</f>
        <v>128914</v>
      </c>
      <c r="G24" s="48">
        <f>IFERROR(VLOOKUP($E24&amp;"|"&amp;$C24&amp;"|"&amp;$D24&amp;"|"&amp;COLUMN(B19),'2018'!$A:$B,2,),0)</f>
        <v>0</v>
      </c>
      <c r="H24" s="48">
        <f>IFERROR(VLOOKUP($E24&amp;"|"&amp;$C24&amp;"|"&amp;$D24&amp;"|"&amp;COLUMN(C19),'2018'!$A:$B,2,),0)</f>
        <v>0</v>
      </c>
      <c r="I24" s="48">
        <f>IFERROR(VLOOKUP($E24&amp;"|"&amp;$C24&amp;"|"&amp;$D24&amp;"|"&amp;COLUMN(D19),'2018'!$A:$B,2,),0)</f>
        <v>0</v>
      </c>
      <c r="J24" s="48">
        <f>IFERROR(VLOOKUP($E24&amp;"|"&amp;$C24&amp;"|"&amp;$D24&amp;"|"&amp;COLUMN(E19),'2018'!$A:$B,2,),0)</f>
        <v>0</v>
      </c>
      <c r="K24" s="48">
        <f>IFERROR(VLOOKUP($E24&amp;"|"&amp;$C24&amp;"|"&amp;$D24&amp;"|"&amp;COLUMN(F19),'2018'!$A:$B,2,),0)</f>
        <v>0</v>
      </c>
      <c r="L24" s="48">
        <f>IFERROR(VLOOKUP($E24&amp;"|"&amp;$C24&amp;"|"&amp;$D24&amp;"|"&amp;COLUMN(G19),'2018'!$A:$B,2,),0)</f>
        <v>0</v>
      </c>
      <c r="M24" s="48">
        <f>IFERROR(VLOOKUP($E24&amp;"|"&amp;$C24&amp;"|"&amp;$D24&amp;"|"&amp;COLUMN(H19),'2018'!$A:$B,2,),0)</f>
        <v>0</v>
      </c>
      <c r="N24" s="48">
        <f>IFERROR(VLOOKUP($E24&amp;"|"&amp;$C24&amp;"|"&amp;$D24&amp;"|"&amp;COLUMN(I19),'2018'!$A:$B,2,),0)</f>
        <v>0</v>
      </c>
      <c r="O24" s="48">
        <f>IFERROR(VLOOKUP($E24&amp;"|"&amp;$C24&amp;"|"&amp;$D24&amp;"|"&amp;COLUMN(J19),'2018'!$A:$B,2,),0)</f>
        <v>0</v>
      </c>
      <c r="P24" s="48">
        <f>IFERROR(VLOOKUP($E24&amp;"|"&amp;$C24&amp;"|"&amp;$D24&amp;"|"&amp;COLUMN(K19),'2018'!$A:$B,2,),0)</f>
        <v>0</v>
      </c>
      <c r="Q24" s="48">
        <f>IFERROR(VLOOKUP($E24&amp;"|"&amp;$C24&amp;"|"&amp;$D24&amp;"|"&amp;COLUMN(L19),'2018'!$A:$B,2,),0)</f>
        <v>0</v>
      </c>
      <c r="R24" s="47">
        <f>SUM(F24:Q24)</f>
        <v>128914</v>
      </c>
    </row>
    <row r="25" spans="1:18" x14ac:dyDescent="0.2">
      <c r="A25" s="36"/>
      <c r="C25" s="40" t="s">
        <v>25</v>
      </c>
      <c r="D25" s="17" t="s">
        <v>27</v>
      </c>
      <c r="E25" s="46" t="s">
        <v>28</v>
      </c>
      <c r="F25" s="48">
        <f>IFERROR(VLOOKUP($E25&amp;"|"&amp;$C25&amp;"|"&amp;$D25&amp;"|"&amp;COLUMN(A20),'2018'!$A:$B,2,),0)</f>
        <v>0</v>
      </c>
      <c r="G25" s="48">
        <f>IFERROR(VLOOKUP($E25&amp;"|"&amp;$C25&amp;"|"&amp;$D25&amp;"|"&amp;COLUMN(B20),'2018'!$A:$B,2,),0)</f>
        <v>0</v>
      </c>
      <c r="H25" s="48">
        <f>IFERROR(VLOOKUP($E25&amp;"|"&amp;$C25&amp;"|"&amp;$D25&amp;"|"&amp;COLUMN(C20),'2018'!$A:$B,2,),0)</f>
        <v>0</v>
      </c>
      <c r="I25" s="48">
        <f>IFERROR(VLOOKUP($E25&amp;"|"&amp;$C25&amp;"|"&amp;$D25&amp;"|"&amp;COLUMN(D20),'2018'!$A:$B,2,),0)</f>
        <v>0</v>
      </c>
      <c r="J25" s="48">
        <f>IFERROR(VLOOKUP($E25&amp;"|"&amp;$C25&amp;"|"&amp;$D25&amp;"|"&amp;COLUMN(E20),'2018'!$A:$B,2,),0)</f>
        <v>0</v>
      </c>
      <c r="K25" s="48">
        <f>IFERROR(VLOOKUP($E25&amp;"|"&amp;$C25&amp;"|"&amp;$D25&amp;"|"&amp;COLUMN(F20),'2018'!$A:$B,2,),0)</f>
        <v>0</v>
      </c>
      <c r="L25" s="48">
        <f>IFERROR(VLOOKUP($E25&amp;"|"&amp;$C25&amp;"|"&amp;$D25&amp;"|"&amp;COLUMN(G20),'2018'!$A:$B,2,),0)</f>
        <v>0</v>
      </c>
      <c r="M25" s="48">
        <f>IFERROR(VLOOKUP($E25&amp;"|"&amp;$C25&amp;"|"&amp;$D25&amp;"|"&amp;COLUMN(H20),'2018'!$A:$B,2,),0)</f>
        <v>0</v>
      </c>
      <c r="N25" s="48">
        <f>IFERROR(VLOOKUP($E25&amp;"|"&amp;$C25&amp;"|"&amp;$D25&amp;"|"&amp;COLUMN(I20),'2018'!$A:$B,2,),0)</f>
        <v>0</v>
      </c>
      <c r="O25" s="48">
        <f>IFERROR(VLOOKUP($E25&amp;"|"&amp;$C25&amp;"|"&amp;$D25&amp;"|"&amp;COLUMN(J20),'2018'!$A:$B,2,),0)</f>
        <v>0</v>
      </c>
      <c r="P25" s="48">
        <f>IFERROR(VLOOKUP($E25&amp;"|"&amp;$C25&amp;"|"&amp;$D25&amp;"|"&amp;COLUMN(K20),'2018'!$A:$B,2,),0)</f>
        <v>0</v>
      </c>
      <c r="Q25" s="48">
        <f>IFERROR(VLOOKUP($E25&amp;"|"&amp;$C25&amp;"|"&amp;$D25&amp;"|"&amp;COLUMN(L20),'2018'!$A:$B,2,),0)</f>
        <v>61400</v>
      </c>
      <c r="R25" s="47">
        <f>SUM(F25:Q25)</f>
        <v>61400</v>
      </c>
    </row>
  </sheetData>
  <autoFilter ref="D3:E25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Адрес Формат _ред14.01.2018</vt:lpstr>
      <vt:lpstr>'Адрес Формат _ред14.01.2018'!Область_печати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user</cp:lastModifiedBy>
  <dcterms:created xsi:type="dcterms:W3CDTF">2019-01-16T05:40:13Z</dcterms:created>
  <dcterms:modified xsi:type="dcterms:W3CDTF">2019-01-16T11:39:46Z</dcterms:modified>
</cp:coreProperties>
</file>