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815" activeTab="1"/>
  </bookViews>
  <sheets>
    <sheet name="Общ. год" sheetId="17" r:id="rId1"/>
    <sheet name="год" sheetId="16" r:id="rId2"/>
  </sheets>
  <definedNames>
    <definedName name="_xlnm._FilterDatabase" localSheetId="1" hidden="1">год!$A$3:$S$10</definedName>
  </definedNames>
  <calcPr calcId="144525"/>
</workbook>
</file>

<file path=xl/calcChain.xml><?xml version="1.0" encoding="utf-8"?>
<calcChain xmlns="http://schemas.openxmlformats.org/spreadsheetml/2006/main">
  <c r="F10" i="17" l="1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9" i="17" l="1"/>
  <c r="G9" i="17"/>
  <c r="H9" i="17"/>
  <c r="G10" i="17"/>
  <c r="H10" i="17"/>
  <c r="H11" i="17"/>
  <c r="G11" i="17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G21" i="17"/>
  <c r="H21" i="17"/>
  <c r="G22" i="17"/>
  <c r="H22" i="17"/>
  <c r="G23" i="17"/>
  <c r="H23" i="17"/>
  <c r="G24" i="17"/>
  <c r="H24" i="17"/>
  <c r="H12" i="17"/>
  <c r="G12" i="17"/>
  <c r="G29" i="17"/>
  <c r="H29" i="17"/>
  <c r="F29" i="17"/>
  <c r="G25" i="17" l="1"/>
  <c r="H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 l="1"/>
  <c r="I25" i="17" s="1"/>
  <c r="F25" i="17"/>
</calcChain>
</file>

<file path=xl/sharedStrings.xml><?xml version="1.0" encoding="utf-8"?>
<sst xmlns="http://schemas.openxmlformats.org/spreadsheetml/2006/main" count="57" uniqueCount="49">
  <si>
    <t>№ п/п</t>
  </si>
  <si>
    <t xml:space="preserve"> </t>
  </si>
  <si>
    <t>Договор</t>
  </si>
  <si>
    <t>IV кв.</t>
  </si>
  <si>
    <t>Клиент</t>
  </si>
  <si>
    <t>Год_Договор_КодТП</t>
  </si>
  <si>
    <t>ТП</t>
  </si>
  <si>
    <t>ТП_Договор</t>
  </si>
  <si>
    <t>ИтогФакт</t>
  </si>
  <si>
    <t>_1_2018</t>
  </si>
  <si>
    <t>_2_2018</t>
  </si>
  <si>
    <t>_3_2018</t>
  </si>
  <si>
    <t>_4_2018</t>
  </si>
  <si>
    <t>_5_2018</t>
  </si>
  <si>
    <t>_6_2018</t>
  </si>
  <si>
    <t>_7_2018</t>
  </si>
  <si>
    <t>_8_2018</t>
  </si>
  <si>
    <t>_9_2018</t>
  </si>
  <si>
    <t>_10_2018</t>
  </si>
  <si>
    <t>_11_2018</t>
  </si>
  <si>
    <t>_12_2018</t>
  </si>
  <si>
    <t>158.607</t>
  </si>
  <si>
    <t>286.677</t>
  </si>
  <si>
    <t>352.787</t>
  </si>
  <si>
    <t>204.412</t>
  </si>
  <si>
    <t>232.122</t>
  </si>
  <si>
    <t>251.103</t>
  </si>
  <si>
    <t>окт,</t>
  </si>
  <si>
    <t>нояб,</t>
  </si>
  <si>
    <t>дек,</t>
  </si>
  <si>
    <t>а</t>
  </si>
  <si>
    <t>б</t>
  </si>
  <si>
    <t>в</t>
  </si>
  <si>
    <t>г</t>
  </si>
  <si>
    <t>д</t>
  </si>
  <si>
    <t>з</t>
  </si>
  <si>
    <t>жжж</t>
  </si>
  <si>
    <t>КОД</t>
  </si>
  <si>
    <t>контроль</t>
  </si>
  <si>
    <t xml:space="preserve">Форма отчета </t>
  </si>
  <si>
    <t>ааа оро</t>
  </si>
  <si>
    <t>дло</t>
  </si>
  <si>
    <t>ждло</t>
  </si>
  <si>
    <t>рвап</t>
  </si>
  <si>
    <t>рпарло</t>
  </si>
  <si>
    <t>тп договор</t>
  </si>
  <si>
    <t xml:space="preserve">аааа аааа  а а а а а а </t>
  </si>
  <si>
    <t>Справочник код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</si>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</sst>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16"/>
      <name val="Arial"/>
      <family val="2"/>
      <charset val="204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yr"/>
      <charset val="204"/>
    </font>
    <font>
      <b/>
      <sz val="8"/>
      <name val="Arial"/>
      <family val="2"/>
    </font>
    <font>
      <b/>
      <sz val="8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A4A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theme="7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horizontal="center" wrapText="1"/>
    </xf>
    <xf numFmtId="165" fontId="1" fillId="0" borderId="0" xfId="1" applyNumberFormat="1"/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/>
    </xf>
    <xf numFmtId="165" fontId="1" fillId="0" borderId="2" xfId="1" applyNumberFormat="1" applyBorder="1"/>
    <xf numFmtId="165" fontId="1" fillId="5" borderId="0" xfId="1" applyNumberFormat="1" applyFill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6" fillId="6" borderId="3" xfId="2" applyNumberFormat="1" applyFont="1" applyFill="1" applyBorder="1" applyAlignment="1">
      <alignment horizontal="center" vertical="top"/>
    </xf>
    <xf numFmtId="0" fontId="1" fillId="0" borderId="1" xfId="1" applyNumberForma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5" fontId="1" fillId="5" borderId="0" xfId="1" applyNumberFormat="1" applyFill="1" applyAlignment="1">
      <alignment horizontal="left"/>
    </xf>
    <xf numFmtId="165" fontId="1" fillId="5" borderId="2" xfId="1" applyNumberFormat="1" applyFill="1" applyBorder="1" applyAlignment="1">
      <alignment horizontal="left"/>
    </xf>
    <xf numFmtId="0" fontId="0" fillId="3" borderId="1" xfId="0" applyFill="1" applyBorder="1" applyAlignment="1">
      <alignment horizontal="right" vertical="center" wrapText="1"/>
    </xf>
    <xf numFmtId="1" fontId="0" fillId="3" borderId="1" xfId="0" applyNumberFormat="1" applyFill="1" applyBorder="1" applyAlignment="1">
      <alignment horizontal="right" vertical="center" wrapText="1"/>
    </xf>
    <xf numFmtId="1" fontId="1" fillId="7" borderId="1" xfId="1" applyNumberFormat="1" applyFill="1" applyBorder="1" applyAlignment="1">
      <alignment horizontal="center" wrapText="1"/>
    </xf>
    <xf numFmtId="164" fontId="1" fillId="7" borderId="2" xfId="1" applyNumberFormat="1" applyFill="1" applyBorder="1" applyAlignment="1">
      <alignment horizontal="right"/>
    </xf>
    <xf numFmtId="1" fontId="1" fillId="4" borderId="1" xfId="1" applyNumberFormat="1" applyFill="1" applyBorder="1" applyAlignment="1">
      <alignment horizontal="center" wrapText="1"/>
    </xf>
    <xf numFmtId="0" fontId="9" fillId="4" borderId="3" xfId="2" applyNumberFormat="1" applyFont="1" applyFill="1" applyBorder="1" applyAlignment="1">
      <alignment horizontal="center"/>
    </xf>
    <xf numFmtId="164" fontId="1" fillId="8" borderId="2" xfId="1" applyNumberFormat="1" applyFill="1" applyBorder="1" applyAlignment="1">
      <alignment horizontal="right"/>
    </xf>
    <xf numFmtId="164" fontId="1" fillId="3" borderId="2" xfId="1" applyNumberFormat="1" applyFill="1" applyBorder="1" applyAlignment="1">
      <alignment horizontal="right"/>
    </xf>
    <xf numFmtId="1" fontId="1" fillId="9" borderId="1" xfId="1" applyNumberFormat="1" applyFill="1" applyBorder="1" applyAlignment="1">
      <alignment horizontal="center" wrapText="1"/>
    </xf>
    <xf numFmtId="1" fontId="1" fillId="10" borderId="1" xfId="1" applyNumberFormat="1" applyFill="1" applyBorder="1" applyAlignment="1">
      <alignment horizontal="center" wrapText="1"/>
    </xf>
    <xf numFmtId="164" fontId="1" fillId="11" borderId="2" xfId="1" applyNumberFormat="1" applyFill="1" applyBorder="1" applyAlignment="1">
      <alignment horizontal="right"/>
    </xf>
    <xf numFmtId="165" fontId="1" fillId="11" borderId="2" xfId="1" applyNumberFormat="1" applyFill="1" applyBorder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3" borderId="0" xfId="1" applyFill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1" applyFont="1"/>
    <xf numFmtId="0" fontId="10" fillId="0" borderId="1" xfId="0" applyFont="1" applyBorder="1" applyAlignment="1">
      <alignment horizontal="left" vertical="center" wrapText="1"/>
    </xf>
  </cellXfs>
  <cellStyles count="5">
    <cellStyle name="Обычный" xfId="0" builtinId="0"/>
    <cellStyle name="Обычный 13" xfId="4"/>
    <cellStyle name="Обычный 14" xfId="3"/>
    <cellStyle name="Обычный 2" xfId="1"/>
    <cellStyle name="Обычный_Лист1" xfId="2"/>
  </cellStyles>
  <dxfs count="0"/>
  <tableStyles count="0" defaultTableStyle="TableStyleMedium2" defaultPivotStyle="PivotStyleLight16"/>
  <colors>
    <mruColors>
      <color rgb="FFC59EE2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17" sqref="M17"/>
    </sheetView>
  </sheetViews>
  <sheetFormatPr defaultColWidth="9" defaultRowHeight="11.25" x14ac:dyDescent="0.2"/>
  <cols>
    <col min="1" max="1" width="5" style="13" customWidth="1"/>
    <col min="2" max="2" width="9.85546875" style="13" customWidth="1"/>
    <col min="3" max="3" width="26.42578125" style="13" customWidth="1"/>
    <col min="4" max="4" width="31.28515625" style="13" customWidth="1"/>
    <col min="5" max="5" width="14.7109375" style="13" customWidth="1"/>
    <col min="6" max="7" width="9" style="12"/>
    <col min="8" max="8" width="11.7109375" style="12" bestFit="1" customWidth="1"/>
    <col min="9" max="9" width="9" style="2"/>
    <col min="10" max="10" width="18.28515625" style="2" customWidth="1"/>
    <col min="11" max="16384" width="9" style="2"/>
  </cols>
  <sheetData>
    <row r="1" spans="1:12" s="13" customFormat="1" ht="14.1" customHeight="1" x14ac:dyDescent="0.2">
      <c r="F1" s="21"/>
      <c r="G1" s="21"/>
      <c r="H1" s="21"/>
      <c r="K1" s="13" t="s">
        <v>1</v>
      </c>
    </row>
    <row r="2" spans="1:12" s="13" customFormat="1" ht="6.95" customHeight="1" x14ac:dyDescent="0.2">
      <c r="F2" s="21"/>
      <c r="G2" s="21"/>
      <c r="H2" s="21"/>
      <c r="K2" s="13" t="s">
        <v>1</v>
      </c>
    </row>
    <row r="3" spans="1:12" ht="21.95" customHeight="1" x14ac:dyDescent="0.3">
      <c r="B3" s="1" t="s">
        <v>39</v>
      </c>
      <c r="K3" s="2" t="s">
        <v>1</v>
      </c>
    </row>
    <row r="4" spans="1:12" s="13" customFormat="1" ht="3" customHeight="1" x14ac:dyDescent="0.2">
      <c r="F4" s="21"/>
      <c r="G4" s="21"/>
      <c r="H4" s="21"/>
      <c r="K4" s="13" t="s">
        <v>1</v>
      </c>
    </row>
    <row r="5" spans="1:12" ht="15.95" customHeight="1" x14ac:dyDescent="0.2">
      <c r="B5" s="3"/>
      <c r="K5" s="2" t="s">
        <v>1</v>
      </c>
    </row>
    <row r="6" spans="1:12" s="13" customFormat="1" ht="11.1" customHeight="1" x14ac:dyDescent="0.2">
      <c r="B6" s="35"/>
      <c r="C6" s="36"/>
      <c r="D6" s="36"/>
      <c r="E6" s="36"/>
      <c r="F6" s="21"/>
      <c r="G6" s="21"/>
      <c r="H6" s="21"/>
    </row>
    <row r="7" spans="1:12" s="13" customFormat="1" ht="5.0999999999999996" customHeight="1" x14ac:dyDescent="0.2">
      <c r="F7" s="21"/>
      <c r="G7" s="21"/>
      <c r="H7" s="21"/>
    </row>
    <row r="8" spans="1:12" s="13" customFormat="1" ht="25.5" x14ac:dyDescent="0.2">
      <c r="A8" s="4" t="s">
        <v>0</v>
      </c>
      <c r="B8" s="4"/>
      <c r="C8" s="4"/>
      <c r="D8" s="4"/>
      <c r="E8" s="4" t="s">
        <v>47</v>
      </c>
      <c r="F8" s="22" t="s">
        <v>27</v>
      </c>
      <c r="G8" s="22" t="s">
        <v>28</v>
      </c>
      <c r="H8" s="22" t="s">
        <v>29</v>
      </c>
      <c r="I8" s="10" t="s">
        <v>3</v>
      </c>
      <c r="J8" s="37" t="s">
        <v>45</v>
      </c>
    </row>
    <row r="9" spans="1:12" ht="21.95" customHeight="1" x14ac:dyDescent="0.2">
      <c r="A9" s="5">
        <v>1</v>
      </c>
      <c r="B9" s="6"/>
      <c r="C9" s="6"/>
      <c r="D9" s="6"/>
      <c r="E9" s="7">
        <v>27035721</v>
      </c>
      <c r="F9" s="29">
        <f>SUMIF(год!$D$4:$D$10,$E9,год!Q$4:Q$10)</f>
        <v>0</v>
      </c>
      <c r="G9" s="29">
        <f>SUMIF(год!$D$4:$D$10,$E9,год!R$4:R$10)</f>
        <v>0</v>
      </c>
      <c r="H9" s="29">
        <f>SUMIF(год!$D$4:$D$10,$E9,год!S$4:S$10)</f>
        <v>0</v>
      </c>
      <c r="I9" s="11">
        <f>SUM(F9:H9)</f>
        <v>0</v>
      </c>
      <c r="L9" s="8" t="s">
        <v>1</v>
      </c>
    </row>
    <row r="10" spans="1:12" ht="9.75" customHeight="1" x14ac:dyDescent="0.2">
      <c r="A10" s="5">
        <v>2</v>
      </c>
      <c r="B10" s="6"/>
      <c r="C10" s="6"/>
      <c r="D10" s="6"/>
      <c r="E10" s="7">
        <v>27035579</v>
      </c>
      <c r="F10" s="29">
        <f>SUMIF(год!$D$4:$D$10,$E10,год!Q$4:Q$10)</f>
        <v>0</v>
      </c>
      <c r="G10" s="29">
        <f>SUMIF(год!$D$4:$D$10,$E10,год!R$4:R$10)</f>
        <v>0</v>
      </c>
      <c r="H10" s="29">
        <f>SUMIF(год!$D$4:$D$10,$E10,год!S$4:S$10)</f>
        <v>0</v>
      </c>
      <c r="I10" s="11">
        <f t="shared" ref="I10:I24" si="0">SUM(F10:H10)</f>
        <v>0</v>
      </c>
    </row>
    <row r="11" spans="1:12" ht="12.75" customHeight="1" x14ac:dyDescent="0.2">
      <c r="A11" s="5">
        <v>3</v>
      </c>
      <c r="B11" s="6"/>
      <c r="C11" s="6"/>
      <c r="D11" s="6"/>
      <c r="E11" s="27">
        <v>27035599</v>
      </c>
      <c r="F11" s="29">
        <f>SUMIF(год!$D$4:$D$10,$E11,год!Q$4:Q$10)</f>
        <v>20</v>
      </c>
      <c r="G11" s="29">
        <f>SUMIF(год!$D$4:$D$10,$E11,год!R$4:R$10)</f>
        <v>200</v>
      </c>
      <c r="H11" s="29">
        <f>SUMIF(год!$D$4:$D$10,$E11,год!S$4:S$10)</f>
        <v>2000</v>
      </c>
      <c r="I11" s="11">
        <f t="shared" si="0"/>
        <v>2220</v>
      </c>
      <c r="J11" s="39" t="s">
        <v>46</v>
      </c>
    </row>
    <row r="12" spans="1:12" ht="19.5" customHeight="1" x14ac:dyDescent="0.2">
      <c r="A12" s="5">
        <v>4</v>
      </c>
      <c r="B12" s="6"/>
      <c r="C12" s="6"/>
      <c r="D12" s="6"/>
      <c r="E12" s="25">
        <v>27035835</v>
      </c>
      <c r="F12" s="29">
        <f>SUMIF(год!$D$4:$D$10,$E12,год!Q$4:Q$10)</f>
        <v>888</v>
      </c>
      <c r="G12" s="26">
        <f>SUMIF(год!$D$4:$D$10,$E12,год!R$4:R$10)</f>
        <v>8888</v>
      </c>
      <c r="H12" s="26">
        <f>SUMIF(год!$D$4:$D$10,$E12,год!S$4:S$10)</f>
        <v>8888</v>
      </c>
      <c r="I12" s="11">
        <f t="shared" si="0"/>
        <v>18664</v>
      </c>
      <c r="J12" s="2" t="s">
        <v>48</v>
      </c>
    </row>
    <row r="13" spans="1:12" ht="11.25" customHeight="1" x14ac:dyDescent="0.2">
      <c r="A13" s="5">
        <v>5</v>
      </c>
      <c r="B13" s="6"/>
      <c r="C13" s="6"/>
      <c r="D13" s="6"/>
      <c r="E13" s="7">
        <v>27035598</v>
      </c>
      <c r="F13" s="29">
        <f>SUMIF(год!$D$4:$D$10,$E13,год!Q$4:Q$10)</f>
        <v>0</v>
      </c>
      <c r="G13" s="26">
        <f>SUMIF(год!$D$4:$D$10,$E13,год!R$4:R$10)</f>
        <v>0</v>
      </c>
      <c r="H13" s="26">
        <f>SUMIF(год!$D$4:$D$10,$E13,год!S$4:S$10)</f>
        <v>0</v>
      </c>
      <c r="I13" s="11">
        <f t="shared" si="0"/>
        <v>0</v>
      </c>
    </row>
    <row r="14" spans="1:12" ht="11.25" customHeight="1" x14ac:dyDescent="0.2">
      <c r="A14" s="5">
        <v>6</v>
      </c>
      <c r="B14" s="6"/>
      <c r="C14" s="6"/>
      <c r="D14" s="9"/>
      <c r="E14" s="31">
        <v>27035016</v>
      </c>
      <c r="F14" s="29">
        <f>SUMIF(год!$D$4:$D$10,$E14,год!Q$4:Q$10)</f>
        <v>201</v>
      </c>
      <c r="G14" s="33">
        <f>SUMIF(год!$D$4:$D$10,$E14,год!R$4:R$10)</f>
        <v>201</v>
      </c>
      <c r="H14" s="33">
        <f>SUMIF(год!$D$4:$D$10,$E14,год!S$4:S$10)</f>
        <v>201</v>
      </c>
      <c r="I14" s="34">
        <f t="shared" si="0"/>
        <v>603</v>
      </c>
    </row>
    <row r="15" spans="1:12" ht="12" customHeight="1" x14ac:dyDescent="0.2">
      <c r="A15" s="5">
        <v>7</v>
      </c>
      <c r="B15" s="6"/>
      <c r="C15" s="6"/>
      <c r="D15" s="6"/>
      <c r="E15" s="15">
        <v>27035610</v>
      </c>
      <c r="F15" s="29">
        <f>SUMIF(год!$D$4:$D$10,$E15,год!Q$4:Q$10)</f>
        <v>0</v>
      </c>
      <c r="G15" s="26">
        <f>SUMIF(год!$D$4:$D$10,$E15,год!R$4:R$10)</f>
        <v>0</v>
      </c>
      <c r="H15" s="26">
        <f>SUMIF(год!$D$4:$D$10,$E15,год!S$4:S$10)</f>
        <v>0</v>
      </c>
      <c r="I15" s="11">
        <f t="shared" si="0"/>
        <v>0</v>
      </c>
    </row>
    <row r="16" spans="1:12" ht="13.5" customHeight="1" x14ac:dyDescent="0.2">
      <c r="A16" s="5">
        <v>8</v>
      </c>
      <c r="B16" s="6"/>
      <c r="C16" s="6"/>
      <c r="D16" s="6"/>
      <c r="E16" s="7">
        <v>27035018</v>
      </c>
      <c r="F16" s="29">
        <f>SUMIF(год!$D$4:$D$10,$E16,год!Q$4:Q$10)</f>
        <v>0</v>
      </c>
      <c r="G16" s="26">
        <f>SUMIF(год!$D$4:$D$10,$E16,год!R$4:R$10)</f>
        <v>0</v>
      </c>
      <c r="H16" s="26">
        <f>SUMIF(год!$D$4:$D$10,$E16,год!S$4:S$10)</f>
        <v>0</v>
      </c>
      <c r="I16" s="11">
        <f t="shared" si="0"/>
        <v>0</v>
      </c>
    </row>
    <row r="17" spans="1:9" ht="22.5" customHeight="1" x14ac:dyDescent="0.2">
      <c r="A17" s="5">
        <v>9</v>
      </c>
      <c r="B17" s="6"/>
      <c r="C17" s="6"/>
      <c r="D17" s="6"/>
      <c r="E17" s="15">
        <v>27035209</v>
      </c>
      <c r="F17" s="29">
        <f>SUMIF(год!$D$4:$D$10,$E17,год!Q$4:Q$10)</f>
        <v>0</v>
      </c>
      <c r="G17" s="26">
        <f>SUMIF(год!$D$4:$D$10,$E17,год!R$4:R$10)</f>
        <v>0</v>
      </c>
      <c r="H17" s="26">
        <f>SUMIF(год!$D$4:$D$10,$E17,год!S$4:S$10)</f>
        <v>0</v>
      </c>
      <c r="I17" s="11">
        <f t="shared" si="0"/>
        <v>0</v>
      </c>
    </row>
    <row r="18" spans="1:9" ht="10.5" customHeight="1" x14ac:dyDescent="0.2">
      <c r="A18" s="5">
        <v>10</v>
      </c>
      <c r="B18" s="6"/>
      <c r="C18" s="6"/>
      <c r="D18" s="6"/>
      <c r="E18" s="16">
        <v>27035844</v>
      </c>
      <c r="F18" s="29">
        <f>SUMIF(год!$D$4:$D$10,$E18,год!Q$4:Q$10)</f>
        <v>0</v>
      </c>
      <c r="G18" s="26">
        <f>SUMIF(год!$D$4:$D$10,$E18,год!R$4:R$10)</f>
        <v>0</v>
      </c>
      <c r="H18" s="26">
        <f>SUMIF(год!$D$4:$D$10,$E18,год!S$4:S$10)</f>
        <v>0</v>
      </c>
      <c r="I18" s="11">
        <f t="shared" si="0"/>
        <v>0</v>
      </c>
    </row>
    <row r="19" spans="1:9" ht="10.5" customHeight="1" x14ac:dyDescent="0.2">
      <c r="A19" s="5">
        <v>11</v>
      </c>
      <c r="B19" s="6"/>
      <c r="C19" s="6"/>
      <c r="D19" s="6"/>
      <c r="E19" s="7">
        <v>27035594</v>
      </c>
      <c r="F19" s="29">
        <f>SUMIF(год!$D$4:$D$10,$E19,год!Q$4:Q$10)</f>
        <v>0</v>
      </c>
      <c r="G19" s="26">
        <f>SUMIF(год!$D$4:$D$10,$E19,год!R$4:R$10)</f>
        <v>0</v>
      </c>
      <c r="H19" s="26">
        <f>SUMIF(год!$D$4:$D$10,$E19,год!S$4:S$10)</f>
        <v>0</v>
      </c>
      <c r="I19" s="11">
        <f t="shared" si="0"/>
        <v>0</v>
      </c>
    </row>
    <row r="20" spans="1:9" ht="10.5" customHeight="1" x14ac:dyDescent="0.2">
      <c r="A20" s="5">
        <v>12</v>
      </c>
      <c r="B20" s="6"/>
      <c r="C20" s="6"/>
      <c r="D20" s="6"/>
      <c r="E20" s="7">
        <v>27035593</v>
      </c>
      <c r="F20" s="29">
        <f>SUMIF(год!$D$4:$D$10,$E20,год!Q$4:Q$10)</f>
        <v>0</v>
      </c>
      <c r="G20" s="26">
        <f>SUMIF(год!$D$4:$D$10,$E20,год!R$4:R$10)</f>
        <v>0</v>
      </c>
      <c r="H20" s="26">
        <f>SUMIF(год!$D$4:$D$10,$E20,год!S$4:S$10)</f>
        <v>0</v>
      </c>
      <c r="I20" s="11">
        <f t="shared" si="0"/>
        <v>0</v>
      </c>
    </row>
    <row r="21" spans="1:9" ht="11.25" customHeight="1" x14ac:dyDescent="0.2">
      <c r="A21" s="5">
        <v>13</v>
      </c>
      <c r="B21" s="6"/>
      <c r="C21" s="6"/>
      <c r="D21" s="6"/>
      <c r="E21" s="7">
        <v>27035175</v>
      </c>
      <c r="F21" s="29">
        <f>SUMIF(год!$D$4:$D$10,$E21,год!Q$4:Q$10)</f>
        <v>0</v>
      </c>
      <c r="G21" s="26">
        <f>SUMIF(год!$D$4:$D$10,$E21,год!R$4:R$10)</f>
        <v>0</v>
      </c>
      <c r="H21" s="26">
        <f>SUMIF(год!$D$4:$D$10,$E21,год!S$4:S$10)</f>
        <v>0</v>
      </c>
      <c r="I21" s="11">
        <f t="shared" si="0"/>
        <v>0</v>
      </c>
    </row>
    <row r="22" spans="1:9" ht="9.75" customHeight="1" x14ac:dyDescent="0.2">
      <c r="A22" s="5">
        <v>14</v>
      </c>
      <c r="B22" s="6"/>
      <c r="C22" s="6"/>
      <c r="D22" s="6"/>
      <c r="E22" s="7">
        <v>27035462</v>
      </c>
      <c r="F22" s="29">
        <f>SUMIF(год!$D$4:$D$10,$E22,год!Q$4:Q$10)</f>
        <v>0</v>
      </c>
      <c r="G22" s="26">
        <f>SUMIF(год!$D$4:$D$10,$E22,год!R$4:R$10)</f>
        <v>0</v>
      </c>
      <c r="H22" s="26">
        <f>SUMIF(год!$D$4:$D$10,$E22,год!S$4:S$10)</f>
        <v>0</v>
      </c>
      <c r="I22" s="11">
        <f t="shared" si="0"/>
        <v>0</v>
      </c>
    </row>
    <row r="23" spans="1:9" ht="11.1" customHeight="1" x14ac:dyDescent="0.2">
      <c r="A23" s="5">
        <v>15</v>
      </c>
      <c r="B23" s="6"/>
      <c r="C23" s="6"/>
      <c r="D23" s="6"/>
      <c r="E23" s="7">
        <v>27031713</v>
      </c>
      <c r="F23" s="29">
        <f>SUMIF(год!$D$4:$D$10,$E23,год!Q$4:Q$10)</f>
        <v>0</v>
      </c>
      <c r="G23" s="26">
        <f>SUMIF(год!$D$4:$D$10,$E23,год!R$4:R$10)</f>
        <v>0</v>
      </c>
      <c r="H23" s="26">
        <f>SUMIF(год!$D$4:$D$10,$E23,год!S$4:S$10)</f>
        <v>0</v>
      </c>
      <c r="I23" s="11">
        <f t="shared" si="0"/>
        <v>0</v>
      </c>
    </row>
    <row r="24" spans="1:9" ht="21.95" customHeight="1" x14ac:dyDescent="0.2">
      <c r="A24" s="5">
        <v>16</v>
      </c>
      <c r="B24" s="6"/>
      <c r="C24" s="6"/>
      <c r="D24" s="6"/>
      <c r="E24" s="7">
        <v>27035176</v>
      </c>
      <c r="F24" s="29">
        <f>SUMIF(год!$D$4:$D$10,$E24,год!Q$4:Q$10)</f>
        <v>0</v>
      </c>
      <c r="G24" s="26">
        <f>SUMIF(год!$D$4:$D$10,$E24,год!R$4:R$10)</f>
        <v>0</v>
      </c>
      <c r="H24" s="26">
        <f>SUMIF(год!$D$4:$D$10,$E24,год!S$4:S$10)</f>
        <v>0</v>
      </c>
      <c r="I24" s="11">
        <f t="shared" si="0"/>
        <v>0</v>
      </c>
    </row>
    <row r="25" spans="1:9" x14ac:dyDescent="0.2">
      <c r="F25" s="12">
        <f>SUM(F9:F24)</f>
        <v>1109</v>
      </c>
      <c r="G25" s="12">
        <f>SUM(G9:G24)</f>
        <v>9289</v>
      </c>
      <c r="H25" s="12">
        <f>SUM(H9:H24)</f>
        <v>11089</v>
      </c>
      <c r="I25" s="12">
        <f>SUM(I9:I24)</f>
        <v>21487</v>
      </c>
    </row>
    <row r="26" spans="1:9" x14ac:dyDescent="0.2">
      <c r="F26" s="12" t="s">
        <v>1</v>
      </c>
    </row>
    <row r="29" spans="1:9" x14ac:dyDescent="0.2">
      <c r="D29" s="13" t="s">
        <v>38</v>
      </c>
      <c r="E29" s="27">
        <v>27035599</v>
      </c>
      <c r="F29" s="30">
        <f>SUMIF(год!$D$4:$D$10,$E$29,год!Q$4:Q$10)</f>
        <v>20</v>
      </c>
      <c r="G29" s="30">
        <f>SUMIF(год!$D$4:$D$10,$E$29,год!R$4:R$10)</f>
        <v>200</v>
      </c>
      <c r="H29" s="30">
        <f>SUMIF(год!$D$4:$D$10,$E$29,год!S$4:S$10)</f>
        <v>2000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F14" sqref="F14"/>
    </sheetView>
  </sheetViews>
  <sheetFormatPr defaultColWidth="9" defaultRowHeight="15" x14ac:dyDescent="0.25"/>
  <cols>
    <col min="1" max="1" width="15" style="14" customWidth="1"/>
    <col min="2" max="2" width="10.5703125" style="14" customWidth="1"/>
    <col min="3" max="3" width="15" style="14" customWidth="1"/>
    <col min="4" max="4" width="8.85546875" style="14" customWidth="1"/>
    <col min="5" max="6" width="25" style="14" customWidth="1"/>
    <col min="7" max="19" width="10" style="14" customWidth="1"/>
  </cols>
  <sheetData>
    <row r="1" spans="1:19" s="14" customFormat="1" ht="11.1" customHeight="1" x14ac:dyDescent="0.25"/>
    <row r="3" spans="1:19" s="14" customFormat="1" ht="21.95" customHeight="1" thickBot="1" x14ac:dyDescent="0.3">
      <c r="A3" s="17" t="s">
        <v>4</v>
      </c>
      <c r="B3" s="17" t="s">
        <v>2</v>
      </c>
      <c r="C3" s="17" t="s">
        <v>5</v>
      </c>
      <c r="D3" s="17" t="s">
        <v>37</v>
      </c>
      <c r="E3" s="17" t="s">
        <v>6</v>
      </c>
      <c r="F3" s="38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</row>
    <row r="4" spans="1:19" s="14" customFormat="1" ht="44.1" customHeight="1" x14ac:dyDescent="0.25">
      <c r="A4" s="18" t="s">
        <v>30</v>
      </c>
      <c r="B4" s="18"/>
      <c r="C4" s="18"/>
      <c r="D4" s="7">
        <v>27035579</v>
      </c>
      <c r="E4" s="18"/>
      <c r="F4" s="18" t="s">
        <v>40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23" t="s">
        <v>21</v>
      </c>
      <c r="R4" s="23" t="s">
        <v>22</v>
      </c>
      <c r="S4" s="23" t="s">
        <v>23</v>
      </c>
    </row>
    <row r="5" spans="1:19" s="14" customFormat="1" ht="44.1" customHeight="1" x14ac:dyDescent="0.25">
      <c r="A5" s="18" t="s">
        <v>31</v>
      </c>
      <c r="B5" s="18"/>
      <c r="C5" s="18"/>
      <c r="D5" s="27">
        <v>27035599</v>
      </c>
      <c r="E5" s="18"/>
      <c r="F5" s="40" t="s">
        <v>46</v>
      </c>
      <c r="G5" s="19"/>
      <c r="H5" s="19"/>
      <c r="I5" s="19"/>
      <c r="J5" s="19"/>
      <c r="K5" s="19"/>
      <c r="L5" s="20"/>
      <c r="M5" s="20"/>
      <c r="N5" s="20"/>
      <c r="O5" s="20"/>
      <c r="P5" s="20"/>
      <c r="Q5" s="23">
        <v>10</v>
      </c>
      <c r="R5" s="23">
        <v>100</v>
      </c>
      <c r="S5" s="23">
        <v>1000</v>
      </c>
    </row>
    <row r="6" spans="1:19" s="14" customFormat="1" ht="44.1" customHeight="1" x14ac:dyDescent="0.25">
      <c r="A6" s="18" t="s">
        <v>32</v>
      </c>
      <c r="B6" s="18"/>
      <c r="C6" s="18"/>
      <c r="D6" s="25">
        <v>27035835</v>
      </c>
      <c r="E6" s="18"/>
      <c r="F6" s="18" t="s">
        <v>41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23">
        <v>888</v>
      </c>
      <c r="R6" s="23">
        <v>8888</v>
      </c>
      <c r="S6" s="23">
        <v>8888</v>
      </c>
    </row>
    <row r="7" spans="1:19" s="14" customFormat="1" ht="44.1" customHeight="1" x14ac:dyDescent="0.25">
      <c r="A7" s="18" t="s">
        <v>33</v>
      </c>
      <c r="B7" s="18"/>
      <c r="C7" s="18"/>
      <c r="D7" s="7">
        <v>27035598</v>
      </c>
      <c r="E7" s="18"/>
      <c r="F7" s="18" t="s">
        <v>41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23" t="s">
        <v>24</v>
      </c>
      <c r="R7" s="23" t="s">
        <v>25</v>
      </c>
      <c r="S7" s="23" t="s">
        <v>26</v>
      </c>
    </row>
    <row r="8" spans="1:19" s="14" customFormat="1" ht="44.1" customHeight="1" x14ac:dyDescent="0.25">
      <c r="A8" s="18" t="s">
        <v>34</v>
      </c>
      <c r="B8" s="18"/>
      <c r="C8" s="18"/>
      <c r="D8" s="32">
        <v>27035016</v>
      </c>
      <c r="E8" s="18"/>
      <c r="F8" s="18" t="s">
        <v>42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23">
        <v>200</v>
      </c>
      <c r="R8" s="23">
        <v>200</v>
      </c>
      <c r="S8" s="23">
        <v>200</v>
      </c>
    </row>
    <row r="9" spans="1:19" s="14" customFormat="1" ht="44.1" customHeight="1" x14ac:dyDescent="0.25">
      <c r="A9" s="18" t="s">
        <v>36</v>
      </c>
      <c r="B9" s="18"/>
      <c r="C9" s="18"/>
      <c r="D9" s="28">
        <v>27035599</v>
      </c>
      <c r="E9" s="18"/>
      <c r="F9" s="18" t="s">
        <v>43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23">
        <v>10</v>
      </c>
      <c r="R9" s="23">
        <v>100</v>
      </c>
      <c r="S9" s="23">
        <v>1000</v>
      </c>
    </row>
    <row r="10" spans="1:19" s="14" customFormat="1" ht="44.1" customHeight="1" x14ac:dyDescent="0.25">
      <c r="A10" s="18" t="s">
        <v>35</v>
      </c>
      <c r="B10" s="18"/>
      <c r="C10" s="18"/>
      <c r="D10" s="32">
        <v>27035016</v>
      </c>
      <c r="E10" s="18"/>
      <c r="F10" s="18" t="s">
        <v>44</v>
      </c>
      <c r="G10" s="19"/>
      <c r="H10" s="19"/>
      <c r="I10" s="19"/>
      <c r="J10" s="19"/>
      <c r="K10" s="19"/>
      <c r="L10" s="20"/>
      <c r="M10" s="20"/>
      <c r="N10" s="20"/>
      <c r="O10" s="20"/>
      <c r="P10" s="20"/>
      <c r="Q10" s="24">
        <v>1</v>
      </c>
      <c r="R10" s="24">
        <v>1</v>
      </c>
      <c r="S10" s="24">
        <v>1</v>
      </c>
    </row>
  </sheetData>
  <autoFilter ref="A3:S10">
    <sortState ref="A4:S8667">
      <sortCondition ref="D4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Общ. год</vt:lpstr>
      <vt:lpstr>год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Borovitin_IL</dc:creator>
  <cp:lastModifiedBy>ponomarenko</cp:lastModifiedBy>
  <dcterms:created xsi:type="dcterms:W3CDTF">2018-12-12T11:19:45Z</dcterms:created>
  <dcterms:modified xsi:type="dcterms:W3CDTF">2020-01-20T12:07:29Z</dcterms:modified>
</cp:coreProperties>
</file>