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120" yWindow="120" windowWidth="9720" windowHeight="7320"/>
  </bookViews>
  <sheets>
    <sheet name="мужчины" sheetId="4" r:id="rId1"/>
    <sheet name="женщины" sheetId="1" r:id="rId2"/>
  </sheets>
  <definedNames>
    <definedName name="_xlnm._FilterDatabase" localSheetId="1" hidden="1">женщины!$I$9:$I$16</definedName>
    <definedName name="_xlnm.Print_Area" localSheetId="0">мужчины!$A$6:$I$23</definedName>
  </definedNames>
  <calcPr calcId="162913"/>
</workbook>
</file>

<file path=xl/calcChain.xml><?xml version="1.0" encoding="utf-8"?>
<calcChain xmlns="http://schemas.openxmlformats.org/spreadsheetml/2006/main">
  <c r="G10" i="1" l="1"/>
  <c r="G38" i="4" l="1"/>
  <c r="H38" i="4" s="1"/>
  <c r="I38" i="4" s="1"/>
  <c r="G37" i="4"/>
  <c r="H37" i="4" s="1"/>
  <c r="I37" i="4" s="1"/>
  <c r="H36" i="4"/>
  <c r="I36" i="4" s="1"/>
  <c r="G36" i="4"/>
  <c r="G35" i="4"/>
  <c r="H35" i="4" s="1"/>
  <c r="I35" i="4" s="1"/>
  <c r="G34" i="4"/>
  <c r="H34" i="4" s="1"/>
  <c r="I34" i="4" s="1"/>
  <c r="G33" i="4"/>
  <c r="H33" i="4" s="1"/>
  <c r="I33" i="4" s="1"/>
  <c r="G32" i="4"/>
  <c r="H32" i="4" s="1"/>
  <c r="I32" i="4" s="1"/>
  <c r="G31" i="4"/>
  <c r="H31" i="4" s="1"/>
  <c r="I31" i="4" s="1"/>
  <c r="H30" i="4"/>
  <c r="I30" i="4" s="1"/>
  <c r="G30" i="4"/>
  <c r="G29" i="4"/>
  <c r="H29" i="4" s="1"/>
  <c r="I29" i="4" s="1"/>
  <c r="G28" i="4"/>
  <c r="H28" i="4" s="1"/>
  <c r="I28" i="4" s="1"/>
  <c r="G27" i="4"/>
  <c r="H27" i="4" s="1"/>
  <c r="I27" i="4" s="1"/>
  <c r="I23" i="4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31" i="1"/>
  <c r="H31" i="1" s="1"/>
  <c r="I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I23" i="1"/>
  <c r="G16" i="4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H15" i="1"/>
  <c r="I15" i="1" s="1"/>
  <c r="G15" i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H10" i="1"/>
  <c r="I10" i="1" s="1"/>
  <c r="I6" i="1"/>
  <c r="I6" i="4"/>
  <c r="G13" i="4"/>
  <c r="G14" i="4"/>
  <c r="H14" i="4" s="1"/>
  <c r="I14" i="4" s="1"/>
  <c r="G15" i="4"/>
  <c r="H15" i="4" s="1"/>
  <c r="I15" i="4" s="1"/>
  <c r="H13" i="4"/>
  <c r="I13" i="4" s="1"/>
  <c r="G17" i="4"/>
  <c r="H17" i="4" s="1"/>
  <c r="I17" i="4" s="1"/>
  <c r="G18" i="4"/>
  <c r="H18" i="4" s="1"/>
  <c r="I18" i="4" s="1"/>
  <c r="H16" i="4"/>
  <c r="I16" i="4" s="1"/>
  <c r="G10" i="4"/>
  <c r="H10" i="4" s="1"/>
  <c r="I10" i="4" s="1"/>
  <c r="G11" i="4"/>
  <c r="H11" i="4" s="1"/>
  <c r="I11" i="4" s="1"/>
  <c r="G12" i="4"/>
  <c r="H12" i="4" s="1"/>
  <c r="I12" i="4" s="1"/>
  <c r="G19" i="4"/>
  <c r="H19" i="4" s="1"/>
  <c r="I19" i="4" s="1"/>
  <c r="G20" i="4"/>
  <c r="H20" i="4" s="1"/>
  <c r="I20" i="4" s="1"/>
  <c r="G21" i="4"/>
  <c r="H21" i="4" s="1"/>
  <c r="I21" i="4" s="1"/>
</calcChain>
</file>

<file path=xl/sharedStrings.xml><?xml version="1.0" encoding="utf-8"?>
<sst xmlns="http://schemas.openxmlformats.org/spreadsheetml/2006/main" count="120" uniqueCount="36">
  <si>
    <t>дата увольнения</t>
  </si>
  <si>
    <t>одежда</t>
  </si>
  <si>
    <t>обувь</t>
  </si>
  <si>
    <t>№ п/п</t>
  </si>
  <si>
    <t>Наименование СИЗ</t>
  </si>
  <si>
    <t>н/н</t>
  </si>
  <si>
    <t>цена</t>
  </si>
  <si>
    <t>дата выдачи</t>
  </si>
  <si>
    <t>срок носки, мес</t>
  </si>
  <si>
    <t>дата списания</t>
  </si>
  <si>
    <t>износ</t>
  </si>
  <si>
    <t>Закупка</t>
  </si>
  <si>
    <t xml:space="preserve">Сегодня </t>
  </si>
  <si>
    <t>рост</t>
  </si>
  <si>
    <t>инженер 1 категории</t>
  </si>
  <si>
    <t>182-188</t>
  </si>
  <si>
    <t>96-100</t>
  </si>
  <si>
    <t>Костюм летний</t>
  </si>
  <si>
    <t>Ботинки с защитным подноском</t>
  </si>
  <si>
    <t>Перчатки с полимерным покрытием</t>
  </si>
  <si>
    <t>Каска защитная</t>
  </si>
  <si>
    <t>Тапочки кожанные</t>
  </si>
  <si>
    <t>Очки защитные</t>
  </si>
  <si>
    <t>Боты или галоши диэлектрические</t>
  </si>
  <si>
    <t>Перчатки диэлектрические</t>
  </si>
  <si>
    <t>Костюм утепленный</t>
  </si>
  <si>
    <t>Ботинки утепленныес защитным подноском</t>
  </si>
  <si>
    <t>Перчатки полимерные утепленные</t>
  </si>
  <si>
    <t>Подшлемник под каску утепленный</t>
  </si>
  <si>
    <t>158-164</t>
  </si>
  <si>
    <t>88-92</t>
  </si>
  <si>
    <t>инженер</t>
  </si>
  <si>
    <t>Ринат</t>
  </si>
  <si>
    <t>Флюра</t>
  </si>
  <si>
    <t>Резеда</t>
  </si>
  <si>
    <t>Костя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</si>
</sst>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3" x14ac:knownFonts="1">
    <font>
      <sz val="10"/>
      <name val="Arial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4" borderId="1" xfId="0" applyFont="1" applyFill="1" applyBorder="1"/>
    <xf numFmtId="14" fontId="5" fillId="4" borderId="1" xfId="0" applyNumberFormat="1" applyFont="1" applyFill="1" applyBorder="1"/>
    <xf numFmtId="0" fontId="10" fillId="3" borderId="1" xfId="1" applyNumberFormat="1" applyFont="1" applyFill="1" applyBorder="1" applyAlignment="1">
      <alignment horizontal="right" vertical="center"/>
    </xf>
    <xf numFmtId="14" fontId="11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9" fontId="4" fillId="0" borderId="0" xfId="0" applyNumberFormat="1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37"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D9D9"/>
          <bgColor rgb="FFD9D9D9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7" name="Table13" displayName="Table13" ref="A9:I21" totalsRowShown="0" headerRowDxfId="36" dataDxfId="35" tableBorderDxfId="34">
  <autoFilter ref="A9:I21"/>
  <tableColumns count="9">
    <tableColumn id="1" name="№ п/п" dataDxfId="33"/>
    <tableColumn id="2" name="Наименование СИЗ" dataDxfId="32"/>
    <tableColumn id="3" name="н/н" dataDxfId="31"/>
    <tableColumn id="4" name="цена" dataDxfId="30"/>
    <tableColumn id="5" name="дата выдачи" dataDxfId="29"/>
    <tableColumn id="6" name="срок носки, мес" dataDxfId="28"/>
    <tableColumn id="7" name="дата списания" dataDxfId="27">
      <calculatedColumnFormula>E10+F10*30</calculatedColumnFormula>
    </tableColumn>
    <tableColumn id="8" name="износ" dataDxfId="26">
      <calculatedColumnFormula>IF(E10="","",1-IF(ISBLANK($C$7),(TODAY()-$E10)/($G10-$E10),($C$7-$E10)/($G10-$E10)))</calculatedColumnFormula>
    </tableColumn>
    <tableColumn id="12" name="Закупка" dataDxfId="25" dataCellStyle="Процентный">
      <calculatedColumnFormula>IF(H10&lt;0,1,0)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7" name="Table138" displayName="Table138" ref="A26:I38" totalsRowShown="0" headerRowDxfId="24" dataDxfId="23" tableBorderDxfId="22">
  <autoFilter ref="A26:I38"/>
  <tableColumns count="9">
    <tableColumn id="1" name="№ п/п" dataDxfId="21"/>
    <tableColumn id="2" name="Наименование СИЗ" dataDxfId="20"/>
    <tableColumn id="3" name="н/н" dataDxfId="19"/>
    <tableColumn id="4" name="цена" dataDxfId="18"/>
    <tableColumn id="5" name="дата выдачи" dataDxfId="17"/>
    <tableColumn id="6" name="срок носки, мес" dataDxfId="16"/>
    <tableColumn id="7" name="дата списания" dataDxfId="15">
      <calculatedColumnFormula>E27+F27*30</calculatedColumnFormula>
    </tableColumn>
    <tableColumn id="8" name="износ" dataDxfId="14">
      <calculatedColumnFormula>IF(E27="","",1-IF(ISBLANK($C$7),(TODAY()-$E27)/($G27-$E27),($C$7-$E27)/($G27-$E27)))</calculatedColumnFormula>
    </tableColumn>
    <tableColumn id="12" name="Закупка" dataDxfId="13" dataCellStyle="Процентный">
      <calculatedColumnFormula>IF(H27&lt;0,1,0)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6" name="Table1367" displayName="Table1367" ref="A26:I38" totalsRowShown="0" headerRowDxfId="11" dataDxfId="10" tableBorderDxfId="9">
  <autoFilter ref="A26:I38"/>
  <tableColumns count="9">
    <tableColumn id="1" name="№ п/п" dataDxfId="8"/>
    <tableColumn id="2" name="Наименование СИЗ" dataDxfId="7"/>
    <tableColumn id="3" name="н/н" dataDxfId="6"/>
    <tableColumn id="4" name="цена" dataDxfId="5"/>
    <tableColumn id="5" name="дата выдачи" dataDxfId="4"/>
    <tableColumn id="6" name="срок носки, мес" dataDxfId="3"/>
    <tableColumn id="7" name="дата списания" dataDxfId="2">
      <calculatedColumnFormula>E27+F27*30</calculatedColumnFormula>
    </tableColumn>
    <tableColumn id="8" name="износ" dataDxfId="1">
      <calculatedColumnFormula>IF(E27="","",1-IF(ISBLANK($C$7),(TODAY()-$E27)/($G27-$E27),($C$7-$E27)/($G27-$E27)))</calculatedColumnFormula>
    </tableColumn>
    <tableColumn id="12" name="Закупка" dataDxfId="0" dataCellStyle="Процентный">
      <calculatedColumnFormula>IF(H27&lt;0,1,0)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6" zoomScaleNormal="100" zoomScaleSheetLayoutView="100" workbookViewId="0">
      <selection activeCell="L18" sqref="L18:M18"/>
    </sheetView>
  </sheetViews>
  <sheetFormatPr defaultRowHeight="12.75" x14ac:dyDescent="0.2"/>
  <cols>
    <col min="1" max="1" width="4.5703125" style="38" customWidth="1"/>
    <col min="2" max="2" width="28.85546875" style="39" customWidth="1"/>
    <col min="3" max="3" width="9.140625" style="21"/>
    <col min="4" max="4" width="11" style="21" customWidth="1"/>
    <col min="5" max="5" width="11.85546875" style="21" bestFit="1" customWidth="1"/>
    <col min="6" max="6" width="10.7109375" style="21" customWidth="1"/>
    <col min="7" max="7" width="15.28515625" style="21" customWidth="1"/>
    <col min="8" max="8" width="14.7109375" style="21" customWidth="1"/>
    <col min="9" max="9" width="15.28515625" style="25" customWidth="1"/>
    <col min="10" max="10" width="10" style="38" bestFit="1" customWidth="1"/>
    <col min="11" max="16384" width="9.140625" style="38"/>
  </cols>
  <sheetData>
    <row r="1" spans="1:9" ht="13.5" hidden="1" thickBot="1" x14ac:dyDescent="0.25"/>
    <row r="2" spans="1:9" ht="13.5" hidden="1" thickBot="1" x14ac:dyDescent="0.25"/>
    <row r="3" spans="1:9" ht="13.5" hidden="1" thickBot="1" x14ac:dyDescent="0.25"/>
    <row r="4" spans="1:9" ht="13.5" hidden="1" thickBot="1" x14ac:dyDescent="0.25"/>
    <row r="5" spans="1:9" ht="13.5" hidden="1" thickBot="1" x14ac:dyDescent="0.25"/>
    <row r="6" spans="1:9" s="40" customFormat="1" ht="20.25" x14ac:dyDescent="0.25">
      <c r="A6" s="7" t="s">
        <v>32</v>
      </c>
      <c r="B6" s="34"/>
      <c r="C6" s="13"/>
      <c r="D6" s="14"/>
      <c r="E6" s="14"/>
      <c r="F6" s="8" t="s">
        <v>14</v>
      </c>
      <c r="G6" s="8"/>
      <c r="H6" s="26" t="s">
        <v>12</v>
      </c>
      <c r="I6" s="27">
        <f ca="1">TODAY()</f>
        <v>43481</v>
      </c>
    </row>
    <row r="7" spans="1:9" s="40" customFormat="1" ht="14.25" customHeight="1" x14ac:dyDescent="0.2">
      <c r="A7" s="41"/>
      <c r="B7" s="35" t="s">
        <v>0</v>
      </c>
      <c r="C7" s="29"/>
      <c r="D7" s="9" t="s">
        <v>13</v>
      </c>
      <c r="E7" s="9" t="s">
        <v>15</v>
      </c>
      <c r="F7" s="1" t="s">
        <v>1</v>
      </c>
      <c r="G7" s="2" t="s">
        <v>16</v>
      </c>
      <c r="H7" s="9" t="s">
        <v>2</v>
      </c>
      <c r="I7" s="2">
        <v>44</v>
      </c>
    </row>
    <row r="8" spans="1:9" s="40" customFormat="1" ht="15" x14ac:dyDescent="0.2">
      <c r="A8" s="41"/>
      <c r="B8" s="42"/>
      <c r="C8" s="20"/>
      <c r="D8" s="20"/>
      <c r="E8" s="20"/>
      <c r="F8" s="20"/>
      <c r="G8" s="20"/>
      <c r="H8" s="20"/>
      <c r="I8" s="24"/>
    </row>
    <row r="9" spans="1:9" s="40" customFormat="1" ht="25.5" x14ac:dyDescent="0.2">
      <c r="A9" s="3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" t="s">
        <v>10</v>
      </c>
      <c r="I9" s="22" t="s">
        <v>11</v>
      </c>
    </row>
    <row r="10" spans="1:9" s="40" customFormat="1" ht="15" x14ac:dyDescent="0.2">
      <c r="A10" s="6">
        <v>1</v>
      </c>
      <c r="B10" s="43" t="s">
        <v>17</v>
      </c>
      <c r="C10" s="15"/>
      <c r="D10" s="16"/>
      <c r="E10" s="32">
        <v>43181</v>
      </c>
      <c r="F10" s="10">
        <v>12</v>
      </c>
      <c r="G10" s="32">
        <f t="shared" ref="G10:G21" si="0">E10+F10*30</f>
        <v>43541</v>
      </c>
      <c r="H10" s="36">
        <f t="shared" ref="H10:H21" ca="1" si="1">IF(E10="","",1-IF(ISBLANK($C$7),(TODAY()-$E10)/($G10-$E10),($C$7-$E10)/($G10-$E10)))</f>
        <v>0.16666666666666663</v>
      </c>
      <c r="I10" s="28">
        <f ca="1">IF(H10&lt;0,1,0)</f>
        <v>0</v>
      </c>
    </row>
    <row r="11" spans="1:9" s="40" customFormat="1" ht="18.75" customHeight="1" x14ac:dyDescent="0.2">
      <c r="A11" s="6">
        <v>2</v>
      </c>
      <c r="B11" s="43" t="s">
        <v>18</v>
      </c>
      <c r="C11" s="15"/>
      <c r="D11" s="16"/>
      <c r="E11" s="32">
        <v>43367</v>
      </c>
      <c r="F11" s="11">
        <v>12</v>
      </c>
      <c r="G11" s="32">
        <f t="shared" si="0"/>
        <v>43727</v>
      </c>
      <c r="H11" s="36">
        <f t="shared" ca="1" si="1"/>
        <v>0.68333333333333335</v>
      </c>
      <c r="I11" s="28">
        <f t="shared" ref="I11:I21" ca="1" si="2">IF(H11&lt;0,1,0)</f>
        <v>0</v>
      </c>
    </row>
    <row r="12" spans="1:9" s="40" customFormat="1" ht="25.5" x14ac:dyDescent="0.2">
      <c r="A12" s="6">
        <v>3</v>
      </c>
      <c r="B12" s="43" t="s">
        <v>19</v>
      </c>
      <c r="C12" s="18"/>
      <c r="D12" s="16"/>
      <c r="E12" s="32">
        <v>43462</v>
      </c>
      <c r="F12" s="11">
        <v>1</v>
      </c>
      <c r="G12" s="32">
        <f t="shared" si="0"/>
        <v>43492</v>
      </c>
      <c r="H12" s="36">
        <f t="shared" ca="1" si="1"/>
        <v>0.3666666666666667</v>
      </c>
      <c r="I12" s="28">
        <f t="shared" ca="1" si="2"/>
        <v>0</v>
      </c>
    </row>
    <row r="13" spans="1:9" s="40" customFormat="1" ht="15" x14ac:dyDescent="0.2">
      <c r="A13" s="6">
        <v>4</v>
      </c>
      <c r="B13" s="44" t="s">
        <v>20</v>
      </c>
      <c r="C13" s="30"/>
      <c r="D13" s="31"/>
      <c r="E13" s="32">
        <v>43158</v>
      </c>
      <c r="F13" s="33">
        <v>24</v>
      </c>
      <c r="G13" s="32">
        <f t="shared" ref="G13:G15" si="3">E13+F13*30</f>
        <v>43878</v>
      </c>
      <c r="H13" s="37">
        <f t="shared" ref="H13:H15" ca="1" si="4">IF(E13="","",1-IF(ISBLANK($C$7),(TODAY()-$E13)/($G13-$E13),($C$7-$E13)/($G13-$E13)))</f>
        <v>0.55138888888888893</v>
      </c>
      <c r="I13" s="28">
        <f t="shared" ca="1" si="2"/>
        <v>0</v>
      </c>
    </row>
    <row r="14" spans="1:9" s="40" customFormat="1" ht="15" x14ac:dyDescent="0.2">
      <c r="A14" s="6">
        <v>5</v>
      </c>
      <c r="B14" s="44" t="s">
        <v>21</v>
      </c>
      <c r="C14" s="30"/>
      <c r="D14" s="31"/>
      <c r="E14" s="32">
        <v>43301</v>
      </c>
      <c r="F14" s="33">
        <v>12</v>
      </c>
      <c r="G14" s="32">
        <f t="shared" si="3"/>
        <v>43661</v>
      </c>
      <c r="H14" s="37">
        <f t="shared" ca="1" si="4"/>
        <v>0.5</v>
      </c>
      <c r="I14" s="28">
        <f t="shared" ca="1" si="2"/>
        <v>0</v>
      </c>
    </row>
    <row r="15" spans="1:9" s="40" customFormat="1" ht="15" x14ac:dyDescent="0.2">
      <c r="A15" s="6">
        <v>6</v>
      </c>
      <c r="B15" s="44" t="s">
        <v>22</v>
      </c>
      <c r="C15" s="30"/>
      <c r="D15" s="31"/>
      <c r="E15" s="32">
        <v>43402</v>
      </c>
      <c r="F15" s="33">
        <v>12</v>
      </c>
      <c r="G15" s="32">
        <f t="shared" si="3"/>
        <v>43762</v>
      </c>
      <c r="H15" s="37">
        <f t="shared" ca="1" si="4"/>
        <v>0.78055555555555556</v>
      </c>
      <c r="I15" s="28">
        <f t="shared" ca="1" si="2"/>
        <v>0</v>
      </c>
    </row>
    <row r="16" spans="1:9" s="40" customFormat="1" ht="14.25" customHeight="1" x14ac:dyDescent="0.2">
      <c r="A16" s="6">
        <v>7</v>
      </c>
      <c r="B16" s="44" t="s">
        <v>23</v>
      </c>
      <c r="C16" s="30"/>
      <c r="D16" s="31"/>
      <c r="E16" s="32">
        <v>43144</v>
      </c>
      <c r="F16" s="33">
        <v>36</v>
      </c>
      <c r="G16" s="32">
        <f>E16+F16*30</f>
        <v>44224</v>
      </c>
      <c r="H16" s="37">
        <f t="shared" ref="H16:H18" ca="1" si="5">IF(E16="","",1-IF(ISBLANK($C$7),(TODAY()-$E16)/($G16-$E16),($C$7-$E16)/($G16-$E16)))</f>
        <v>0.68796296296296289</v>
      </c>
      <c r="I16" s="28">
        <f t="shared" ca="1" si="2"/>
        <v>0</v>
      </c>
    </row>
    <row r="17" spans="1:9" s="40" customFormat="1" ht="16.5" customHeight="1" x14ac:dyDescent="0.2">
      <c r="A17" s="6">
        <v>8</v>
      </c>
      <c r="B17" s="44" t="s">
        <v>24</v>
      </c>
      <c r="C17" s="30"/>
      <c r="D17" s="31"/>
      <c r="E17" s="32">
        <v>43144</v>
      </c>
      <c r="F17" s="33">
        <v>12</v>
      </c>
      <c r="G17" s="32">
        <f t="shared" ref="G17:G18" si="6">E17+F17*30</f>
        <v>43504</v>
      </c>
      <c r="H17" s="37">
        <f t="shared" ca="1" si="5"/>
        <v>6.3888888888888884E-2</v>
      </c>
      <c r="I17" s="28">
        <f t="shared" ca="1" si="2"/>
        <v>0</v>
      </c>
    </row>
    <row r="18" spans="1:9" s="40" customFormat="1" ht="15" x14ac:dyDescent="0.2">
      <c r="A18" s="6">
        <v>9</v>
      </c>
      <c r="B18" s="44" t="s">
        <v>25</v>
      </c>
      <c r="C18" s="30"/>
      <c r="D18" s="31"/>
      <c r="E18" s="32">
        <v>43021</v>
      </c>
      <c r="F18" s="33">
        <v>24</v>
      </c>
      <c r="G18" s="32">
        <f t="shared" si="6"/>
        <v>43741</v>
      </c>
      <c r="H18" s="37">
        <f t="shared" ca="1" si="5"/>
        <v>0.36111111111111116</v>
      </c>
      <c r="I18" s="28">
        <f t="shared" ca="1" si="2"/>
        <v>0</v>
      </c>
    </row>
    <row r="19" spans="1:9" s="40" customFormat="1" ht="25.5" x14ac:dyDescent="0.2">
      <c r="A19" s="6">
        <v>10</v>
      </c>
      <c r="B19" s="43" t="s">
        <v>26</v>
      </c>
      <c r="C19" s="15"/>
      <c r="D19" s="16"/>
      <c r="E19" s="32">
        <v>43181</v>
      </c>
      <c r="F19" s="11">
        <v>18</v>
      </c>
      <c r="G19" s="32">
        <f t="shared" si="0"/>
        <v>43721</v>
      </c>
      <c r="H19" s="36">
        <f t="shared" ca="1" si="1"/>
        <v>0.44444444444444442</v>
      </c>
      <c r="I19" s="28">
        <f t="shared" ca="1" si="2"/>
        <v>0</v>
      </c>
    </row>
    <row r="20" spans="1:9" s="40" customFormat="1" ht="25.5" x14ac:dyDescent="0.2">
      <c r="A20" s="6">
        <v>11</v>
      </c>
      <c r="B20" s="43" t="s">
        <v>27</v>
      </c>
      <c r="C20" s="15"/>
      <c r="D20" s="16"/>
      <c r="E20" s="32">
        <v>43367</v>
      </c>
      <c r="F20" s="11">
        <v>6</v>
      </c>
      <c r="G20" s="32">
        <f t="shared" si="0"/>
        <v>43547</v>
      </c>
      <c r="H20" s="36">
        <f t="shared" ca="1" si="1"/>
        <v>0.3666666666666667</v>
      </c>
      <c r="I20" s="28">
        <f t="shared" ca="1" si="2"/>
        <v>0</v>
      </c>
    </row>
    <row r="21" spans="1:9" s="40" customFormat="1" ht="25.5" x14ac:dyDescent="0.2">
      <c r="A21" s="6">
        <v>12</v>
      </c>
      <c r="B21" s="45" t="s">
        <v>28</v>
      </c>
      <c r="C21" s="18"/>
      <c r="D21" s="19"/>
      <c r="E21" s="32">
        <v>43367</v>
      </c>
      <c r="F21" s="12">
        <v>24</v>
      </c>
      <c r="G21" s="32">
        <f t="shared" si="0"/>
        <v>44087</v>
      </c>
      <c r="H21" s="36">
        <f t="shared" ca="1" si="1"/>
        <v>0.84166666666666667</v>
      </c>
      <c r="I21" s="28">
        <f t="shared" ca="1" si="2"/>
        <v>0</v>
      </c>
    </row>
    <row r="22" spans="1:9" s="40" customFormat="1" ht="15.75" thickBot="1" x14ac:dyDescent="0.25">
      <c r="A22" s="46"/>
      <c r="B22" s="46"/>
      <c r="C22" s="46"/>
      <c r="D22" s="46"/>
      <c r="E22" s="46"/>
      <c r="F22" s="46"/>
      <c r="G22" s="46"/>
      <c r="H22" s="46"/>
      <c r="I22" s="23"/>
    </row>
    <row r="23" spans="1:9" s="40" customFormat="1" ht="20.25" x14ac:dyDescent="0.25">
      <c r="A23" s="7" t="s">
        <v>35</v>
      </c>
      <c r="B23" s="34"/>
      <c r="C23" s="13"/>
      <c r="D23" s="14"/>
      <c r="E23" s="14"/>
      <c r="F23" s="8" t="s">
        <v>14</v>
      </c>
      <c r="G23" s="8"/>
      <c r="H23" s="26" t="s">
        <v>12</v>
      </c>
      <c r="I23" s="27">
        <f ca="1">TODAY()</f>
        <v>43481</v>
      </c>
    </row>
    <row r="24" spans="1:9" ht="23.25" x14ac:dyDescent="0.2">
      <c r="A24" s="41"/>
      <c r="B24" s="35" t="s">
        <v>0</v>
      </c>
      <c r="C24" s="29"/>
      <c r="D24" s="9" t="s">
        <v>13</v>
      </c>
      <c r="E24" s="9" t="s">
        <v>15</v>
      </c>
      <c r="F24" s="1" t="s">
        <v>1</v>
      </c>
      <c r="G24" s="2" t="s">
        <v>16</v>
      </c>
      <c r="H24" s="9" t="s">
        <v>2</v>
      </c>
      <c r="I24" s="2">
        <v>44</v>
      </c>
    </row>
    <row r="25" spans="1:9" ht="15" x14ac:dyDescent="0.2">
      <c r="A25" s="41"/>
      <c r="B25" s="42"/>
      <c r="C25" s="20"/>
      <c r="D25" s="20"/>
      <c r="E25" s="20"/>
      <c r="F25" s="20"/>
      <c r="G25" s="20"/>
      <c r="H25" s="20"/>
      <c r="I25" s="24"/>
    </row>
    <row r="26" spans="1:9" ht="25.5" x14ac:dyDescent="0.2">
      <c r="A26" s="3" t="s">
        <v>3</v>
      </c>
      <c r="B26" s="4" t="s">
        <v>4</v>
      </c>
      <c r="C26" s="4" t="s">
        <v>5</v>
      </c>
      <c r="D26" s="4" t="s">
        <v>6</v>
      </c>
      <c r="E26" s="4" t="s">
        <v>7</v>
      </c>
      <c r="F26" s="4" t="s">
        <v>8</v>
      </c>
      <c r="G26" s="4" t="s">
        <v>9</v>
      </c>
      <c r="H26" s="5" t="s">
        <v>10</v>
      </c>
      <c r="I26" s="22" t="s">
        <v>11</v>
      </c>
    </row>
    <row r="27" spans="1:9" x14ac:dyDescent="0.2">
      <c r="A27" s="6">
        <v>1</v>
      </c>
      <c r="B27" s="43" t="s">
        <v>17</v>
      </c>
      <c r="C27" s="15"/>
      <c r="D27" s="16"/>
      <c r="E27" s="32">
        <v>43181</v>
      </c>
      <c r="F27" s="10">
        <v>12</v>
      </c>
      <c r="G27" s="32">
        <f t="shared" ref="G27:G32" si="7">E27+F27*30</f>
        <v>43541</v>
      </c>
      <c r="H27" s="36">
        <f t="shared" ref="H27:H38" ca="1" si="8">IF(E27="","",1-IF(ISBLANK($C$7),(TODAY()-$E27)/($G27-$E27),($C$7-$E27)/($G27-$E27)))</f>
        <v>0.16666666666666663</v>
      </c>
      <c r="I27" s="28">
        <f ca="1">IF(H27&lt;0,1,0)</f>
        <v>0</v>
      </c>
    </row>
    <row r="28" spans="1:9" x14ac:dyDescent="0.2">
      <c r="A28" s="6">
        <v>2</v>
      </c>
      <c r="B28" s="43" t="s">
        <v>18</v>
      </c>
      <c r="C28" s="15"/>
      <c r="D28" s="16"/>
      <c r="E28" s="32">
        <v>43367</v>
      </c>
      <c r="F28" s="11">
        <v>12</v>
      </c>
      <c r="G28" s="32">
        <f t="shared" si="7"/>
        <v>43727</v>
      </c>
      <c r="H28" s="36">
        <f t="shared" ca="1" si="8"/>
        <v>0.68333333333333335</v>
      </c>
      <c r="I28" s="28">
        <f t="shared" ref="I28:I38" ca="1" si="9">IF(H28&lt;0,1,0)</f>
        <v>0</v>
      </c>
    </row>
    <row r="29" spans="1:9" ht="25.5" x14ac:dyDescent="0.2">
      <c r="A29" s="6">
        <v>3</v>
      </c>
      <c r="B29" s="43" t="s">
        <v>19</v>
      </c>
      <c r="C29" s="18"/>
      <c r="D29" s="16"/>
      <c r="E29" s="32">
        <v>43462</v>
      </c>
      <c r="F29" s="11">
        <v>1</v>
      </c>
      <c r="G29" s="32">
        <f t="shared" si="7"/>
        <v>43492</v>
      </c>
      <c r="H29" s="36">
        <f t="shared" ca="1" si="8"/>
        <v>0.3666666666666667</v>
      </c>
      <c r="I29" s="28">
        <f t="shared" ca="1" si="9"/>
        <v>0</v>
      </c>
    </row>
    <row r="30" spans="1:9" x14ac:dyDescent="0.2">
      <c r="A30" s="6">
        <v>4</v>
      </c>
      <c r="B30" s="44" t="s">
        <v>20</v>
      </c>
      <c r="C30" s="30"/>
      <c r="D30" s="31"/>
      <c r="E30" s="32">
        <v>43158</v>
      </c>
      <c r="F30" s="33">
        <v>24</v>
      </c>
      <c r="G30" s="32">
        <f t="shared" si="7"/>
        <v>43878</v>
      </c>
      <c r="H30" s="37">
        <f t="shared" ca="1" si="8"/>
        <v>0.55138888888888893</v>
      </c>
      <c r="I30" s="28">
        <f t="shared" ca="1" si="9"/>
        <v>0</v>
      </c>
    </row>
    <row r="31" spans="1:9" x14ac:dyDescent="0.2">
      <c r="A31" s="6">
        <v>5</v>
      </c>
      <c r="B31" s="44" t="s">
        <v>21</v>
      </c>
      <c r="C31" s="30"/>
      <c r="D31" s="31"/>
      <c r="E31" s="32">
        <v>43301</v>
      </c>
      <c r="F31" s="33">
        <v>12</v>
      </c>
      <c r="G31" s="32">
        <f t="shared" si="7"/>
        <v>43661</v>
      </c>
      <c r="H31" s="37">
        <f t="shared" ca="1" si="8"/>
        <v>0.5</v>
      </c>
      <c r="I31" s="28">
        <f t="shared" ca="1" si="9"/>
        <v>0</v>
      </c>
    </row>
    <row r="32" spans="1:9" x14ac:dyDescent="0.2">
      <c r="A32" s="6">
        <v>6</v>
      </c>
      <c r="B32" s="44" t="s">
        <v>22</v>
      </c>
      <c r="C32" s="30"/>
      <c r="D32" s="31"/>
      <c r="E32" s="32">
        <v>43402</v>
      </c>
      <c r="F32" s="33">
        <v>12</v>
      </c>
      <c r="G32" s="32">
        <f t="shared" si="7"/>
        <v>43762</v>
      </c>
      <c r="H32" s="37">
        <f t="shared" ca="1" si="8"/>
        <v>0.78055555555555556</v>
      </c>
      <c r="I32" s="28">
        <f t="shared" ca="1" si="9"/>
        <v>0</v>
      </c>
    </row>
    <row r="33" spans="1:9" ht="25.5" x14ac:dyDescent="0.2">
      <c r="A33" s="6">
        <v>7</v>
      </c>
      <c r="B33" s="44" t="s">
        <v>23</v>
      </c>
      <c r="C33" s="30"/>
      <c r="D33" s="31"/>
      <c r="E33" s="32">
        <v>43144</v>
      </c>
      <c r="F33" s="33">
        <v>36</v>
      </c>
      <c r="G33" s="32">
        <f>E33+F33*30</f>
        <v>44224</v>
      </c>
      <c r="H33" s="37">
        <f t="shared" ca="1" si="8"/>
        <v>0.68796296296296289</v>
      </c>
      <c r="I33" s="28">
        <f t="shared" ca="1" si="9"/>
        <v>0</v>
      </c>
    </row>
    <row r="34" spans="1:9" x14ac:dyDescent="0.2">
      <c r="A34" s="6">
        <v>8</v>
      </c>
      <c r="B34" s="44" t="s">
        <v>24</v>
      </c>
      <c r="C34" s="30"/>
      <c r="D34" s="31"/>
      <c r="E34" s="32">
        <v>43144</v>
      </c>
      <c r="F34" s="33">
        <v>12</v>
      </c>
      <c r="G34" s="32">
        <f t="shared" ref="G34:G38" si="10">E34+F34*30</f>
        <v>43504</v>
      </c>
      <c r="H34" s="37">
        <f t="shared" ca="1" si="8"/>
        <v>6.3888888888888884E-2</v>
      </c>
      <c r="I34" s="28">
        <f t="shared" ca="1" si="9"/>
        <v>0</v>
      </c>
    </row>
    <row r="35" spans="1:9" x14ac:dyDescent="0.2">
      <c r="A35" s="6">
        <v>9</v>
      </c>
      <c r="B35" s="44" t="s">
        <v>25</v>
      </c>
      <c r="C35" s="30"/>
      <c r="D35" s="31"/>
      <c r="E35" s="32">
        <v>43021</v>
      </c>
      <c r="F35" s="33">
        <v>24</v>
      </c>
      <c r="G35" s="32">
        <f t="shared" si="10"/>
        <v>43741</v>
      </c>
      <c r="H35" s="37">
        <f t="shared" ca="1" si="8"/>
        <v>0.36111111111111116</v>
      </c>
      <c r="I35" s="28">
        <f t="shared" ca="1" si="9"/>
        <v>0</v>
      </c>
    </row>
    <row r="36" spans="1:9" ht="25.5" x14ac:dyDescent="0.2">
      <c r="A36" s="6">
        <v>10</v>
      </c>
      <c r="B36" s="43" t="s">
        <v>26</v>
      </c>
      <c r="C36" s="15"/>
      <c r="D36" s="16"/>
      <c r="E36" s="32">
        <v>43181</v>
      </c>
      <c r="F36" s="11">
        <v>18</v>
      </c>
      <c r="G36" s="32">
        <f t="shared" si="10"/>
        <v>43721</v>
      </c>
      <c r="H36" s="36">
        <f t="shared" ca="1" si="8"/>
        <v>0.44444444444444442</v>
      </c>
      <c r="I36" s="28">
        <f t="shared" ca="1" si="9"/>
        <v>0</v>
      </c>
    </row>
    <row r="37" spans="1:9" ht="25.5" x14ac:dyDescent="0.2">
      <c r="A37" s="6">
        <v>11</v>
      </c>
      <c r="B37" s="43" t="s">
        <v>27</v>
      </c>
      <c r="C37" s="15"/>
      <c r="D37" s="16"/>
      <c r="E37" s="32">
        <v>43367</v>
      </c>
      <c r="F37" s="11">
        <v>6</v>
      </c>
      <c r="G37" s="32">
        <f t="shared" si="10"/>
        <v>43547</v>
      </c>
      <c r="H37" s="36">
        <f t="shared" ca="1" si="8"/>
        <v>0.3666666666666667</v>
      </c>
      <c r="I37" s="28">
        <f t="shared" ca="1" si="9"/>
        <v>0</v>
      </c>
    </row>
    <row r="38" spans="1:9" ht="25.5" x14ac:dyDescent="0.2">
      <c r="A38" s="6">
        <v>12</v>
      </c>
      <c r="B38" s="45" t="s">
        <v>28</v>
      </c>
      <c r="C38" s="18"/>
      <c r="D38" s="19"/>
      <c r="E38" s="32">
        <v>43367</v>
      </c>
      <c r="F38" s="12">
        <v>24</v>
      </c>
      <c r="G38" s="32">
        <f t="shared" si="10"/>
        <v>44087</v>
      </c>
      <c r="H38" s="36">
        <f t="shared" ca="1" si="8"/>
        <v>0.84166666666666667</v>
      </c>
      <c r="I38" s="28">
        <f t="shared" ca="1" si="9"/>
        <v>0</v>
      </c>
    </row>
    <row r="39" spans="1:9" ht="15" x14ac:dyDescent="0.2">
      <c r="A39" s="46"/>
      <c r="B39" s="46"/>
      <c r="C39" s="46"/>
      <c r="D39" s="46"/>
      <c r="E39" s="46"/>
      <c r="F39" s="46"/>
      <c r="G39" s="46"/>
      <c r="H39" s="46"/>
      <c r="I39" s="23"/>
    </row>
  </sheetData>
  <mergeCells count="2">
    <mergeCell ref="A39:H39"/>
    <mergeCell ref="A22:H22"/>
  </mergeCells>
  <conditionalFormatting sqref="H10:H21">
    <cfRule type="colorScale" priority="122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10:I21">
    <cfRule type="colorScale" priority="83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10:I21">
    <cfRule type="colorScale" priority="82">
      <colorScale>
        <cfvo type="num" val="-1"/>
        <cfvo type="num" val="0"/>
        <cfvo type="num" val="1"/>
        <color rgb="FFFF0000"/>
        <color theme="0"/>
        <color rgb="FF63BE7B"/>
      </colorScale>
    </cfRule>
  </conditionalFormatting>
  <conditionalFormatting sqref="H10">
    <cfRule type="colorScale" priority="14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10">
    <cfRule type="colorScale" priority="13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27:H38">
    <cfRule type="colorScale" priority="5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27:I38">
    <cfRule type="colorScale" priority="4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27:I38">
    <cfRule type="colorScale" priority="3">
      <colorScale>
        <cfvo type="num" val="-1"/>
        <cfvo type="num" val="0"/>
        <cfvo type="num" val="1"/>
        <color rgb="FFFF0000"/>
        <color theme="0"/>
        <color rgb="FF63BE7B"/>
      </colorScale>
    </cfRule>
  </conditionalFormatting>
  <conditionalFormatting sqref="H27">
    <cfRule type="colorScale" priority="2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27">
    <cfRule type="colorScale" priority="1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printOptions horizontalCentered="1"/>
  <pageMargins left="0.39370078740157483" right="0.39370078740157483" top="0.59055118110236227" bottom="0.39370078740157483" header="0" footer="0"/>
  <pageSetup paperSize="9" scale="81" orientation="landscape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1" zoomScaleNormal="100" workbookViewId="0">
      <selection activeCell="G27" sqref="G27:G29"/>
    </sheetView>
  </sheetViews>
  <sheetFormatPr defaultRowHeight="12.75" x14ac:dyDescent="0.2"/>
  <cols>
    <col min="1" max="1" width="4.5703125" style="38" customWidth="1"/>
    <col min="2" max="2" width="28.85546875" style="39" customWidth="1"/>
    <col min="3" max="3" width="9.140625" style="21"/>
    <col min="4" max="4" width="11" style="21" customWidth="1"/>
    <col min="5" max="5" width="11.85546875" style="21" bestFit="1" customWidth="1"/>
    <col min="6" max="6" width="10.7109375" style="21" customWidth="1"/>
    <col min="7" max="7" width="15.28515625" style="21" customWidth="1"/>
    <col min="8" max="8" width="14.7109375" style="21" customWidth="1"/>
    <col min="9" max="9" width="15.28515625" style="25" customWidth="1"/>
    <col min="10" max="10" width="10" style="38" bestFit="1" customWidth="1"/>
    <col min="11" max="16384" width="9.140625" style="38"/>
  </cols>
  <sheetData>
    <row r="1" spans="1:9" ht="13.5" hidden="1" thickBot="1" x14ac:dyDescent="0.25"/>
    <row r="2" spans="1:9" ht="13.5" hidden="1" thickBot="1" x14ac:dyDescent="0.25"/>
    <row r="3" spans="1:9" ht="13.5" hidden="1" thickBot="1" x14ac:dyDescent="0.25"/>
    <row r="4" spans="1:9" ht="13.5" hidden="1" thickBot="1" x14ac:dyDescent="0.25"/>
    <row r="5" spans="1:9" ht="13.5" hidden="1" thickBot="1" x14ac:dyDescent="0.25"/>
    <row r="6" spans="1:9" s="40" customFormat="1" ht="20.25" x14ac:dyDescent="0.25">
      <c r="A6" s="7" t="s">
        <v>33</v>
      </c>
      <c r="B6" s="34"/>
      <c r="C6" s="13"/>
      <c r="D6" s="14"/>
      <c r="E6" s="14"/>
      <c r="F6" s="8" t="s">
        <v>31</v>
      </c>
      <c r="G6" s="8"/>
      <c r="H6" s="26" t="s">
        <v>12</v>
      </c>
      <c r="I6" s="27">
        <f ca="1">TODAY()</f>
        <v>43481</v>
      </c>
    </row>
    <row r="7" spans="1:9" s="40" customFormat="1" ht="14.25" customHeight="1" x14ac:dyDescent="0.2">
      <c r="A7" s="41"/>
      <c r="B7" s="35" t="s">
        <v>0</v>
      </c>
      <c r="C7" s="29"/>
      <c r="D7" s="9" t="s">
        <v>13</v>
      </c>
      <c r="E7" s="9" t="s">
        <v>29</v>
      </c>
      <c r="F7" s="1" t="s">
        <v>1</v>
      </c>
      <c r="G7" s="2" t="s">
        <v>30</v>
      </c>
      <c r="H7" s="9" t="s">
        <v>2</v>
      </c>
      <c r="I7" s="2">
        <v>36</v>
      </c>
    </row>
    <row r="8" spans="1:9" s="40" customFormat="1" ht="15" x14ac:dyDescent="0.2">
      <c r="A8" s="41"/>
      <c r="B8" s="42"/>
      <c r="C8" s="20"/>
      <c r="D8" s="20"/>
      <c r="E8" s="20"/>
      <c r="F8" s="20"/>
      <c r="G8" s="20"/>
      <c r="H8" s="20"/>
      <c r="I8" s="24"/>
    </row>
    <row r="9" spans="1:9" s="40" customFormat="1" ht="25.5" x14ac:dyDescent="0.2">
      <c r="A9" s="3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" t="s">
        <v>10</v>
      </c>
      <c r="I9" s="22" t="s">
        <v>11</v>
      </c>
    </row>
    <row r="10" spans="1:9" s="40" customFormat="1" ht="15" x14ac:dyDescent="0.2">
      <c r="A10" s="6">
        <v>1</v>
      </c>
      <c r="B10" s="43" t="s">
        <v>17</v>
      </c>
      <c r="C10" s="15"/>
      <c r="D10" s="16"/>
      <c r="E10" s="32">
        <v>43181</v>
      </c>
      <c r="F10" s="10">
        <v>12</v>
      </c>
      <c r="G10" s="32">
        <f>E10+F10*30</f>
        <v>43541</v>
      </c>
      <c r="H10" s="36">
        <f t="shared" ref="H10:H21" ca="1" si="0">IF(E10="","",1-IF(ISBLANK($C$7),(TODAY()-$E10)/($G10-$E10),($C$7-$E10)/($G10-$E10)))</f>
        <v>0.16666666666666663</v>
      </c>
      <c r="I10" s="28">
        <f ca="1">IF(H10&lt;0,1,0)</f>
        <v>0</v>
      </c>
    </row>
    <row r="11" spans="1:9" s="40" customFormat="1" ht="18.75" customHeight="1" x14ac:dyDescent="0.2">
      <c r="A11" s="6">
        <v>2</v>
      </c>
      <c r="B11" s="43" t="s">
        <v>18</v>
      </c>
      <c r="C11" s="15"/>
      <c r="D11" s="16"/>
      <c r="E11" s="32">
        <v>43367</v>
      </c>
      <c r="F11" s="11">
        <v>12</v>
      </c>
      <c r="G11" s="32">
        <f t="shared" ref="G10:G21" si="1">E11+F11*30</f>
        <v>43727</v>
      </c>
      <c r="H11" s="36">
        <f t="shared" ca="1" si="0"/>
        <v>0.68333333333333335</v>
      </c>
      <c r="I11" s="28">
        <f t="shared" ref="I11:I21" ca="1" si="2">IF(H11&lt;0,1,0)</f>
        <v>0</v>
      </c>
    </row>
    <row r="12" spans="1:9" s="40" customFormat="1" ht="25.5" x14ac:dyDescent="0.2">
      <c r="A12" s="6">
        <v>3</v>
      </c>
      <c r="B12" s="43" t="s">
        <v>19</v>
      </c>
      <c r="C12" s="18"/>
      <c r="D12" s="16"/>
      <c r="E12" s="32">
        <v>43462</v>
      </c>
      <c r="F12" s="11">
        <v>1</v>
      </c>
      <c r="G12" s="32">
        <f t="shared" si="1"/>
        <v>43492</v>
      </c>
      <c r="H12" s="36">
        <f t="shared" ca="1" si="0"/>
        <v>0.3666666666666667</v>
      </c>
      <c r="I12" s="28">
        <f t="shared" ca="1" si="2"/>
        <v>0</v>
      </c>
    </row>
    <row r="13" spans="1:9" s="40" customFormat="1" ht="15" x14ac:dyDescent="0.2">
      <c r="A13" s="6">
        <v>4</v>
      </c>
      <c r="B13" s="44" t="s">
        <v>20</v>
      </c>
      <c r="C13" s="30"/>
      <c r="D13" s="31"/>
      <c r="E13" s="32">
        <v>43158</v>
      </c>
      <c r="F13" s="33">
        <v>24</v>
      </c>
      <c r="G13" s="32">
        <f t="shared" si="1"/>
        <v>43878</v>
      </c>
      <c r="H13" s="37">
        <f t="shared" ca="1" si="0"/>
        <v>0.55138888888888893</v>
      </c>
      <c r="I13" s="28">
        <f t="shared" ca="1" si="2"/>
        <v>0</v>
      </c>
    </row>
    <row r="14" spans="1:9" s="40" customFormat="1" ht="15" x14ac:dyDescent="0.2">
      <c r="A14" s="6">
        <v>5</v>
      </c>
      <c r="B14" s="44" t="s">
        <v>21</v>
      </c>
      <c r="C14" s="30"/>
      <c r="D14" s="31"/>
      <c r="E14" s="32">
        <v>43301</v>
      </c>
      <c r="F14" s="33">
        <v>12</v>
      </c>
      <c r="G14" s="32">
        <f t="shared" si="1"/>
        <v>43661</v>
      </c>
      <c r="H14" s="37">
        <f t="shared" ca="1" si="0"/>
        <v>0.5</v>
      </c>
      <c r="I14" s="28">
        <f t="shared" ca="1" si="2"/>
        <v>0</v>
      </c>
    </row>
    <row r="15" spans="1:9" s="40" customFormat="1" ht="15" x14ac:dyDescent="0.2">
      <c r="A15" s="6">
        <v>6</v>
      </c>
      <c r="B15" s="44" t="s">
        <v>22</v>
      </c>
      <c r="C15" s="30"/>
      <c r="D15" s="31"/>
      <c r="E15" s="32">
        <v>43402</v>
      </c>
      <c r="F15" s="33">
        <v>12</v>
      </c>
      <c r="G15" s="32">
        <f t="shared" si="1"/>
        <v>43762</v>
      </c>
      <c r="H15" s="37">
        <f t="shared" ca="1" si="0"/>
        <v>0.78055555555555556</v>
      </c>
      <c r="I15" s="28">
        <f t="shared" ca="1" si="2"/>
        <v>0</v>
      </c>
    </row>
    <row r="16" spans="1:9" s="40" customFormat="1" ht="14.25" customHeight="1" x14ac:dyDescent="0.2">
      <c r="A16" s="6">
        <v>7</v>
      </c>
      <c r="B16" s="44" t="s">
        <v>23</v>
      </c>
      <c r="C16" s="30"/>
      <c r="D16" s="31"/>
      <c r="E16" s="32">
        <v>43144</v>
      </c>
      <c r="F16" s="33">
        <v>36</v>
      </c>
      <c r="G16" s="32">
        <f t="shared" si="1"/>
        <v>44224</v>
      </c>
      <c r="H16" s="37">
        <f t="shared" ca="1" si="0"/>
        <v>0.68796296296296289</v>
      </c>
      <c r="I16" s="28">
        <f t="shared" ca="1" si="2"/>
        <v>0</v>
      </c>
    </row>
    <row r="17" spans="1:9" s="40" customFormat="1" ht="16.5" customHeight="1" x14ac:dyDescent="0.2">
      <c r="A17" s="6">
        <v>8</v>
      </c>
      <c r="B17" s="44" t="s">
        <v>24</v>
      </c>
      <c r="C17" s="30"/>
      <c r="D17" s="31"/>
      <c r="E17" s="32">
        <v>43144</v>
      </c>
      <c r="F17" s="33">
        <v>12</v>
      </c>
      <c r="G17" s="32">
        <f t="shared" si="1"/>
        <v>43504</v>
      </c>
      <c r="H17" s="37">
        <f t="shared" ca="1" si="0"/>
        <v>6.3888888888888884E-2</v>
      </c>
      <c r="I17" s="28">
        <f t="shared" ca="1" si="2"/>
        <v>0</v>
      </c>
    </row>
    <row r="18" spans="1:9" s="40" customFormat="1" ht="15" x14ac:dyDescent="0.2">
      <c r="A18" s="6">
        <v>9</v>
      </c>
      <c r="B18" s="44" t="s">
        <v>25</v>
      </c>
      <c r="C18" s="30"/>
      <c r="D18" s="31"/>
      <c r="E18" s="32">
        <v>43021</v>
      </c>
      <c r="F18" s="33">
        <v>24</v>
      </c>
      <c r="G18" s="32">
        <f t="shared" si="1"/>
        <v>43741</v>
      </c>
      <c r="H18" s="37">
        <f t="shared" ca="1" si="0"/>
        <v>0.36111111111111116</v>
      </c>
      <c r="I18" s="28">
        <f t="shared" ca="1" si="2"/>
        <v>0</v>
      </c>
    </row>
    <row r="19" spans="1:9" s="40" customFormat="1" ht="25.5" x14ac:dyDescent="0.2">
      <c r="A19" s="6">
        <v>10</v>
      </c>
      <c r="B19" s="43" t="s">
        <v>26</v>
      </c>
      <c r="C19" s="15"/>
      <c r="D19" s="16"/>
      <c r="E19" s="32">
        <v>43181</v>
      </c>
      <c r="F19" s="11">
        <v>18</v>
      </c>
      <c r="G19" s="32">
        <f t="shared" si="1"/>
        <v>43721</v>
      </c>
      <c r="H19" s="36">
        <f t="shared" ca="1" si="0"/>
        <v>0.44444444444444442</v>
      </c>
      <c r="I19" s="28">
        <f t="shared" ca="1" si="2"/>
        <v>0</v>
      </c>
    </row>
    <row r="20" spans="1:9" s="40" customFormat="1" ht="25.5" x14ac:dyDescent="0.2">
      <c r="A20" s="6">
        <v>11</v>
      </c>
      <c r="B20" s="43" t="s">
        <v>27</v>
      </c>
      <c r="C20" s="15"/>
      <c r="D20" s="16"/>
      <c r="E20" s="32">
        <v>43367</v>
      </c>
      <c r="F20" s="11">
        <v>6</v>
      </c>
      <c r="G20" s="32">
        <f t="shared" si="1"/>
        <v>43547</v>
      </c>
      <c r="H20" s="36">
        <f t="shared" ca="1" si="0"/>
        <v>0.3666666666666667</v>
      </c>
      <c r="I20" s="28">
        <f t="shared" ca="1" si="2"/>
        <v>0</v>
      </c>
    </row>
    <row r="21" spans="1:9" s="40" customFormat="1" ht="25.5" x14ac:dyDescent="0.2">
      <c r="A21" s="6">
        <v>12</v>
      </c>
      <c r="B21" s="45" t="s">
        <v>28</v>
      </c>
      <c r="C21" s="18"/>
      <c r="D21" s="19"/>
      <c r="E21" s="32">
        <v>43367</v>
      </c>
      <c r="F21" s="12">
        <v>24</v>
      </c>
      <c r="G21" s="32">
        <f t="shared" si="1"/>
        <v>44087</v>
      </c>
      <c r="H21" s="36">
        <f t="shared" ca="1" si="0"/>
        <v>0.84166666666666667</v>
      </c>
      <c r="I21" s="28">
        <f t="shared" ca="1" si="2"/>
        <v>0</v>
      </c>
    </row>
    <row r="22" spans="1:9" s="40" customFormat="1" ht="15.75" thickBot="1" x14ac:dyDescent="0.25">
      <c r="A22" s="46"/>
      <c r="B22" s="46"/>
      <c r="C22" s="46"/>
      <c r="D22" s="46"/>
      <c r="E22" s="46"/>
      <c r="F22" s="46"/>
      <c r="G22" s="46"/>
      <c r="H22" s="46"/>
      <c r="I22" s="23"/>
    </row>
    <row r="23" spans="1:9" s="40" customFormat="1" ht="20.25" x14ac:dyDescent="0.25">
      <c r="A23" s="7" t="s">
        <v>34</v>
      </c>
      <c r="B23" s="34"/>
      <c r="C23" s="13"/>
      <c r="D23" s="14"/>
      <c r="E23" s="14"/>
      <c r="F23" s="8" t="s">
        <v>31</v>
      </c>
      <c r="G23" s="8"/>
      <c r="H23" s="26" t="s">
        <v>12</v>
      </c>
      <c r="I23" s="27">
        <f ca="1">TODAY()</f>
        <v>43481</v>
      </c>
    </row>
    <row r="24" spans="1:9" ht="23.25" x14ac:dyDescent="0.2">
      <c r="A24" s="41"/>
      <c r="B24" s="35" t="s">
        <v>0</v>
      </c>
      <c r="C24" s="29"/>
      <c r="D24" s="9" t="s">
        <v>13</v>
      </c>
      <c r="E24" s="9" t="s">
        <v>29</v>
      </c>
      <c r="F24" s="1" t="s">
        <v>1</v>
      </c>
      <c r="G24" s="2" t="s">
        <v>30</v>
      </c>
      <c r="H24" s="9" t="s">
        <v>2</v>
      </c>
      <c r="I24" s="2">
        <v>36</v>
      </c>
    </row>
    <row r="25" spans="1:9" ht="15" x14ac:dyDescent="0.2">
      <c r="A25" s="41"/>
      <c r="B25" s="42"/>
      <c r="C25" s="20"/>
      <c r="D25" s="20"/>
      <c r="E25" s="20"/>
      <c r="F25" s="20"/>
      <c r="G25" s="20"/>
      <c r="H25" s="20"/>
      <c r="I25" s="24"/>
    </row>
    <row r="26" spans="1:9" ht="25.5" x14ac:dyDescent="0.2">
      <c r="A26" s="3" t="s">
        <v>3</v>
      </c>
      <c r="B26" s="4" t="s">
        <v>4</v>
      </c>
      <c r="C26" s="4" t="s">
        <v>5</v>
      </c>
      <c r="D26" s="4" t="s">
        <v>6</v>
      </c>
      <c r="E26" s="4" t="s">
        <v>7</v>
      </c>
      <c r="F26" s="4" t="s">
        <v>8</v>
      </c>
      <c r="G26" s="4" t="s">
        <v>9</v>
      </c>
      <c r="H26" s="5" t="s">
        <v>10</v>
      </c>
      <c r="I26" s="22" t="s">
        <v>11</v>
      </c>
    </row>
    <row r="27" spans="1:9" x14ac:dyDescent="0.2">
      <c r="A27" s="6">
        <v>1</v>
      </c>
      <c r="B27" s="43" t="s">
        <v>17</v>
      </c>
      <c r="C27" s="15"/>
      <c r="D27" s="16"/>
      <c r="E27" s="32">
        <v>43181</v>
      </c>
      <c r="F27" s="10">
        <v>12</v>
      </c>
      <c r="G27" s="17">
        <f t="shared" ref="G27:G38" si="3">E27+F27*30</f>
        <v>43541</v>
      </c>
      <c r="H27" s="36">
        <f t="shared" ref="H27:H38" ca="1" si="4">IF(E27="","",1-IF(ISBLANK($C$7),(TODAY()-$E27)/($G27-$E27),($C$7-$E27)/($G27-$E27)))</f>
        <v>0.16666666666666663</v>
      </c>
      <c r="I27" s="28">
        <f ca="1">IF(H27&lt;0,1,0)</f>
        <v>0</v>
      </c>
    </row>
    <row r="28" spans="1:9" x14ac:dyDescent="0.2">
      <c r="A28" s="6">
        <v>2</v>
      </c>
      <c r="B28" s="43" t="s">
        <v>18</v>
      </c>
      <c r="C28" s="15"/>
      <c r="D28" s="16"/>
      <c r="E28" s="32">
        <v>43367</v>
      </c>
      <c r="F28" s="11">
        <v>12</v>
      </c>
      <c r="G28" s="32">
        <f t="shared" si="3"/>
        <v>43727</v>
      </c>
      <c r="H28" s="36">
        <f t="shared" ca="1" si="4"/>
        <v>0.68333333333333335</v>
      </c>
      <c r="I28" s="28">
        <f t="shared" ref="I28:I38" ca="1" si="5">IF(H28&lt;0,1,0)</f>
        <v>0</v>
      </c>
    </row>
    <row r="29" spans="1:9" ht="25.5" x14ac:dyDescent="0.2">
      <c r="A29" s="6">
        <v>3</v>
      </c>
      <c r="B29" s="43" t="s">
        <v>19</v>
      </c>
      <c r="C29" s="18"/>
      <c r="D29" s="16"/>
      <c r="E29" s="32">
        <v>43462</v>
      </c>
      <c r="F29" s="11">
        <v>1</v>
      </c>
      <c r="G29" s="32">
        <f t="shared" si="3"/>
        <v>43492</v>
      </c>
      <c r="H29" s="36">
        <f t="shared" ca="1" si="4"/>
        <v>0.3666666666666667</v>
      </c>
      <c r="I29" s="28">
        <f t="shared" ca="1" si="5"/>
        <v>0</v>
      </c>
    </row>
    <row r="30" spans="1:9" x14ac:dyDescent="0.2">
      <c r="A30" s="6">
        <v>4</v>
      </c>
      <c r="B30" s="44" t="s">
        <v>20</v>
      </c>
      <c r="C30" s="30"/>
      <c r="D30" s="31"/>
      <c r="E30" s="32">
        <v>43158</v>
      </c>
      <c r="F30" s="33">
        <v>24</v>
      </c>
      <c r="G30" s="32">
        <f t="shared" si="3"/>
        <v>43878</v>
      </c>
      <c r="H30" s="37">
        <f t="shared" ca="1" si="4"/>
        <v>0.55138888888888893</v>
      </c>
      <c r="I30" s="28">
        <f t="shared" ca="1" si="5"/>
        <v>0</v>
      </c>
    </row>
    <row r="31" spans="1:9" x14ac:dyDescent="0.2">
      <c r="A31" s="6">
        <v>5</v>
      </c>
      <c r="B31" s="44" t="s">
        <v>21</v>
      </c>
      <c r="C31" s="30"/>
      <c r="D31" s="31"/>
      <c r="E31" s="32">
        <v>43301</v>
      </c>
      <c r="F31" s="33">
        <v>12</v>
      </c>
      <c r="G31" s="32">
        <f t="shared" si="3"/>
        <v>43661</v>
      </c>
      <c r="H31" s="37">
        <f t="shared" ca="1" si="4"/>
        <v>0.5</v>
      </c>
      <c r="I31" s="28">
        <f t="shared" ca="1" si="5"/>
        <v>0</v>
      </c>
    </row>
    <row r="32" spans="1:9" x14ac:dyDescent="0.2">
      <c r="A32" s="6">
        <v>6</v>
      </c>
      <c r="B32" s="44" t="s">
        <v>22</v>
      </c>
      <c r="C32" s="30"/>
      <c r="D32" s="31"/>
      <c r="E32" s="32">
        <v>43402</v>
      </c>
      <c r="F32" s="33">
        <v>12</v>
      </c>
      <c r="G32" s="32">
        <f t="shared" si="3"/>
        <v>43762</v>
      </c>
      <c r="H32" s="37">
        <f t="shared" ca="1" si="4"/>
        <v>0.78055555555555556</v>
      </c>
      <c r="I32" s="28">
        <f t="shared" ca="1" si="5"/>
        <v>0</v>
      </c>
    </row>
    <row r="33" spans="1:9" ht="25.5" x14ac:dyDescent="0.2">
      <c r="A33" s="6">
        <v>7</v>
      </c>
      <c r="B33" s="44" t="s">
        <v>23</v>
      </c>
      <c r="C33" s="30"/>
      <c r="D33" s="31"/>
      <c r="E33" s="32">
        <v>43144</v>
      </c>
      <c r="F33" s="33">
        <v>36</v>
      </c>
      <c r="G33" s="32">
        <f t="shared" si="3"/>
        <v>44224</v>
      </c>
      <c r="H33" s="37">
        <f t="shared" ca="1" si="4"/>
        <v>0.68796296296296289</v>
      </c>
      <c r="I33" s="28">
        <f t="shared" ca="1" si="5"/>
        <v>0</v>
      </c>
    </row>
    <row r="34" spans="1:9" x14ac:dyDescent="0.2">
      <c r="A34" s="6">
        <v>8</v>
      </c>
      <c r="B34" s="44" t="s">
        <v>24</v>
      </c>
      <c r="C34" s="30"/>
      <c r="D34" s="31"/>
      <c r="E34" s="32">
        <v>43144</v>
      </c>
      <c r="F34" s="33">
        <v>12</v>
      </c>
      <c r="G34" s="32">
        <f t="shared" si="3"/>
        <v>43504</v>
      </c>
      <c r="H34" s="37">
        <f t="shared" ca="1" si="4"/>
        <v>6.3888888888888884E-2</v>
      </c>
      <c r="I34" s="28">
        <f t="shared" ca="1" si="5"/>
        <v>0</v>
      </c>
    </row>
    <row r="35" spans="1:9" x14ac:dyDescent="0.2">
      <c r="A35" s="6">
        <v>9</v>
      </c>
      <c r="B35" s="44" t="s">
        <v>25</v>
      </c>
      <c r="C35" s="30"/>
      <c r="D35" s="31"/>
      <c r="E35" s="32">
        <v>43021</v>
      </c>
      <c r="F35" s="33">
        <v>24</v>
      </c>
      <c r="G35" s="32">
        <f t="shared" si="3"/>
        <v>43741</v>
      </c>
      <c r="H35" s="37">
        <f t="shared" ca="1" si="4"/>
        <v>0.36111111111111116</v>
      </c>
      <c r="I35" s="28">
        <f t="shared" ca="1" si="5"/>
        <v>0</v>
      </c>
    </row>
    <row r="36" spans="1:9" ht="25.5" x14ac:dyDescent="0.2">
      <c r="A36" s="6">
        <v>10</v>
      </c>
      <c r="B36" s="43" t="s">
        <v>26</v>
      </c>
      <c r="C36" s="15"/>
      <c r="D36" s="16"/>
      <c r="E36" s="32">
        <v>43181</v>
      </c>
      <c r="F36" s="11">
        <v>18</v>
      </c>
      <c r="G36" s="32">
        <f t="shared" si="3"/>
        <v>43721</v>
      </c>
      <c r="H36" s="36">
        <f t="shared" ca="1" si="4"/>
        <v>0.44444444444444442</v>
      </c>
      <c r="I36" s="28">
        <f t="shared" ca="1" si="5"/>
        <v>0</v>
      </c>
    </row>
    <row r="37" spans="1:9" ht="25.5" x14ac:dyDescent="0.2">
      <c r="A37" s="6">
        <v>11</v>
      </c>
      <c r="B37" s="43" t="s">
        <v>27</v>
      </c>
      <c r="C37" s="15"/>
      <c r="D37" s="16"/>
      <c r="E37" s="32">
        <v>43367</v>
      </c>
      <c r="F37" s="11">
        <v>6</v>
      </c>
      <c r="G37" s="32">
        <f t="shared" si="3"/>
        <v>43547</v>
      </c>
      <c r="H37" s="36">
        <f t="shared" ca="1" si="4"/>
        <v>0.3666666666666667</v>
      </c>
      <c r="I37" s="28">
        <f t="shared" ca="1" si="5"/>
        <v>0</v>
      </c>
    </row>
    <row r="38" spans="1:9" ht="25.5" x14ac:dyDescent="0.2">
      <c r="A38" s="6">
        <v>12</v>
      </c>
      <c r="B38" s="45" t="s">
        <v>28</v>
      </c>
      <c r="C38" s="18"/>
      <c r="D38" s="19"/>
      <c r="E38" s="32">
        <v>43367</v>
      </c>
      <c r="F38" s="12">
        <v>24</v>
      </c>
      <c r="G38" s="32">
        <f t="shared" si="3"/>
        <v>44087</v>
      </c>
      <c r="H38" s="36">
        <f t="shared" ca="1" si="4"/>
        <v>0.84166666666666667</v>
      </c>
      <c r="I38" s="28">
        <f t="shared" ca="1" si="5"/>
        <v>0</v>
      </c>
    </row>
    <row r="39" spans="1:9" ht="15" x14ac:dyDescent="0.2">
      <c r="A39" s="46"/>
      <c r="B39" s="46"/>
      <c r="C39" s="46"/>
      <c r="D39" s="46"/>
      <c r="E39" s="46"/>
      <c r="F39" s="46"/>
      <c r="G39" s="46"/>
      <c r="H39" s="46"/>
      <c r="I39" s="23"/>
    </row>
  </sheetData>
  <autoFilter ref="I9:I16"/>
  <sortState ref="I4:I11">
    <sortCondition descending="1" sortBy="cellColor" ref="I5:I11" dxfId="12"/>
  </sortState>
  <mergeCells count="2">
    <mergeCell ref="A22:H22"/>
    <mergeCell ref="A39:H39"/>
  </mergeCells>
  <phoneticPr fontId="0" type="noConversion"/>
  <conditionalFormatting sqref="H10:H21">
    <cfRule type="colorScale" priority="10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10:I21">
    <cfRule type="colorScale" priority="9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10:I21">
    <cfRule type="colorScale" priority="8">
      <colorScale>
        <cfvo type="num" val="-1"/>
        <cfvo type="num" val="0"/>
        <cfvo type="num" val="1"/>
        <color rgb="FFFF0000"/>
        <color theme="0"/>
        <color rgb="FF63BE7B"/>
      </colorScale>
    </cfRule>
  </conditionalFormatting>
  <conditionalFormatting sqref="H10">
    <cfRule type="colorScale" priority="7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10">
    <cfRule type="colorScale" priority="6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27:H38">
    <cfRule type="colorScale" priority="5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27:I38">
    <cfRule type="colorScale" priority="4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I27:I38">
    <cfRule type="colorScale" priority="3">
      <colorScale>
        <cfvo type="num" val="-1"/>
        <cfvo type="num" val="0"/>
        <cfvo type="num" val="1"/>
        <color rgb="FFFF0000"/>
        <color theme="0"/>
        <color rgb="FF63BE7B"/>
      </colorScale>
    </cfRule>
  </conditionalFormatting>
  <conditionalFormatting sqref="H27">
    <cfRule type="colorScale" priority="2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conditionalFormatting sqref="H27">
    <cfRule type="colorScale" priority="1">
      <colorScale>
        <cfvo type="num" val="0"/>
        <cfvo type="num" val="0.5"/>
        <cfvo type="num" val="1"/>
        <color rgb="FFFF0000"/>
        <color rgb="FFFFFF00"/>
        <color rgb="FF00FF00"/>
      </colorScale>
    </cfRule>
  </conditionalFormatting>
  <printOptions horizontalCentered="1"/>
  <pageMargins left="0.39370078740157483" right="0.39370078740157483" top="0.59055118110236227" bottom="0.39370078740157483" header="0" footer="0"/>
  <pageSetup paperSize="9" scale="7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мужчины</vt:lpstr>
      <vt:lpstr>женщины</vt:lpstr>
      <vt:lpstr>мужчины!Область_печати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2019-01-16T11:50:23Z</cp:lastPrinted>
  <dcterms:created xsi:type="dcterms:W3CDTF">1996-10-08T23:32:33Z</dcterms:created>
  <dcterms:modified xsi:type="dcterms:W3CDTF">2019-01-16T13:34:27Z</dcterms:modified>
</cp:coreProperties>
</file>