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8755" windowHeight="12330"/>
  </bookViews>
  <sheets>
    <sheet name="Табель" sheetId="4" r:id="rId1"/>
    <sheet name="Calendar" sheetId="1" r:id="rId2"/>
    <sheet name="Праздники" sheetId="2" r:id="rId3"/>
    <sheet name="Лист3" sheetId="3" r:id="rId4"/>
  </sheets>
  <externalReferences>
    <externalReference r:id="rId5"/>
  </externalReferences>
  <definedNames>
    <definedName name="Calendar">Табель!DaysAndWeeks</definedName>
    <definedName name="CalendarYear" localSheetId="0">[1]Calendar!$A$1</definedName>
    <definedName name="CalendarYear">Calendar!$A$1</definedName>
    <definedName name="ColumnTitleRegion1..AI6.1">[1]Calendar!#REF!</definedName>
    <definedName name="ColumnTitleRegion10..AI42.1">[1]Calendar!#REF!</definedName>
    <definedName name="ColumnTitleRegion11..AH46.1">[1]Calendar!#REF!</definedName>
    <definedName name="ColumnTitleRegion12..AI50.1">[1]Calendar!#REF!</definedName>
    <definedName name="ColumnTitleRegion2..AG10.1">[1]Calendar!#REF!</definedName>
    <definedName name="ColumnTitleRegion3..AI14.1">[1]Calendar!#REF!</definedName>
    <definedName name="ColumnTitleRegion4..AH18.1">[1]Calendar!#REF!</definedName>
    <definedName name="ColumnTitleRegion5..AI22.1">[1]Calendar!#REF!</definedName>
    <definedName name="ColumnTitleRegion6..AH26.1">[1]Calendar!#REF!</definedName>
    <definedName name="ColumnTitleRegion7..AI30.1">[1]Calendar!#REF!</definedName>
    <definedName name="ColumnTitleRegion8..AI34.1">[1]Calendar!#REF!</definedName>
    <definedName name="ColumnTitleRegion9..AH38.1">[1]Calendar!#REF!</definedName>
    <definedName name="DateToday">[1]Calendar!#REF!</definedName>
    <definedName name="DaysAndWeeks" localSheetId="0">{0,1,2,3,4,5,6,7,8,9,10,11,12,13,14,15,16,17,18,19,20,21,22,23,24,25,26,27,28,29,30,31}</definedName>
    <definedName name="DaysAndWeeks">{0,1,2,3,4,5,6,7,8,9,10,11,12,13,14,15,16,17,18,19,20,21,22,23,24,25,26,27,28,29,30,31}</definedName>
    <definedName name="RowTitleRegion1..J2">[1]Calendar!#REF!</definedName>
    <definedName name="Месяц">[1]Справочники!$B$5:$B$32</definedName>
  </definedNames>
  <calcPr calcId="125725"/>
</workbook>
</file>

<file path=xl/calcChain.xml><?xml version="1.0" encoding="utf-8"?>
<calcChain xmlns="http://schemas.openxmlformats.org/spreadsheetml/2006/main">
  <c r="C2" i="4"/>
  <c r="A1" i="1"/>
  <c r="C14" s="1" a="1"/>
  <c r="C3" l="1" a="1"/>
  <c r="AE3" s="1"/>
  <c r="C11" a="1"/>
  <c r="AE11" s="1"/>
  <c r="C12" a="1"/>
  <c r="AE12" s="1"/>
  <c r="C5" a="1"/>
  <c r="AE5" s="1"/>
  <c r="AD14"/>
  <c r="Z14"/>
  <c r="V14"/>
  <c r="R14"/>
  <c r="N14"/>
  <c r="J14"/>
  <c r="F14"/>
  <c r="AF14"/>
  <c r="AB14"/>
  <c r="X14"/>
  <c r="T14"/>
  <c r="P14"/>
  <c r="L14"/>
  <c r="H14"/>
  <c r="D14"/>
  <c r="AC14"/>
  <c r="Y14"/>
  <c r="U14"/>
  <c r="Q14"/>
  <c r="M14"/>
  <c r="I14"/>
  <c r="E14"/>
  <c r="AE14"/>
  <c r="AA14"/>
  <c r="W14"/>
  <c r="S14"/>
  <c r="O14"/>
  <c r="K14"/>
  <c r="G14"/>
  <c r="C14"/>
  <c r="B14" s="1"/>
  <c r="AG14"/>
  <c r="F5"/>
  <c r="V5"/>
  <c r="D5"/>
  <c r="AB5"/>
  <c r="C8" a="1"/>
  <c r="C9" a="1"/>
  <c r="R5"/>
  <c r="AD5"/>
  <c r="I5"/>
  <c r="Q5"/>
  <c r="AG5"/>
  <c r="C10" a="1"/>
  <c r="C4" a="1"/>
  <c r="G5"/>
  <c r="O5"/>
  <c r="W5"/>
  <c r="C6" a="1"/>
  <c r="C7" a="1"/>
  <c r="C13" a="1"/>
  <c r="Y5" l="1"/>
  <c r="T5"/>
  <c r="L5"/>
  <c r="G12"/>
  <c r="AF12"/>
  <c r="R12"/>
  <c r="S5"/>
  <c r="C5"/>
  <c r="B5" s="1"/>
  <c r="AC5"/>
  <c r="M5"/>
  <c r="Z5"/>
  <c r="X5"/>
  <c r="H5"/>
  <c r="N5"/>
  <c r="AA5"/>
  <c r="K5"/>
  <c r="U5"/>
  <c r="E5"/>
  <c r="J5"/>
  <c r="AF5"/>
  <c r="P5"/>
  <c r="M12"/>
  <c r="H12"/>
  <c r="AG3"/>
  <c r="AA12"/>
  <c r="AG12"/>
  <c r="AD12"/>
  <c r="U12"/>
  <c r="V12"/>
  <c r="T12"/>
  <c r="S12"/>
  <c r="W12"/>
  <c r="C12"/>
  <c r="B12" s="1"/>
  <c r="AC12"/>
  <c r="E12"/>
  <c r="Z12"/>
  <c r="X12"/>
  <c r="D12"/>
  <c r="K12"/>
  <c r="Q12"/>
  <c r="F12"/>
  <c r="P12"/>
  <c r="K11"/>
  <c r="O11"/>
  <c r="R11"/>
  <c r="D3"/>
  <c r="G3"/>
  <c r="T3"/>
  <c r="O12"/>
  <c r="W3"/>
  <c r="Y12"/>
  <c r="I12"/>
  <c r="Q3"/>
  <c r="N12"/>
  <c r="AB12"/>
  <c r="L12"/>
  <c r="J12"/>
  <c r="J3"/>
  <c r="AA3"/>
  <c r="K3"/>
  <c r="X3"/>
  <c r="H3"/>
  <c r="AD3"/>
  <c r="N3"/>
  <c r="AA11"/>
  <c r="O3"/>
  <c r="Q11"/>
  <c r="Y3"/>
  <c r="I3"/>
  <c r="P11"/>
  <c r="AB3"/>
  <c r="L3"/>
  <c r="R3"/>
  <c r="Z3"/>
  <c r="U3"/>
  <c r="S3"/>
  <c r="C3"/>
  <c r="B3" s="1"/>
  <c r="AC3"/>
  <c r="M3"/>
  <c r="AF11"/>
  <c r="AF3"/>
  <c r="P3"/>
  <c r="E3"/>
  <c r="V3"/>
  <c r="F3"/>
  <c r="AC11"/>
  <c r="M11"/>
  <c r="AD11"/>
  <c r="N11"/>
  <c r="AB11"/>
  <c r="L11"/>
  <c r="S11"/>
  <c r="C11"/>
  <c r="B11" s="1"/>
  <c r="U11"/>
  <c r="E11"/>
  <c r="V11"/>
  <c r="F11"/>
  <c r="T11"/>
  <c r="D11"/>
  <c r="W11"/>
  <c r="G11"/>
  <c r="Y11"/>
  <c r="I11"/>
  <c r="Z11"/>
  <c r="J11"/>
  <c r="X11"/>
  <c r="H11"/>
  <c r="AD6"/>
  <c r="Z6"/>
  <c r="V6"/>
  <c r="R6"/>
  <c r="N6"/>
  <c r="J6"/>
  <c r="F6"/>
  <c r="AF6"/>
  <c r="AB6"/>
  <c r="X6"/>
  <c r="T6"/>
  <c r="P6"/>
  <c r="L6"/>
  <c r="H6"/>
  <c r="D6"/>
  <c r="AE6"/>
  <c r="AA6"/>
  <c r="W6"/>
  <c r="S6"/>
  <c r="O6"/>
  <c r="K6"/>
  <c r="G6"/>
  <c r="C6"/>
  <c r="B6" s="1"/>
  <c r="AC6"/>
  <c r="Y6"/>
  <c r="U6"/>
  <c r="Q6"/>
  <c r="M6"/>
  <c r="I6"/>
  <c r="E6"/>
  <c r="AC8"/>
  <c r="Y8"/>
  <c r="U8"/>
  <c r="Q8"/>
  <c r="M8"/>
  <c r="I8"/>
  <c r="E8"/>
  <c r="AE8"/>
  <c r="AA8"/>
  <c r="W8"/>
  <c r="S8"/>
  <c r="O8"/>
  <c r="K8"/>
  <c r="G8"/>
  <c r="C8"/>
  <c r="B8" s="1"/>
  <c r="AF8"/>
  <c r="AB8"/>
  <c r="T8"/>
  <c r="P8"/>
  <c r="H8"/>
  <c r="AD8"/>
  <c r="Z8"/>
  <c r="V8"/>
  <c r="R8"/>
  <c r="N8"/>
  <c r="J8"/>
  <c r="F8"/>
  <c r="X8"/>
  <c r="L8"/>
  <c r="D8"/>
  <c r="AG9"/>
  <c r="AC9"/>
  <c r="Y9"/>
  <c r="U9"/>
  <c r="Q9"/>
  <c r="M9"/>
  <c r="I9"/>
  <c r="E9"/>
  <c r="AE9"/>
  <c r="AA9"/>
  <c r="W9"/>
  <c r="S9"/>
  <c r="O9"/>
  <c r="K9"/>
  <c r="G9"/>
  <c r="C9"/>
  <c r="B9" s="1"/>
  <c r="AF9"/>
  <c r="AB9"/>
  <c r="X9"/>
  <c r="T9"/>
  <c r="L9"/>
  <c r="H9"/>
  <c r="D9"/>
  <c r="AD9"/>
  <c r="Z9"/>
  <c r="V9"/>
  <c r="R9"/>
  <c r="N9"/>
  <c r="J9"/>
  <c r="F9"/>
  <c r="P9"/>
  <c r="AD13"/>
  <c r="Z13"/>
  <c r="V13"/>
  <c r="R13"/>
  <c r="N13"/>
  <c r="J13"/>
  <c r="F13"/>
  <c r="AF13"/>
  <c r="AB13"/>
  <c r="X13"/>
  <c r="T13"/>
  <c r="P13"/>
  <c r="L13"/>
  <c r="H13"/>
  <c r="D13"/>
  <c r="AC13"/>
  <c r="Y13"/>
  <c r="U13"/>
  <c r="Q13"/>
  <c r="M13"/>
  <c r="E13"/>
  <c r="AE13"/>
  <c r="AA13"/>
  <c r="W13"/>
  <c r="S13"/>
  <c r="O13"/>
  <c r="K13"/>
  <c r="G13"/>
  <c r="C13"/>
  <c r="B13" s="1"/>
  <c r="I13"/>
  <c r="AD4"/>
  <c r="Z4"/>
  <c r="V4"/>
  <c r="R4"/>
  <c r="N4"/>
  <c r="J4"/>
  <c r="F4"/>
  <c r="AB4"/>
  <c r="X4"/>
  <c r="T4"/>
  <c r="P4"/>
  <c r="L4"/>
  <c r="H4"/>
  <c r="D4"/>
  <c r="AE4"/>
  <c r="AA4"/>
  <c r="W4"/>
  <c r="S4"/>
  <c r="O4"/>
  <c r="K4"/>
  <c r="G4"/>
  <c r="C4"/>
  <c r="B4" s="1"/>
  <c r="AC4"/>
  <c r="Y4"/>
  <c r="U4"/>
  <c r="Q4"/>
  <c r="M4"/>
  <c r="I4"/>
  <c r="E4"/>
  <c r="AD7"/>
  <c r="Z7"/>
  <c r="V7"/>
  <c r="R7"/>
  <c r="N7"/>
  <c r="J7"/>
  <c r="F7"/>
  <c r="AF7"/>
  <c r="AB7"/>
  <c r="X7"/>
  <c r="T7"/>
  <c r="P7"/>
  <c r="L7"/>
  <c r="H7"/>
  <c r="D7"/>
  <c r="AG7"/>
  <c r="Y7"/>
  <c r="Q7"/>
  <c r="I7"/>
  <c r="AE7"/>
  <c r="AA7"/>
  <c r="W7"/>
  <c r="S7"/>
  <c r="O7"/>
  <c r="K7"/>
  <c r="G7"/>
  <c r="C7"/>
  <c r="B7" s="1"/>
  <c r="AC7"/>
  <c r="U7"/>
  <c r="M7"/>
  <c r="E7"/>
  <c r="AF10"/>
  <c r="AB10"/>
  <c r="X10"/>
  <c r="T10"/>
  <c r="P10"/>
  <c r="L10"/>
  <c r="H10"/>
  <c r="D10"/>
  <c r="AD10"/>
  <c r="Z10"/>
  <c r="V10"/>
  <c r="R10"/>
  <c r="N10"/>
  <c r="J10"/>
  <c r="F10"/>
  <c r="AA10"/>
  <c r="W10"/>
  <c r="S10"/>
  <c r="O10"/>
  <c r="K10"/>
  <c r="G10"/>
  <c r="C10"/>
  <c r="B10" s="1"/>
  <c r="AG10"/>
  <c r="AC10"/>
  <c r="Y10"/>
  <c r="U10"/>
  <c r="Q10"/>
  <c r="M10"/>
  <c r="I10"/>
  <c r="E10"/>
  <c r="AE10"/>
  <c r="AH9" i="4" l="1"/>
  <c r="AG9"/>
  <c r="AF9"/>
  <c r="AE9"/>
  <c r="AD9"/>
  <c r="AC9"/>
  <c r="AB9"/>
  <c r="AA9"/>
  <c r="Z9"/>
  <c r="Y9"/>
  <c r="X9"/>
  <c r="V9"/>
  <c r="W9"/>
  <c r="U9"/>
  <c r="S9"/>
  <c r="T9"/>
  <c r="Q9"/>
  <c r="R9"/>
  <c r="O9"/>
  <c r="P9"/>
  <c r="M9"/>
  <c r="N9"/>
  <c r="K9"/>
  <c r="L9"/>
  <c r="J9"/>
  <c r="I9"/>
  <c r="H9"/>
  <c r="F9"/>
  <c r="G9"/>
  <c r="E9"/>
  <c r="D9"/>
  <c r="D11" s="1"/>
  <c r="G7" l="1"/>
  <c r="G11"/>
  <c r="M7"/>
  <c r="M11"/>
  <c r="W7"/>
  <c r="W11"/>
  <c r="AD7"/>
  <c r="AD11"/>
  <c r="E7"/>
  <c r="E11"/>
  <c r="N7"/>
  <c r="N11"/>
  <c r="U7"/>
  <c r="U11"/>
  <c r="H7"/>
  <c r="H11"/>
  <c r="K7"/>
  <c r="L5" s="1"/>
  <c r="K11"/>
  <c r="O7"/>
  <c r="O11"/>
  <c r="S7"/>
  <c r="S11"/>
  <c r="X7"/>
  <c r="X11"/>
  <c r="AB7"/>
  <c r="AB11"/>
  <c r="AF7"/>
  <c r="AF11"/>
  <c r="J7"/>
  <c r="J11"/>
  <c r="Q7"/>
  <c r="Q11"/>
  <c r="Z7"/>
  <c r="Z11"/>
  <c r="AH7"/>
  <c r="AH11"/>
  <c r="I7"/>
  <c r="I11"/>
  <c r="R7"/>
  <c r="S5" s="1"/>
  <c r="R11"/>
  <c r="Y7"/>
  <c r="Y11"/>
  <c r="AC7"/>
  <c r="AC11"/>
  <c r="AG7"/>
  <c r="AG11"/>
  <c r="F7"/>
  <c r="F11"/>
  <c r="L7"/>
  <c r="L11"/>
  <c r="P7"/>
  <c r="P11"/>
  <c r="T7"/>
  <c r="T11"/>
  <c r="V7"/>
  <c r="V11"/>
  <c r="AA7"/>
  <c r="AA11"/>
  <c r="AE7"/>
  <c r="AE11"/>
  <c r="D7"/>
  <c r="E5" s="1"/>
  <c r="AA10"/>
  <c r="N10"/>
  <c r="O5"/>
  <c r="AF10"/>
  <c r="U5"/>
  <c r="T10"/>
  <c r="J5"/>
  <c r="I10"/>
  <c r="J10"/>
  <c r="K5"/>
  <c r="AD10"/>
  <c r="R5"/>
  <c r="Q10"/>
  <c r="R10"/>
  <c r="E10"/>
  <c r="F5"/>
  <c r="F10"/>
  <c r="G5"/>
  <c r="Y10"/>
  <c r="Z10"/>
  <c r="AC10"/>
  <c r="M5"/>
  <c r="L10"/>
  <c r="H5"/>
  <c r="G10"/>
  <c r="AH10"/>
  <c r="U10"/>
  <c r="V5"/>
  <c r="V10"/>
  <c r="W5"/>
  <c r="K10"/>
  <c r="X5"/>
  <c r="W10"/>
  <c r="P5"/>
  <c r="O10"/>
  <c r="T5"/>
  <c r="S10"/>
  <c r="M10"/>
  <c r="N5"/>
  <c r="X10"/>
  <c r="AG10"/>
  <c r="AB10"/>
  <c r="AE10"/>
  <c r="P10"/>
  <c r="Q5"/>
  <c r="H10"/>
  <c r="I5"/>
  <c r="D10"/>
</calcChain>
</file>

<file path=xl/sharedStrings.xml><?xml version="1.0" encoding="utf-8"?>
<sst xmlns="http://schemas.openxmlformats.org/spreadsheetml/2006/main" count="37" uniqueCount="8">
  <si>
    <t>Сегодня</t>
  </si>
  <si>
    <t>Месяц</t>
  </si>
  <si>
    <t>№ п/п</t>
  </si>
  <si>
    <t>Ф.И.О. сотрудника</t>
  </si>
  <si>
    <t>Должность</t>
  </si>
  <si>
    <t>Бухгалтер Опер. учета</t>
  </si>
  <si>
    <t>Иванов И.И.</t>
  </si>
  <si>
    <t>Пр</t>
  </si>
</sst>
</file>

<file path=xl/styles.xml><?xml version="1.0" encoding="utf-8"?>
<styleSheet xmlns="http://schemas.openxmlformats.org/spreadsheetml/2006/main">
  <numFmts count="3">
    <numFmt numFmtId="164" formatCode="mmm"/>
    <numFmt numFmtId="165" formatCode="d"/>
    <numFmt numFmtId="166" formatCode="ddd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48"/>
      <color theme="3"/>
      <name val="Cambria"/>
      <family val="2"/>
      <scheme val="major"/>
    </font>
    <font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3"/>
      <name val="Cambria"/>
      <family val="2"/>
      <scheme val="major"/>
    </font>
    <font>
      <sz val="14"/>
      <color theme="0"/>
      <name val="Cambria"/>
      <family val="2"/>
      <scheme val="major"/>
    </font>
    <font>
      <b/>
      <sz val="12"/>
      <color theme="4"/>
      <name val="Calibri"/>
      <family val="2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</borders>
  <cellStyleXfs count="10">
    <xf numFmtId="0" fontId="0" fillId="0" borderId="0"/>
    <xf numFmtId="0" fontId="2" fillId="2" borderId="0" applyNumberFormat="0" applyBorder="0" applyAlignment="0" applyProtection="0"/>
    <xf numFmtId="164" fontId="3" fillId="3" borderId="0" applyBorder="0" applyProtection="0">
      <alignment horizontal="left"/>
    </xf>
    <xf numFmtId="0" fontId="5" fillId="3" borderId="0">
      <alignment horizontal="left" vertical="center" wrapText="1"/>
    </xf>
    <xf numFmtId="165" fontId="5" fillId="3" borderId="0" applyFont="0" applyBorder="0">
      <alignment horizontal="center" vertical="top"/>
    </xf>
    <xf numFmtId="14" fontId="5" fillId="3" borderId="0" applyFont="0" applyBorder="0" applyProtection="0">
      <alignment horizontal="left" vertical="center"/>
    </xf>
    <xf numFmtId="0" fontId="5" fillId="3" borderId="0" applyNumberFormat="0" applyFont="0" applyBorder="0">
      <alignment horizontal="center" vertical="center"/>
    </xf>
    <xf numFmtId="0" fontId="6" fillId="2" borderId="0" applyNumberFormat="0" applyAlignment="0" applyProtection="0"/>
    <xf numFmtId="0" fontId="7" fillId="3" borderId="0" applyNumberFormat="0" applyProtection="0">
      <alignment horizontal="left" vertical="center"/>
    </xf>
    <xf numFmtId="0" fontId="8" fillId="0" borderId="7" applyNumberFormat="0" applyFill="0" applyProtection="0">
      <alignment horizontal="center" vertical="center"/>
    </xf>
  </cellStyleXfs>
  <cellXfs count="30">
    <xf numFmtId="0" fontId="0" fillId="0" borderId="0" xfId="0"/>
    <xf numFmtId="164" fontId="4" fillId="0" borderId="0" xfId="2" applyFont="1" applyFill="1" applyAlignment="1" applyProtection="1">
      <alignment vertical="center"/>
    </xf>
    <xf numFmtId="0" fontId="5" fillId="0" borderId="0" xfId="3" applyFill="1" applyAlignment="1" applyProtection="1">
      <alignment horizontal="left" vertical="center" wrapText="1"/>
    </xf>
    <xf numFmtId="0" fontId="5" fillId="0" borderId="0" xfId="3" applyFill="1" applyAlignment="1">
      <alignment horizontal="left" vertical="center" wrapText="1"/>
    </xf>
    <xf numFmtId="164" fontId="4" fillId="0" borderId="1" xfId="2" applyFont="1" applyFill="1" applyBorder="1" applyAlignment="1" applyProtection="1">
      <alignment vertical="center"/>
    </xf>
    <xf numFmtId="165" fontId="0" fillId="0" borderId="1" xfId="4" applyFont="1" applyFill="1" applyBorder="1" applyAlignment="1" applyProtection="1">
      <alignment horizontal="center" vertical="center"/>
    </xf>
    <xf numFmtId="0" fontId="5" fillId="0" borderId="1" xfId="3" applyFill="1" applyBorder="1" applyAlignment="1" applyProtection="1">
      <alignment horizontal="left" vertical="center" wrapText="1"/>
    </xf>
    <xf numFmtId="14" fontId="0" fillId="0" borderId="1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right" vertical="center"/>
    </xf>
    <xf numFmtId="1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65" fontId="0" fillId="0" borderId="1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1" applyNumberFormat="1" applyFill="1" applyAlignment="1" applyProtection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textRotation="90"/>
    </xf>
  </cellXfs>
  <cellStyles count="10">
    <cellStyle name="Date" xfId="5"/>
    <cellStyle name="Day" xfId="4"/>
    <cellStyle name="Weekday" xfId="6"/>
    <cellStyle name="Заголовок 1 2" xfId="7"/>
    <cellStyle name="Заголовок 2 2" xfId="8"/>
    <cellStyle name="Заголовок 3 2" xfId="9"/>
    <cellStyle name="Заголовок 4 2" xfId="2"/>
    <cellStyle name="Название 2" xfId="1"/>
    <cellStyle name="Обычный" xfId="0" builtinId="0"/>
    <cellStyle name="Обычный 2" xfId="3"/>
  </cellStyles>
  <dxfs count="9"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72;&#1073;&#1077;&#1083;&#1100;%20&#1084;&#1086;&#1080;&#1093;%20&#1095;&#1072;&#1089;&#1086;&#1074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Расчетный листок"/>
      <sheetName val="Табель"/>
      <sheetName val="ВводДанных"/>
      <sheetName val="Модуль расчета"/>
      <sheetName val="Общий модуль расчета"/>
      <sheetName val="БалансРабочегоВремени"/>
      <sheetName val="Справочники"/>
      <sheetName val="Праздники"/>
      <sheetName val="Calend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Январь 2018</v>
          </cell>
        </row>
        <row r="6">
          <cell r="B6" t="str">
            <v>Февраль 2018</v>
          </cell>
        </row>
        <row r="7">
          <cell r="B7" t="str">
            <v>Март 2018</v>
          </cell>
        </row>
        <row r="8">
          <cell r="B8" t="str">
            <v>Апрель 2018</v>
          </cell>
        </row>
        <row r="9">
          <cell r="B9" t="str">
            <v>Май 2018</v>
          </cell>
        </row>
        <row r="10">
          <cell r="B10" t="str">
            <v>Июнь 2018</v>
          </cell>
        </row>
        <row r="11">
          <cell r="B11" t="str">
            <v>Июль 2018</v>
          </cell>
        </row>
        <row r="12">
          <cell r="B12" t="str">
            <v>Август 2018</v>
          </cell>
        </row>
        <row r="13">
          <cell r="B13" t="str">
            <v>Сентябрь 2018</v>
          </cell>
        </row>
        <row r="14">
          <cell r="B14" t="str">
            <v>Октябрь 2018</v>
          </cell>
        </row>
        <row r="15">
          <cell r="B15" t="str">
            <v>Ноябрь 2018</v>
          </cell>
        </row>
        <row r="16">
          <cell r="B16" t="str">
            <v>Декабрь 2018</v>
          </cell>
        </row>
        <row r="17">
          <cell r="B17" t="str">
            <v>Январь 2019</v>
          </cell>
        </row>
        <row r="18">
          <cell r="B18" t="str">
            <v>Февраль 2019</v>
          </cell>
        </row>
        <row r="19">
          <cell r="B19" t="str">
            <v>Март 2019</v>
          </cell>
        </row>
        <row r="20">
          <cell r="B20" t="str">
            <v>Апрель 2019</v>
          </cell>
        </row>
        <row r="21">
          <cell r="B21" t="str">
            <v>Май 2019</v>
          </cell>
        </row>
        <row r="22">
          <cell r="B22" t="str">
            <v>Июнь 2019</v>
          </cell>
        </row>
        <row r="23">
          <cell r="B23" t="str">
            <v>Июль 2019</v>
          </cell>
        </row>
        <row r="24">
          <cell r="B24" t="str">
            <v>Август 2019</v>
          </cell>
        </row>
        <row r="25">
          <cell r="B25" t="str">
            <v>Сентябрь 2019</v>
          </cell>
        </row>
        <row r="26">
          <cell r="B26" t="str">
            <v>Октябрь 2019</v>
          </cell>
        </row>
        <row r="27">
          <cell r="B27" t="str">
            <v>Ноябрь 2019</v>
          </cell>
        </row>
        <row r="28">
          <cell r="B28" t="str">
            <v>Декабрь 2019</v>
          </cell>
        </row>
        <row r="29">
          <cell r="B29" t="str">
            <v>Январь 2020</v>
          </cell>
        </row>
        <row r="30">
          <cell r="B30" t="str">
            <v>Февраль 2020</v>
          </cell>
        </row>
        <row r="31">
          <cell r="B31" t="str">
            <v>Март 2020</v>
          </cell>
        </row>
        <row r="32">
          <cell r="B32" t="str">
            <v>Апрель 2020</v>
          </cell>
        </row>
      </sheetData>
      <sheetData sheetId="8"/>
      <sheetData sheetId="9">
        <row r="1">
          <cell r="A1">
            <v>2019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/>
  <dimension ref="A1:AH13"/>
  <sheetViews>
    <sheetView tabSelected="1" workbookViewId="0">
      <selection activeCell="D11" sqref="D11:AH11"/>
    </sheetView>
  </sheetViews>
  <sheetFormatPr defaultRowHeight="15"/>
  <cols>
    <col min="1" max="1" width="5.140625" style="20" customWidth="1"/>
    <col min="2" max="2" width="16.28515625" style="8" customWidth="1"/>
    <col min="3" max="3" width="22.28515625" style="8" customWidth="1"/>
    <col min="4" max="4" width="9.5703125" style="8" customWidth="1"/>
    <col min="5" max="5" width="9" style="8" customWidth="1"/>
    <col min="6" max="34" width="4.7109375" style="8" customWidth="1"/>
    <col min="35" max="16384" width="9.140625" style="8"/>
  </cols>
  <sheetData>
    <row r="1" spans="1:34">
      <c r="A1" s="24" t="s">
        <v>0</v>
      </c>
      <c r="B1" s="25"/>
      <c r="C1" s="7">
        <v>43800</v>
      </c>
    </row>
    <row r="2" spans="1:34">
      <c r="A2" s="26" t="s">
        <v>1</v>
      </c>
      <c r="B2" s="26"/>
      <c r="C2" s="9" t="str">
        <f>TEXT(C1,"ММММ")</f>
        <v>Декабрь</v>
      </c>
    </row>
    <row r="3" spans="1:34">
      <c r="A3" s="27"/>
      <c r="B3" s="27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>
      <c r="A4" s="27"/>
      <c r="B4" s="27"/>
      <c r="C4" s="11"/>
    </row>
    <row r="5" spans="1:34">
      <c r="A5" s="27"/>
      <c r="B5" s="27"/>
      <c r="C5" s="11"/>
      <c r="E5" s="8" t="str">
        <f ca="1">IF(TEXT(D9,"ДДД")="Вс",IF(D7="Пр","Вс",TEXT(E9,"ДДД")),TEXT(E9,"ДДД"))</f>
        <v>Вс</v>
      </c>
      <c r="F5" s="8" t="str">
        <f t="shared" ref="F5:X5" ca="1" si="0">IF(TEXT(E9,"ДДД")="Вс",IF(E7="Пр","Вс",TEXT(F9,"ДДД")),TEXT(F9,"ДДД"))</f>
        <v>Вт</v>
      </c>
      <c r="G5" s="8" t="str">
        <f t="shared" ca="1" si="0"/>
        <v>Ср</v>
      </c>
      <c r="H5" s="8" t="str">
        <f t="shared" ca="1" si="0"/>
        <v>Чт</v>
      </c>
      <c r="I5" s="8" t="str">
        <f t="shared" ca="1" si="0"/>
        <v>Пт</v>
      </c>
      <c r="J5" s="8" t="str">
        <f t="shared" ca="1" si="0"/>
        <v>Сб</v>
      </c>
      <c r="K5" s="8" t="str">
        <f t="shared" ca="1" si="0"/>
        <v>Вс</v>
      </c>
      <c r="L5" s="8" t="str">
        <f t="shared" ca="1" si="0"/>
        <v>Пн</v>
      </c>
      <c r="M5" s="8" t="str">
        <f t="shared" ca="1" si="0"/>
        <v>Вт</v>
      </c>
      <c r="N5" s="8" t="str">
        <f t="shared" ca="1" si="0"/>
        <v>Ср</v>
      </c>
      <c r="O5" s="8" t="str">
        <f t="shared" ca="1" si="0"/>
        <v>Чт</v>
      </c>
      <c r="P5" s="8" t="str">
        <f t="shared" ca="1" si="0"/>
        <v>Пт</v>
      </c>
      <c r="Q5" s="8" t="str">
        <f t="shared" ca="1" si="0"/>
        <v>Сб</v>
      </c>
      <c r="R5" s="8" t="str">
        <f t="shared" ca="1" si="0"/>
        <v>Вс</v>
      </c>
      <c r="S5" s="8" t="str">
        <f ca="1">IF(TEXT(R9,"ДДД")="Вс",IF(R7="Пр","Вс",TEXT(S9,"ДДД")),TEXT(S9,"ДДД"))</f>
        <v>Пн</v>
      </c>
      <c r="T5" s="8" t="str">
        <f t="shared" ca="1" si="0"/>
        <v>Вт</v>
      </c>
      <c r="U5" s="8" t="str">
        <f t="shared" ca="1" si="0"/>
        <v>Ср</v>
      </c>
      <c r="V5" s="8" t="str">
        <f t="shared" ca="1" si="0"/>
        <v>Чт</v>
      </c>
      <c r="W5" s="8" t="str">
        <f t="shared" ca="1" si="0"/>
        <v>Пт</v>
      </c>
      <c r="X5" s="8" t="str">
        <f t="shared" ca="1" si="0"/>
        <v>Сб</v>
      </c>
    </row>
    <row r="6" spans="1:34">
      <c r="A6" s="12"/>
      <c r="B6" s="12"/>
      <c r="C6" s="11"/>
    </row>
    <row r="7" spans="1:34">
      <c r="A7" s="13"/>
      <c r="B7" s="12"/>
      <c r="C7" s="12"/>
      <c r="D7" s="8" t="str">
        <f ca="1">IF(IFERROR(HLOOKUP(D9,Праздники!$B$7:$AE$8,2,FALSE),"")="Пр","Пр",TEXT(D9,"ДДД"))</f>
        <v>Пр</v>
      </c>
      <c r="E7" s="8" t="str">
        <f ca="1">IF(IFERROR(HLOOKUP(E9,Праздники!$B$7:$AE$8,2,FALSE),"")="Пр","Пр",TEXT(E9,"ДДД"))</f>
        <v>Пн</v>
      </c>
      <c r="F7" s="8" t="str">
        <f ca="1">IF(IFERROR(HLOOKUP(F9,Праздники!$B$7:$AE$8,2,FALSE),"")="Пр","Пр",TEXT(F9,"ДДД"))</f>
        <v>Вт</v>
      </c>
      <c r="G7" s="8" t="str">
        <f ca="1">IF(IFERROR(HLOOKUP(G9,Праздники!$B$7:$AE$8,2,FALSE),"")="Пр","Пр",TEXT(G9,"ДДД"))</f>
        <v>Ср</v>
      </c>
      <c r="H7" s="8" t="str">
        <f ca="1">IF(IFERROR(HLOOKUP(H9,Праздники!$B$7:$AE$8,2,FALSE),"")="Пр","Пр",TEXT(H9,"ДДД"))</f>
        <v>Чт</v>
      </c>
      <c r="I7" s="8" t="str">
        <f ca="1">IF(IFERROR(HLOOKUP(I9,Праздники!$B$7:$AE$8,2,FALSE),"")="Пр","Пр",TEXT(I9,"ДДД"))</f>
        <v>Пт</v>
      </c>
      <c r="J7" s="8" t="str">
        <f ca="1">IF(IFERROR(HLOOKUP(J9,Праздники!$B$7:$AE$8,2,FALSE),"")="Пр","Пр",TEXT(J9,"ДДД"))</f>
        <v>Сб</v>
      </c>
      <c r="K7" s="8" t="str">
        <f ca="1">IF(IFERROR(HLOOKUP(K9,Праздники!$B$7:$AE$8,2,FALSE),"")="Пр","Пр",TEXT(K9,"ДДД"))</f>
        <v>Вс</v>
      </c>
      <c r="L7" s="8" t="str">
        <f ca="1">IF(IFERROR(HLOOKUP(L9,Праздники!$B$7:$AE$8,2,FALSE),"")="Пр","Пр",TEXT(L9,"ДДД"))</f>
        <v>Пн</v>
      </c>
      <c r="M7" s="8" t="str">
        <f ca="1">IF(IFERROR(HLOOKUP(M9,Праздники!$B$7:$AE$8,2,FALSE),"")="Пр","Пр",TEXT(M9,"ДДД"))</f>
        <v>Вт</v>
      </c>
      <c r="N7" s="8" t="str">
        <f ca="1">IF(IFERROR(HLOOKUP(N9,Праздники!$B$7:$AE$8,2,FALSE),"")="Пр","Пр",TEXT(N9,"ДДД"))</f>
        <v>Ср</v>
      </c>
      <c r="O7" s="8" t="str">
        <f ca="1">IF(IFERROR(HLOOKUP(O9,Праздники!$B$7:$AE$8,2,FALSE),"")="Пр","Пр",TEXT(O9,"ДДД"))</f>
        <v>Чт</v>
      </c>
      <c r="P7" s="8" t="str">
        <f ca="1">IF(IFERROR(HLOOKUP(P9,Праздники!$B$7:$AE$8,2,FALSE),"")="Пр","Пр",TEXT(P9,"ДДД"))</f>
        <v>Пт</v>
      </c>
      <c r="Q7" s="8" t="str">
        <f ca="1">IF(IFERROR(HLOOKUP(Q9,Праздники!$B$7:$AE$8,2,FALSE),"")="Пр","Пр",TEXT(Q9,"ДДД"))</f>
        <v>Сб</v>
      </c>
      <c r="R7" s="8" t="str">
        <f ca="1">IF(IFERROR(HLOOKUP(R9,Праздники!$B$7:$AE$8,2,FALSE),"")="Пр","Пр",TEXT(R9,"ДДД"))</f>
        <v>Вс</v>
      </c>
      <c r="S7" s="8" t="str">
        <f ca="1">IF(IFERROR(HLOOKUP(S9,Праздники!$B$7:$AE$8,2,FALSE),"")="Пр","Пр",TEXT(S9,"ДДД"))</f>
        <v>Пр</v>
      </c>
      <c r="T7" s="8" t="str">
        <f ca="1">IF(IFERROR(HLOOKUP(T9,Праздники!$B$7:$AE$8,2,FALSE),"")="Пр","Пр",TEXT(T9,"ДДД"))</f>
        <v>Пр</v>
      </c>
      <c r="U7" s="8" t="str">
        <f ca="1">IF(IFERROR(HLOOKUP(U9,Праздники!$B$7:$AE$8,2,FALSE),"")="Пр","Пр",TEXT(U9,"ДДД"))</f>
        <v>Ср</v>
      </c>
      <c r="V7" s="8" t="str">
        <f ca="1">IF(IFERROR(HLOOKUP(V9,Праздники!$B$7:$AE$8,2,FALSE),"")="Пр","Пр",TEXT(V9,"ДДД"))</f>
        <v>Чт</v>
      </c>
      <c r="W7" s="8" t="str">
        <f ca="1">IF(IFERROR(HLOOKUP(W9,Праздники!$B$7:$AE$8,2,FALSE),"")="Пр","Пр",TEXT(W9,"ДДД"))</f>
        <v>Пт</v>
      </c>
      <c r="X7" s="8" t="str">
        <f ca="1">IF(IFERROR(HLOOKUP(X9,Праздники!$B$7:$AE$8,2,FALSE),"")="Пр","Пр",TEXT(X9,"ДДД"))</f>
        <v>Сб</v>
      </c>
      <c r="Y7" s="8" t="str">
        <f ca="1">IF(IFERROR(HLOOKUP(Y9,Праздники!$B$7:$AE$8,2,FALSE),"")="Пр","Пр",TEXT(Y9,"ДДД"))</f>
        <v>Вс</v>
      </c>
      <c r="Z7" s="8" t="str">
        <f ca="1">IF(IFERROR(HLOOKUP(Z9,Праздники!$B$7:$AE$8,2,FALSE),"")="Пр","Пр",TEXT(Z9,"ДДД"))</f>
        <v>Пн</v>
      </c>
      <c r="AA7" s="8" t="str">
        <f ca="1">IF(IFERROR(HLOOKUP(AA9,Праздники!$B$7:$AE$8,2,FALSE),"")="Пр","Пр",TEXT(AA9,"ДДД"))</f>
        <v>Вт</v>
      </c>
      <c r="AB7" s="8" t="str">
        <f ca="1">IF(IFERROR(HLOOKUP(AB9,Праздники!$B$7:$AE$8,2,FALSE),"")="Пр","Пр",TEXT(AB9,"ДДД"))</f>
        <v>Ср</v>
      </c>
      <c r="AC7" s="8" t="str">
        <f ca="1">IF(IFERROR(HLOOKUP(AC9,Праздники!$B$7:$AE$8,2,FALSE),"")="Пр","Пр",TEXT(AC9,"ДДД"))</f>
        <v>Чт</v>
      </c>
      <c r="AD7" s="8" t="str">
        <f ca="1">IF(IFERROR(HLOOKUP(AD9,Праздники!$B$7:$AE$8,2,FALSE),"")="Пр","Пр",TEXT(AD9,"ДДД"))</f>
        <v>Пт</v>
      </c>
      <c r="AE7" s="8" t="str">
        <f ca="1">IF(IFERROR(HLOOKUP(AE9,Праздники!$B$7:$AE$8,2,FALSE),"")="Пр","Пр",TEXT(AE9,"ДДД"))</f>
        <v>Сб</v>
      </c>
      <c r="AF7" s="8" t="str">
        <f ca="1">IF(IFERROR(HLOOKUP(AF9,Праздники!$B$7:$AE$8,2,FALSE),"")="Пр","Пр",TEXT(AF9,"ДДД"))</f>
        <v>Вс</v>
      </c>
      <c r="AG7" s="8" t="str">
        <f ca="1">IF(IFERROR(HLOOKUP(AG9,Праздники!$B$7:$AE$8,2,FALSE),"")="Пр","Пр",TEXT(AG9,"ДДД"))</f>
        <v>Пн</v>
      </c>
      <c r="AH7" s="8" t="str">
        <f ca="1">IF(IFERROR(HLOOKUP(AH9,Праздники!$B$7:$AE$8,2,FALSE),"")="Пр","Пр",TEXT(AH9,"ДДД"))</f>
        <v>Вт</v>
      </c>
    </row>
    <row r="9" spans="1:34" s="15" customFormat="1" ht="24.75" customHeight="1">
      <c r="A9" s="21" t="s">
        <v>2</v>
      </c>
      <c r="B9" s="21" t="s">
        <v>3</v>
      </c>
      <c r="C9" s="21" t="s">
        <v>4</v>
      </c>
      <c r="D9" s="14">
        <f ca="1">VLOOKUP($C$2,Calendar!$B$3:$AG$14,2,FALSE)</f>
        <v>43800</v>
      </c>
      <c r="E9" s="14">
        <f ca="1">VLOOKUP($C$2,Calendar!$B$3:$AG$14,3,FALSE)</f>
        <v>43801</v>
      </c>
      <c r="F9" s="14">
        <f ca="1">VLOOKUP($C$2,Calendar!$B$3:$AG$14,4,FALSE)</f>
        <v>43802</v>
      </c>
      <c r="G9" s="14">
        <f ca="1">VLOOKUP($C$2,Calendar!$B$3:$AG$14,5,FALSE)</f>
        <v>43803</v>
      </c>
      <c r="H9" s="14">
        <f ca="1">VLOOKUP($C$2,Calendar!$B$3:$AG$14,6,FALSE)</f>
        <v>43804</v>
      </c>
      <c r="I9" s="14">
        <f ca="1">VLOOKUP($C$2,Calendar!$B$3:$AG$14,7,FALSE)</f>
        <v>43805</v>
      </c>
      <c r="J9" s="14">
        <f ca="1">VLOOKUP($C$2,Calendar!$B$3:$AG$14,8,FALSE)</f>
        <v>43806</v>
      </c>
      <c r="K9" s="14">
        <f ca="1">VLOOKUP($C$2,Calendar!$B$3:$AG$14,9,FALSE)</f>
        <v>43807</v>
      </c>
      <c r="L9" s="14">
        <f ca="1">VLOOKUP($C$2,Calendar!$B$3:$AG$14,10,FALSE)</f>
        <v>43808</v>
      </c>
      <c r="M9" s="14">
        <f ca="1">VLOOKUP($C$2,Calendar!$B$3:$AG$14,11,FALSE)</f>
        <v>43809</v>
      </c>
      <c r="N9" s="14">
        <f ca="1">VLOOKUP($C$2,Calendar!$B$3:$AG$14,12,FALSE)</f>
        <v>43810</v>
      </c>
      <c r="O9" s="14">
        <f ca="1">VLOOKUP($C$2,Calendar!$B$3:$AG$14,13,FALSE)</f>
        <v>43811</v>
      </c>
      <c r="P9" s="14">
        <f ca="1">VLOOKUP($C$2,Calendar!$B$3:$AG$14,14,FALSE)</f>
        <v>43812</v>
      </c>
      <c r="Q9" s="14">
        <f ca="1">VLOOKUP($C$2,Calendar!$B$3:$AG$14,15,FALSE)</f>
        <v>43813</v>
      </c>
      <c r="R9" s="14">
        <f ca="1">VLOOKUP($C$2,Calendar!$B$3:$AG$14,16,FALSE)</f>
        <v>43814</v>
      </c>
      <c r="S9" s="14">
        <f ca="1">VLOOKUP($C$2,Calendar!$B$3:$AG$14,17,FALSE)</f>
        <v>43815</v>
      </c>
      <c r="T9" s="14">
        <f ca="1">VLOOKUP($C$2,Calendar!$B$3:$AG$14,18,FALSE)</f>
        <v>43816</v>
      </c>
      <c r="U9" s="14">
        <f ca="1">VLOOKUP($C$2,Calendar!$B$3:$AG$14,19,FALSE)</f>
        <v>43817</v>
      </c>
      <c r="V9" s="14">
        <f ca="1">VLOOKUP($C$2,Calendar!$B$3:$AG$14,20,FALSE)</f>
        <v>43818</v>
      </c>
      <c r="W9" s="14">
        <f ca="1">VLOOKUP($C$2,Calendar!$B$3:$AG$14,21,FALSE)</f>
        <v>43819</v>
      </c>
      <c r="X9" s="14">
        <f ca="1">VLOOKUP($C$2,Calendar!$B$3:$AG$14,22,FALSE)</f>
        <v>43820</v>
      </c>
      <c r="Y9" s="14">
        <f ca="1">VLOOKUP($C$2,Calendar!$B$3:$AG$14,23,FALSE)</f>
        <v>43821</v>
      </c>
      <c r="Z9" s="14">
        <f ca="1">VLOOKUP($C$2,Calendar!$B$3:$AG$14,24,FALSE)</f>
        <v>43822</v>
      </c>
      <c r="AA9" s="14">
        <f ca="1">VLOOKUP($C$2,Calendar!$B$3:$AG$14,25,FALSE)</f>
        <v>43823</v>
      </c>
      <c r="AB9" s="14">
        <f ca="1">VLOOKUP($C$2,Calendar!$B$3:$AG$14,26,FALSE)</f>
        <v>43824</v>
      </c>
      <c r="AC9" s="14">
        <f ca="1">VLOOKUP($C$2,Calendar!$B$3:$AG$14,27,FALSE)</f>
        <v>43825</v>
      </c>
      <c r="AD9" s="14">
        <f ca="1">VLOOKUP($C$2,Calendar!$B$3:$AG$14,28,FALSE)</f>
        <v>43826</v>
      </c>
      <c r="AE9" s="14">
        <f ca="1">VLOOKUP($C$2,Calendar!$B$3:$AG$14,29,FALSE)</f>
        <v>43827</v>
      </c>
      <c r="AF9" s="14">
        <f ca="1">VLOOKUP($C$2,Calendar!$B$3:$AG$14,30,FALSE)</f>
        <v>43828</v>
      </c>
      <c r="AG9" s="14">
        <f ca="1">VLOOKUP($C$2,Calendar!$B$3:$AG$14,31,FALSE)</f>
        <v>43829</v>
      </c>
      <c r="AH9" s="14">
        <f ca="1">VLOOKUP($C$2,Calendar!$B$3:$AG$14,32,FALSE)</f>
        <v>43830</v>
      </c>
    </row>
    <row r="10" spans="1:34" s="15" customFormat="1" ht="24.75" customHeight="1">
      <c r="A10" s="22"/>
      <c r="B10" s="22"/>
      <c r="C10" s="22"/>
      <c r="D10" s="16">
        <f t="shared" ref="D10:AF10" ca="1" si="1">D9</f>
        <v>43800</v>
      </c>
      <c r="E10" s="16">
        <f t="shared" ca="1" si="1"/>
        <v>43801</v>
      </c>
      <c r="F10" s="16">
        <f t="shared" ca="1" si="1"/>
        <v>43802</v>
      </c>
      <c r="G10" s="16">
        <f t="shared" ca="1" si="1"/>
        <v>43803</v>
      </c>
      <c r="H10" s="16">
        <f t="shared" ca="1" si="1"/>
        <v>43804</v>
      </c>
      <c r="I10" s="16">
        <f t="shared" ca="1" si="1"/>
        <v>43805</v>
      </c>
      <c r="J10" s="16">
        <f t="shared" ca="1" si="1"/>
        <v>43806</v>
      </c>
      <c r="K10" s="16">
        <f t="shared" ca="1" si="1"/>
        <v>43807</v>
      </c>
      <c r="L10" s="16">
        <f t="shared" ca="1" si="1"/>
        <v>43808</v>
      </c>
      <c r="M10" s="16">
        <f t="shared" ca="1" si="1"/>
        <v>43809</v>
      </c>
      <c r="N10" s="16">
        <f t="shared" ca="1" si="1"/>
        <v>43810</v>
      </c>
      <c r="O10" s="16">
        <f t="shared" ca="1" si="1"/>
        <v>43811</v>
      </c>
      <c r="P10" s="16">
        <f t="shared" ca="1" si="1"/>
        <v>43812</v>
      </c>
      <c r="Q10" s="16">
        <f t="shared" ca="1" si="1"/>
        <v>43813</v>
      </c>
      <c r="R10" s="16">
        <f t="shared" ca="1" si="1"/>
        <v>43814</v>
      </c>
      <c r="S10" s="16">
        <f t="shared" ca="1" si="1"/>
        <v>43815</v>
      </c>
      <c r="T10" s="16">
        <f t="shared" ca="1" si="1"/>
        <v>43816</v>
      </c>
      <c r="U10" s="16">
        <f t="shared" ca="1" si="1"/>
        <v>43817</v>
      </c>
      <c r="V10" s="16">
        <f t="shared" ca="1" si="1"/>
        <v>43818</v>
      </c>
      <c r="W10" s="16">
        <f t="shared" ca="1" si="1"/>
        <v>43819</v>
      </c>
      <c r="X10" s="16">
        <f t="shared" ca="1" si="1"/>
        <v>43820</v>
      </c>
      <c r="Y10" s="16">
        <f t="shared" ca="1" si="1"/>
        <v>43821</v>
      </c>
      <c r="Z10" s="16">
        <f t="shared" ca="1" si="1"/>
        <v>43822</v>
      </c>
      <c r="AA10" s="16">
        <f t="shared" ca="1" si="1"/>
        <v>43823</v>
      </c>
      <c r="AB10" s="16">
        <f t="shared" ca="1" si="1"/>
        <v>43824</v>
      </c>
      <c r="AC10" s="16">
        <f t="shared" ca="1" si="1"/>
        <v>43825</v>
      </c>
      <c r="AD10" s="16">
        <f t="shared" ca="1" si="1"/>
        <v>43826</v>
      </c>
      <c r="AE10" s="16">
        <f t="shared" ca="1" si="1"/>
        <v>43827</v>
      </c>
      <c r="AF10" s="16">
        <f t="shared" ca="1" si="1"/>
        <v>43828</v>
      </c>
      <c r="AG10" s="16">
        <f ca="1">IF(AG9=0,0,AG9)</f>
        <v>43829</v>
      </c>
      <c r="AH10" s="16">
        <f ca="1">IF(AH9=0,0,AH9)</f>
        <v>43830</v>
      </c>
    </row>
    <row r="11" spans="1:34" s="15" customFormat="1" ht="24.75" customHeight="1">
      <c r="A11" s="23"/>
      <c r="B11" s="23"/>
      <c r="C11" s="23"/>
      <c r="D11" s="16" t="str">
        <f ca="1">IFERROR(HLOOKUP(D9,Праздники!$B$7:$AE$8,2,FALSE),"")</f>
        <v>Пр</v>
      </c>
      <c r="E11" s="16" t="str">
        <f ca="1">IFERROR(HLOOKUP(E9,Праздники!$B$7:$AE$8,2,FALSE),"")</f>
        <v/>
      </c>
      <c r="F11" s="16" t="str">
        <f ca="1">IFERROR(HLOOKUP(F9,Праздники!$B$7:$AE$8,2,FALSE),"")</f>
        <v/>
      </c>
      <c r="G11" s="16" t="str">
        <f ca="1">IFERROR(HLOOKUP(G9,Праздники!$B$7:$AE$8,2,FALSE),"")</f>
        <v/>
      </c>
      <c r="H11" s="16" t="str">
        <f ca="1">IFERROR(HLOOKUP(H9,Праздники!$B$7:$AE$8,2,FALSE),"")</f>
        <v/>
      </c>
      <c r="I11" s="16" t="str">
        <f ca="1">IFERROR(HLOOKUP(I9,Праздники!$B$7:$AE$8,2,FALSE),"")</f>
        <v/>
      </c>
      <c r="J11" s="16" t="str">
        <f ca="1">IFERROR(HLOOKUP(J9,Праздники!$B$7:$AE$8,2,FALSE),"")</f>
        <v/>
      </c>
      <c r="K11" s="16" t="str">
        <f ca="1">IFERROR(HLOOKUP(K9,Праздники!$B$7:$AE$8,2,FALSE),"")</f>
        <v/>
      </c>
      <c r="L11" s="16" t="str">
        <f ca="1">IFERROR(HLOOKUP(L9,Праздники!$B$7:$AE$8,2,FALSE),"")</f>
        <v/>
      </c>
      <c r="M11" s="16" t="str">
        <f ca="1">IFERROR(HLOOKUP(M9,Праздники!$B$7:$AE$8,2,FALSE),"")</f>
        <v/>
      </c>
      <c r="N11" s="16" t="str">
        <f ca="1">IFERROR(HLOOKUP(N9,Праздники!$B$7:$AE$8,2,FALSE),"")</f>
        <v/>
      </c>
      <c r="O11" s="16" t="str">
        <f ca="1">IFERROR(HLOOKUP(O9,Праздники!$B$7:$AE$8,2,FALSE),"")</f>
        <v/>
      </c>
      <c r="P11" s="16" t="str">
        <f ca="1">IFERROR(HLOOKUP(P9,Праздники!$B$7:$AE$8,2,FALSE),"")</f>
        <v/>
      </c>
      <c r="Q11" s="16" t="str">
        <f ca="1">IFERROR(HLOOKUP(Q9,Праздники!$B$7:$AE$8,2,FALSE),"")</f>
        <v/>
      </c>
      <c r="R11" s="16" t="str">
        <f ca="1">IFERROR(HLOOKUP(R9,Праздники!$B$7:$AE$8,2,FALSE),"")</f>
        <v/>
      </c>
      <c r="S11" s="16" t="str">
        <f ca="1">IFERROR(HLOOKUP(S9,Праздники!$B$7:$AE$8,2,FALSE),"")</f>
        <v>Пр</v>
      </c>
      <c r="T11" s="16" t="str">
        <f ca="1">IFERROR(HLOOKUP(T9,Праздники!$B$7:$AE$8,2,FALSE),"")</f>
        <v>Пр</v>
      </c>
      <c r="U11" s="16" t="str">
        <f ca="1">IFERROR(HLOOKUP(U9,Праздники!$B$7:$AE$8,2,FALSE),"")</f>
        <v/>
      </c>
      <c r="V11" s="16" t="str">
        <f ca="1">IFERROR(HLOOKUP(V9,Праздники!$B$7:$AE$8,2,FALSE),"")</f>
        <v/>
      </c>
      <c r="W11" s="16" t="str">
        <f ca="1">IFERROR(HLOOKUP(W9,Праздники!$B$7:$AE$8,2,FALSE),"")</f>
        <v/>
      </c>
      <c r="X11" s="16" t="str">
        <f ca="1">IFERROR(HLOOKUP(X9,Праздники!$B$7:$AE$8,2,FALSE),"")</f>
        <v/>
      </c>
      <c r="Y11" s="16" t="str">
        <f ca="1">IFERROR(HLOOKUP(Y9,Праздники!$B$7:$AE$8,2,FALSE),"")</f>
        <v/>
      </c>
      <c r="Z11" s="16" t="str">
        <f ca="1">IFERROR(HLOOKUP(Z9,Праздники!$B$7:$AE$8,2,FALSE),"")</f>
        <v/>
      </c>
      <c r="AA11" s="16" t="str">
        <f ca="1">IFERROR(HLOOKUP(AA9,Праздники!$B$7:$AE$8,2,FALSE),"")</f>
        <v/>
      </c>
      <c r="AB11" s="16" t="str">
        <f ca="1">IFERROR(HLOOKUP(AB9,Праздники!$B$7:$AE$8,2,FALSE),"")</f>
        <v/>
      </c>
      <c r="AC11" s="16" t="str">
        <f ca="1">IFERROR(HLOOKUP(AC9,Праздники!$B$7:$AE$8,2,FALSE),"")</f>
        <v/>
      </c>
      <c r="AD11" s="16" t="str">
        <f ca="1">IFERROR(HLOOKUP(AD9,Праздники!$B$7:$AE$8,2,FALSE),"")</f>
        <v/>
      </c>
      <c r="AE11" s="16" t="str">
        <f ca="1">IFERROR(HLOOKUP(AE9,Праздники!$B$7:$AE$8,2,FALSE),"")</f>
        <v/>
      </c>
      <c r="AF11" s="16" t="str">
        <f ca="1">IFERROR(HLOOKUP(AF9,Праздники!$B$7:$AE$8,2,FALSE),"")</f>
        <v/>
      </c>
      <c r="AG11" s="16" t="str">
        <f ca="1">IFERROR(HLOOKUP(AG9,Праздники!$B$7:$AE$8,2,FALSE),"")</f>
        <v/>
      </c>
      <c r="AH11" s="16" t="str">
        <f ca="1">IFERROR(HLOOKUP(AH9,Праздники!$B$7:$AE$8,2,FALSE),"")</f>
        <v/>
      </c>
    </row>
    <row r="12" spans="1:34" ht="44.25" customHeight="1">
      <c r="A12" s="17">
        <v>1</v>
      </c>
      <c r="B12" s="18" t="s">
        <v>6</v>
      </c>
      <c r="C12" s="18" t="s">
        <v>5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</row>
    <row r="13" spans="1:34" ht="44.25" customHeight="1">
      <c r="A13" s="17"/>
      <c r="B13" s="18"/>
      <c r="C13" s="19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</row>
  </sheetData>
  <mergeCells count="8">
    <mergeCell ref="C9:C11"/>
    <mergeCell ref="A1:B1"/>
    <mergeCell ref="A2:B2"/>
    <mergeCell ref="A3:B3"/>
    <mergeCell ref="A4:B4"/>
    <mergeCell ref="A5:B5"/>
    <mergeCell ref="A9:A11"/>
    <mergeCell ref="B9:B11"/>
  </mergeCells>
  <conditionalFormatting sqref="AF9:AH10">
    <cfRule type="cellIs" dxfId="8" priority="8" operator="lessThanOrEqual">
      <formula>1</formula>
    </cfRule>
  </conditionalFormatting>
  <conditionalFormatting sqref="AF9">
    <cfRule type="expression" dxfId="7" priority="7">
      <formula>DAY(EOMONTH(C1,0))=28</formula>
    </cfRule>
  </conditionalFormatting>
  <conditionalFormatting sqref="AF10">
    <cfRule type="expression" dxfId="6" priority="6">
      <formula>DAY(EOMONTH(C1,0))=28</formula>
    </cfRule>
  </conditionalFormatting>
  <conditionalFormatting sqref="D9:AH9">
    <cfRule type="expression" dxfId="5" priority="4">
      <formula>WEEKDAY(D9,2)=7</formula>
    </cfRule>
    <cfRule type="expression" dxfId="4" priority="5">
      <formula>WEEKDAY(D10,2)=6</formula>
    </cfRule>
  </conditionalFormatting>
  <conditionalFormatting sqref="D10:AH10">
    <cfRule type="expression" dxfId="3" priority="2">
      <formula>WEEKDAY(D10,2)=7</formula>
    </cfRule>
    <cfRule type="expression" dxfId="2" priority="3">
      <formula>WEEKDAY(D10,2)=6</formula>
    </cfRule>
  </conditionalFormatting>
  <conditionalFormatting sqref="C7:AH7">
    <cfRule type="cellIs" dxfId="1" priority="1" operator="equal">
      <formula>"Пр"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14"/>
  <sheetViews>
    <sheetView workbookViewId="0">
      <selection activeCell="B18" sqref="B18"/>
    </sheetView>
  </sheetViews>
  <sheetFormatPr defaultRowHeight="30" customHeight="1"/>
  <cols>
    <col min="1" max="1" width="3" style="2" customWidth="1"/>
    <col min="2" max="2" width="13.85546875" style="2" customWidth="1"/>
    <col min="3" max="33" width="4.7109375" style="2" customWidth="1"/>
    <col min="34" max="34" width="3" style="3" customWidth="1"/>
    <col min="35" max="16384" width="9.140625" style="3"/>
  </cols>
  <sheetData>
    <row r="1" spans="1:33" ht="45.75" customHeight="1">
      <c r="A1" s="28">
        <f ca="1">YEAR(TODAY())</f>
        <v>2019</v>
      </c>
      <c r="B1" s="28"/>
      <c r="C1" s="28"/>
      <c r="D1" s="28"/>
      <c r="E1" s="28"/>
      <c r="F1" s="28"/>
      <c r="G1" s="1"/>
    </row>
    <row r="2" spans="1:33" ht="30" customHeight="1">
      <c r="A2" s="3"/>
      <c r="B2" s="3"/>
      <c r="C2" s="3"/>
      <c r="D2" s="3"/>
      <c r="E2" s="3"/>
      <c r="F2" s="3"/>
    </row>
    <row r="3" spans="1:33" ht="30" customHeight="1">
      <c r="A3" s="3"/>
      <c r="B3" s="4" t="str">
        <f ca="1">UPPER(TEXT(C3,"ММММ"))</f>
        <v>ЯНВАРЬ</v>
      </c>
      <c r="C3" s="5">
        <f t="array" aca="1" ref="C3:AG3" ca="1">DaysAndWeeks+DATE(CalendarYear,1,1)</f>
        <v>43466</v>
      </c>
      <c r="D3" s="5">
        <f ca="1"/>
        <v>43467</v>
      </c>
      <c r="E3" s="5">
        <f ca="1"/>
        <v>43468</v>
      </c>
      <c r="F3" s="5">
        <f ca="1"/>
        <v>43469</v>
      </c>
      <c r="G3" s="5">
        <f ca="1"/>
        <v>43470</v>
      </c>
      <c r="H3" s="5">
        <f ca="1"/>
        <v>43471</v>
      </c>
      <c r="I3" s="5">
        <f ca="1"/>
        <v>43472</v>
      </c>
      <c r="J3" s="5">
        <f ca="1"/>
        <v>43473</v>
      </c>
      <c r="K3" s="5">
        <f ca="1"/>
        <v>43474</v>
      </c>
      <c r="L3" s="5">
        <f ca="1"/>
        <v>43475</v>
      </c>
      <c r="M3" s="5">
        <f ca="1"/>
        <v>43476</v>
      </c>
      <c r="N3" s="5">
        <f ca="1"/>
        <v>43477</v>
      </c>
      <c r="O3" s="5">
        <f ca="1"/>
        <v>43478</v>
      </c>
      <c r="P3" s="5">
        <f ca="1"/>
        <v>43479</v>
      </c>
      <c r="Q3" s="5">
        <f ca="1"/>
        <v>43480</v>
      </c>
      <c r="R3" s="5">
        <f ca="1"/>
        <v>43481</v>
      </c>
      <c r="S3" s="5">
        <f ca="1"/>
        <v>43482</v>
      </c>
      <c r="T3" s="5">
        <f ca="1"/>
        <v>43483</v>
      </c>
      <c r="U3" s="5">
        <f ca="1"/>
        <v>43484</v>
      </c>
      <c r="V3" s="5">
        <f ca="1"/>
        <v>43485</v>
      </c>
      <c r="W3" s="5">
        <f ca="1"/>
        <v>43486</v>
      </c>
      <c r="X3" s="5">
        <f ca="1"/>
        <v>43487</v>
      </c>
      <c r="Y3" s="5">
        <f ca="1"/>
        <v>43488</v>
      </c>
      <c r="Z3" s="5">
        <f ca="1"/>
        <v>43489</v>
      </c>
      <c r="AA3" s="5">
        <f ca="1"/>
        <v>43490</v>
      </c>
      <c r="AB3" s="5">
        <f ca="1"/>
        <v>43491</v>
      </c>
      <c r="AC3" s="5">
        <f ca="1"/>
        <v>43492</v>
      </c>
      <c r="AD3" s="5">
        <f ca="1"/>
        <v>43493</v>
      </c>
      <c r="AE3" s="5">
        <f ca="1"/>
        <v>43494</v>
      </c>
      <c r="AF3" s="5">
        <f ca="1"/>
        <v>43495</v>
      </c>
      <c r="AG3" s="5">
        <f ca="1"/>
        <v>43496</v>
      </c>
    </row>
    <row r="4" spans="1:33" ht="30" customHeight="1">
      <c r="A4" s="3"/>
      <c r="B4" s="4" t="str">
        <f ca="1">UPPER(TEXT(C4,"ММММ"))</f>
        <v>ФЕВРАЛЬ</v>
      </c>
      <c r="C4" s="5">
        <f t="array" aca="1" ref="C4:AE4" ca="1">DaysAndWeeks+DATE(CalendarYear,2,1)</f>
        <v>43497</v>
      </c>
      <c r="D4" s="5">
        <f ca="1"/>
        <v>43498</v>
      </c>
      <c r="E4" s="5">
        <f ca="1"/>
        <v>43499</v>
      </c>
      <c r="F4" s="5">
        <f ca="1"/>
        <v>43500</v>
      </c>
      <c r="G4" s="5">
        <f ca="1"/>
        <v>43501</v>
      </c>
      <c r="H4" s="5">
        <f ca="1"/>
        <v>43502</v>
      </c>
      <c r="I4" s="5">
        <f ca="1"/>
        <v>43503</v>
      </c>
      <c r="J4" s="5">
        <f ca="1"/>
        <v>43504</v>
      </c>
      <c r="K4" s="5">
        <f ca="1"/>
        <v>43505</v>
      </c>
      <c r="L4" s="5">
        <f ca="1"/>
        <v>43506</v>
      </c>
      <c r="M4" s="5">
        <f ca="1"/>
        <v>43507</v>
      </c>
      <c r="N4" s="5">
        <f ca="1"/>
        <v>43508</v>
      </c>
      <c r="O4" s="5">
        <f ca="1"/>
        <v>43509</v>
      </c>
      <c r="P4" s="5">
        <f ca="1"/>
        <v>43510</v>
      </c>
      <c r="Q4" s="5">
        <f ca="1"/>
        <v>43511</v>
      </c>
      <c r="R4" s="5">
        <f ca="1"/>
        <v>43512</v>
      </c>
      <c r="S4" s="5">
        <f ca="1"/>
        <v>43513</v>
      </c>
      <c r="T4" s="5">
        <f ca="1"/>
        <v>43514</v>
      </c>
      <c r="U4" s="5">
        <f ca="1"/>
        <v>43515</v>
      </c>
      <c r="V4" s="5">
        <f ca="1"/>
        <v>43516</v>
      </c>
      <c r="W4" s="5">
        <f ca="1"/>
        <v>43517</v>
      </c>
      <c r="X4" s="5">
        <f ca="1"/>
        <v>43518</v>
      </c>
      <c r="Y4" s="5">
        <f ca="1"/>
        <v>43519</v>
      </c>
      <c r="Z4" s="5">
        <f ca="1"/>
        <v>43520</v>
      </c>
      <c r="AA4" s="5">
        <f ca="1"/>
        <v>43521</v>
      </c>
      <c r="AB4" s="5">
        <f ca="1"/>
        <v>43522</v>
      </c>
      <c r="AC4" s="5">
        <f ca="1"/>
        <v>43523</v>
      </c>
      <c r="AD4" s="5">
        <f ca="1"/>
        <v>43524</v>
      </c>
      <c r="AE4" s="5">
        <f ca="1"/>
        <v>43525</v>
      </c>
      <c r="AF4" s="6"/>
      <c r="AG4" s="6"/>
    </row>
    <row r="5" spans="1:33" ht="30" customHeight="1">
      <c r="A5" s="3"/>
      <c r="B5" s="4" t="str">
        <f ca="1">UPPER(TEXT(C5,"ММММ"))</f>
        <v>МАРТ</v>
      </c>
      <c r="C5" s="5">
        <f t="array" aca="1" ref="C5:AG5" ca="1">DaysAndWeeks+DATE(CalendarYear,3,1)</f>
        <v>43525</v>
      </c>
      <c r="D5" s="5">
        <f ca="1"/>
        <v>43526</v>
      </c>
      <c r="E5" s="5">
        <f ca="1"/>
        <v>43527</v>
      </c>
      <c r="F5" s="5">
        <f ca="1"/>
        <v>43528</v>
      </c>
      <c r="G5" s="5">
        <f ca="1"/>
        <v>43529</v>
      </c>
      <c r="H5" s="5">
        <f ca="1"/>
        <v>43530</v>
      </c>
      <c r="I5" s="5">
        <f ca="1"/>
        <v>43531</v>
      </c>
      <c r="J5" s="5">
        <f ca="1"/>
        <v>43532</v>
      </c>
      <c r="K5" s="5">
        <f ca="1"/>
        <v>43533</v>
      </c>
      <c r="L5" s="5">
        <f ca="1"/>
        <v>43534</v>
      </c>
      <c r="M5" s="5">
        <f ca="1"/>
        <v>43535</v>
      </c>
      <c r="N5" s="5">
        <f ca="1"/>
        <v>43536</v>
      </c>
      <c r="O5" s="5">
        <f ca="1"/>
        <v>43537</v>
      </c>
      <c r="P5" s="5">
        <f ca="1"/>
        <v>43538</v>
      </c>
      <c r="Q5" s="5">
        <f ca="1"/>
        <v>43539</v>
      </c>
      <c r="R5" s="5">
        <f ca="1"/>
        <v>43540</v>
      </c>
      <c r="S5" s="5">
        <f ca="1"/>
        <v>43541</v>
      </c>
      <c r="T5" s="5">
        <f ca="1"/>
        <v>43542</v>
      </c>
      <c r="U5" s="5">
        <f ca="1"/>
        <v>43543</v>
      </c>
      <c r="V5" s="5">
        <f ca="1"/>
        <v>43544</v>
      </c>
      <c r="W5" s="5">
        <f ca="1"/>
        <v>43545</v>
      </c>
      <c r="X5" s="5">
        <f ca="1"/>
        <v>43546</v>
      </c>
      <c r="Y5" s="5">
        <f ca="1"/>
        <v>43547</v>
      </c>
      <c r="Z5" s="5">
        <f ca="1"/>
        <v>43548</v>
      </c>
      <c r="AA5" s="5">
        <f ca="1"/>
        <v>43549</v>
      </c>
      <c r="AB5" s="5">
        <f ca="1"/>
        <v>43550</v>
      </c>
      <c r="AC5" s="5">
        <f ca="1"/>
        <v>43551</v>
      </c>
      <c r="AD5" s="5">
        <f ca="1"/>
        <v>43552</v>
      </c>
      <c r="AE5" s="5">
        <f ca="1"/>
        <v>43553</v>
      </c>
      <c r="AF5" s="5">
        <f ca="1"/>
        <v>43554</v>
      </c>
      <c r="AG5" s="5">
        <f ca="1"/>
        <v>43555</v>
      </c>
    </row>
    <row r="6" spans="1:33" ht="30" customHeight="1">
      <c r="A6" s="3"/>
      <c r="B6" s="4" t="str">
        <f t="shared" ref="B6:B14" ca="1" si="0">UPPER(TEXT(C6,"ММММ"))</f>
        <v>АПРЕЛЬ</v>
      </c>
      <c r="C6" s="5">
        <f t="array" aca="1" ref="C6:AF6" ca="1">DaysAndWeeks+DATE(CalendarYear,4,1)</f>
        <v>43556</v>
      </c>
      <c r="D6" s="5">
        <f ca="1"/>
        <v>43557</v>
      </c>
      <c r="E6" s="5">
        <f ca="1"/>
        <v>43558</v>
      </c>
      <c r="F6" s="5">
        <f ca="1"/>
        <v>43559</v>
      </c>
      <c r="G6" s="5">
        <f ca="1"/>
        <v>43560</v>
      </c>
      <c r="H6" s="5">
        <f ca="1"/>
        <v>43561</v>
      </c>
      <c r="I6" s="5">
        <f ca="1"/>
        <v>43562</v>
      </c>
      <c r="J6" s="5">
        <f ca="1"/>
        <v>43563</v>
      </c>
      <c r="K6" s="5">
        <f ca="1"/>
        <v>43564</v>
      </c>
      <c r="L6" s="5">
        <f ca="1"/>
        <v>43565</v>
      </c>
      <c r="M6" s="5">
        <f ca="1"/>
        <v>43566</v>
      </c>
      <c r="N6" s="5">
        <f ca="1"/>
        <v>43567</v>
      </c>
      <c r="O6" s="5">
        <f ca="1"/>
        <v>43568</v>
      </c>
      <c r="P6" s="5">
        <f ca="1"/>
        <v>43569</v>
      </c>
      <c r="Q6" s="5">
        <f ca="1"/>
        <v>43570</v>
      </c>
      <c r="R6" s="5">
        <f ca="1"/>
        <v>43571</v>
      </c>
      <c r="S6" s="5">
        <f ca="1"/>
        <v>43572</v>
      </c>
      <c r="T6" s="5">
        <f ca="1"/>
        <v>43573</v>
      </c>
      <c r="U6" s="5">
        <f ca="1"/>
        <v>43574</v>
      </c>
      <c r="V6" s="5">
        <f ca="1"/>
        <v>43575</v>
      </c>
      <c r="W6" s="5">
        <f ca="1"/>
        <v>43576</v>
      </c>
      <c r="X6" s="5">
        <f ca="1"/>
        <v>43577</v>
      </c>
      <c r="Y6" s="5">
        <f ca="1"/>
        <v>43578</v>
      </c>
      <c r="Z6" s="5">
        <f ca="1"/>
        <v>43579</v>
      </c>
      <c r="AA6" s="5">
        <f ca="1"/>
        <v>43580</v>
      </c>
      <c r="AB6" s="5">
        <f ca="1"/>
        <v>43581</v>
      </c>
      <c r="AC6" s="5">
        <f ca="1"/>
        <v>43582</v>
      </c>
      <c r="AD6" s="5">
        <f ca="1"/>
        <v>43583</v>
      </c>
      <c r="AE6" s="5">
        <f ca="1"/>
        <v>43584</v>
      </c>
      <c r="AF6" s="5">
        <f ca="1"/>
        <v>43585</v>
      </c>
      <c r="AG6" s="6"/>
    </row>
    <row r="7" spans="1:33" ht="30" customHeight="1">
      <c r="A7" s="3"/>
      <c r="B7" s="4" t="str">
        <f t="shared" ca="1" si="0"/>
        <v>МАЙ</v>
      </c>
      <c r="C7" s="5">
        <f t="array" aca="1" ref="C7:AG7" ca="1">DaysAndWeeks+DATE(CalendarYear,5,1)</f>
        <v>43586</v>
      </c>
      <c r="D7" s="5">
        <f ca="1"/>
        <v>43587</v>
      </c>
      <c r="E7" s="5">
        <f ca="1"/>
        <v>43588</v>
      </c>
      <c r="F7" s="5">
        <f ca="1"/>
        <v>43589</v>
      </c>
      <c r="G7" s="5">
        <f ca="1"/>
        <v>43590</v>
      </c>
      <c r="H7" s="5">
        <f ca="1"/>
        <v>43591</v>
      </c>
      <c r="I7" s="5">
        <f ca="1"/>
        <v>43592</v>
      </c>
      <c r="J7" s="5">
        <f ca="1"/>
        <v>43593</v>
      </c>
      <c r="K7" s="5">
        <f ca="1"/>
        <v>43594</v>
      </c>
      <c r="L7" s="5">
        <f ca="1"/>
        <v>43595</v>
      </c>
      <c r="M7" s="5">
        <f ca="1"/>
        <v>43596</v>
      </c>
      <c r="N7" s="5">
        <f ca="1"/>
        <v>43597</v>
      </c>
      <c r="O7" s="5">
        <f ca="1"/>
        <v>43598</v>
      </c>
      <c r="P7" s="5">
        <f ca="1"/>
        <v>43599</v>
      </c>
      <c r="Q7" s="5">
        <f ca="1"/>
        <v>43600</v>
      </c>
      <c r="R7" s="5">
        <f ca="1"/>
        <v>43601</v>
      </c>
      <c r="S7" s="5">
        <f ca="1"/>
        <v>43602</v>
      </c>
      <c r="T7" s="5">
        <f ca="1"/>
        <v>43603</v>
      </c>
      <c r="U7" s="5">
        <f ca="1"/>
        <v>43604</v>
      </c>
      <c r="V7" s="5">
        <f ca="1"/>
        <v>43605</v>
      </c>
      <c r="W7" s="5">
        <f ca="1"/>
        <v>43606</v>
      </c>
      <c r="X7" s="5">
        <f ca="1"/>
        <v>43607</v>
      </c>
      <c r="Y7" s="5">
        <f ca="1"/>
        <v>43608</v>
      </c>
      <c r="Z7" s="5">
        <f ca="1"/>
        <v>43609</v>
      </c>
      <c r="AA7" s="5">
        <f ca="1"/>
        <v>43610</v>
      </c>
      <c r="AB7" s="5">
        <f ca="1"/>
        <v>43611</v>
      </c>
      <c r="AC7" s="5">
        <f ca="1"/>
        <v>43612</v>
      </c>
      <c r="AD7" s="5">
        <f ca="1"/>
        <v>43613</v>
      </c>
      <c r="AE7" s="5">
        <f ca="1"/>
        <v>43614</v>
      </c>
      <c r="AF7" s="5">
        <f ca="1"/>
        <v>43615</v>
      </c>
      <c r="AG7" s="5">
        <f ca="1"/>
        <v>43616</v>
      </c>
    </row>
    <row r="8" spans="1:33" ht="30" customHeight="1">
      <c r="A8" s="3"/>
      <c r="B8" s="4" t="str">
        <f t="shared" ca="1" si="0"/>
        <v>ИЮНЬ</v>
      </c>
      <c r="C8" s="5">
        <f t="array" aca="1" ref="C8:AF8" ca="1">DaysAndWeeks+DATE(CalendarYear,6,1)</f>
        <v>43617</v>
      </c>
      <c r="D8" s="5">
        <f ca="1"/>
        <v>43618</v>
      </c>
      <c r="E8" s="5">
        <f ca="1"/>
        <v>43619</v>
      </c>
      <c r="F8" s="5">
        <f ca="1"/>
        <v>43620</v>
      </c>
      <c r="G8" s="5">
        <f ca="1"/>
        <v>43621</v>
      </c>
      <c r="H8" s="5">
        <f ca="1"/>
        <v>43622</v>
      </c>
      <c r="I8" s="5">
        <f ca="1"/>
        <v>43623</v>
      </c>
      <c r="J8" s="5">
        <f ca="1"/>
        <v>43624</v>
      </c>
      <c r="K8" s="5">
        <f ca="1"/>
        <v>43625</v>
      </c>
      <c r="L8" s="5">
        <f ca="1"/>
        <v>43626</v>
      </c>
      <c r="M8" s="5">
        <f ca="1"/>
        <v>43627</v>
      </c>
      <c r="N8" s="5">
        <f ca="1"/>
        <v>43628</v>
      </c>
      <c r="O8" s="5">
        <f ca="1"/>
        <v>43629</v>
      </c>
      <c r="P8" s="5">
        <f ca="1"/>
        <v>43630</v>
      </c>
      <c r="Q8" s="5">
        <f ca="1"/>
        <v>43631</v>
      </c>
      <c r="R8" s="5">
        <f ca="1"/>
        <v>43632</v>
      </c>
      <c r="S8" s="5">
        <f ca="1"/>
        <v>43633</v>
      </c>
      <c r="T8" s="5">
        <f ca="1"/>
        <v>43634</v>
      </c>
      <c r="U8" s="5">
        <f ca="1"/>
        <v>43635</v>
      </c>
      <c r="V8" s="5">
        <f ca="1"/>
        <v>43636</v>
      </c>
      <c r="W8" s="5">
        <f ca="1"/>
        <v>43637</v>
      </c>
      <c r="X8" s="5">
        <f ca="1"/>
        <v>43638</v>
      </c>
      <c r="Y8" s="5">
        <f ca="1"/>
        <v>43639</v>
      </c>
      <c r="Z8" s="5">
        <f ca="1"/>
        <v>43640</v>
      </c>
      <c r="AA8" s="5">
        <f ca="1"/>
        <v>43641</v>
      </c>
      <c r="AB8" s="5">
        <f ca="1"/>
        <v>43642</v>
      </c>
      <c r="AC8" s="5">
        <f ca="1"/>
        <v>43643</v>
      </c>
      <c r="AD8" s="5">
        <f ca="1"/>
        <v>43644</v>
      </c>
      <c r="AE8" s="5">
        <f ca="1"/>
        <v>43645</v>
      </c>
      <c r="AF8" s="5">
        <f ca="1"/>
        <v>43646</v>
      </c>
      <c r="AG8" s="6"/>
    </row>
    <row r="9" spans="1:33" ht="30" customHeight="1">
      <c r="A9" s="3"/>
      <c r="B9" s="4" t="str">
        <f t="shared" ca="1" si="0"/>
        <v>ИЮЛЬ</v>
      </c>
      <c r="C9" s="5">
        <f t="array" aca="1" ref="C9:AG9" ca="1">DaysAndWeeks+DATE(CalendarYear,7,1)</f>
        <v>43647</v>
      </c>
      <c r="D9" s="5">
        <f ca="1"/>
        <v>43648</v>
      </c>
      <c r="E9" s="5">
        <f ca="1"/>
        <v>43649</v>
      </c>
      <c r="F9" s="5">
        <f ca="1"/>
        <v>43650</v>
      </c>
      <c r="G9" s="5">
        <f ca="1"/>
        <v>43651</v>
      </c>
      <c r="H9" s="5">
        <f ca="1"/>
        <v>43652</v>
      </c>
      <c r="I9" s="5">
        <f ca="1"/>
        <v>43653</v>
      </c>
      <c r="J9" s="5">
        <f ca="1"/>
        <v>43654</v>
      </c>
      <c r="K9" s="5">
        <f ca="1"/>
        <v>43655</v>
      </c>
      <c r="L9" s="5">
        <f ca="1"/>
        <v>43656</v>
      </c>
      <c r="M9" s="5">
        <f ca="1"/>
        <v>43657</v>
      </c>
      <c r="N9" s="5">
        <f ca="1"/>
        <v>43658</v>
      </c>
      <c r="O9" s="5">
        <f ca="1"/>
        <v>43659</v>
      </c>
      <c r="P9" s="5">
        <f ca="1"/>
        <v>43660</v>
      </c>
      <c r="Q9" s="5">
        <f ca="1"/>
        <v>43661</v>
      </c>
      <c r="R9" s="5">
        <f ca="1"/>
        <v>43662</v>
      </c>
      <c r="S9" s="5">
        <f ca="1"/>
        <v>43663</v>
      </c>
      <c r="T9" s="5">
        <f ca="1"/>
        <v>43664</v>
      </c>
      <c r="U9" s="5">
        <f ca="1"/>
        <v>43665</v>
      </c>
      <c r="V9" s="5">
        <f ca="1"/>
        <v>43666</v>
      </c>
      <c r="W9" s="5">
        <f ca="1"/>
        <v>43667</v>
      </c>
      <c r="X9" s="5">
        <f ca="1"/>
        <v>43668</v>
      </c>
      <c r="Y9" s="5">
        <f ca="1"/>
        <v>43669</v>
      </c>
      <c r="Z9" s="5">
        <f ca="1"/>
        <v>43670</v>
      </c>
      <c r="AA9" s="5">
        <f ca="1"/>
        <v>43671</v>
      </c>
      <c r="AB9" s="5">
        <f ca="1"/>
        <v>43672</v>
      </c>
      <c r="AC9" s="5">
        <f ca="1"/>
        <v>43673</v>
      </c>
      <c r="AD9" s="5">
        <f ca="1"/>
        <v>43674</v>
      </c>
      <c r="AE9" s="5">
        <f ca="1"/>
        <v>43675</v>
      </c>
      <c r="AF9" s="5">
        <f ca="1"/>
        <v>43676</v>
      </c>
      <c r="AG9" s="5">
        <f ca="1"/>
        <v>43677</v>
      </c>
    </row>
    <row r="10" spans="1:33" ht="30" customHeight="1">
      <c r="A10" s="3"/>
      <c r="B10" s="4" t="str">
        <f t="shared" ca="1" si="0"/>
        <v>АВГУСТ</v>
      </c>
      <c r="C10" s="5">
        <f t="array" aca="1" ref="C10:AG10" ca="1">DaysAndWeeks+DATE(CalendarYear,8,1)</f>
        <v>43678</v>
      </c>
      <c r="D10" s="5">
        <f ca="1"/>
        <v>43679</v>
      </c>
      <c r="E10" s="5">
        <f ca="1"/>
        <v>43680</v>
      </c>
      <c r="F10" s="5">
        <f ca="1"/>
        <v>43681</v>
      </c>
      <c r="G10" s="5">
        <f ca="1"/>
        <v>43682</v>
      </c>
      <c r="H10" s="5">
        <f ca="1"/>
        <v>43683</v>
      </c>
      <c r="I10" s="5">
        <f ca="1"/>
        <v>43684</v>
      </c>
      <c r="J10" s="5">
        <f ca="1"/>
        <v>43685</v>
      </c>
      <c r="K10" s="5">
        <f ca="1"/>
        <v>43686</v>
      </c>
      <c r="L10" s="5">
        <f ca="1"/>
        <v>43687</v>
      </c>
      <c r="M10" s="5">
        <f ca="1"/>
        <v>43688</v>
      </c>
      <c r="N10" s="5">
        <f ca="1"/>
        <v>43689</v>
      </c>
      <c r="O10" s="5">
        <f ca="1"/>
        <v>43690</v>
      </c>
      <c r="P10" s="5">
        <f ca="1"/>
        <v>43691</v>
      </c>
      <c r="Q10" s="5">
        <f ca="1"/>
        <v>43692</v>
      </c>
      <c r="R10" s="5">
        <f ca="1"/>
        <v>43693</v>
      </c>
      <c r="S10" s="5">
        <f ca="1"/>
        <v>43694</v>
      </c>
      <c r="T10" s="5">
        <f ca="1"/>
        <v>43695</v>
      </c>
      <c r="U10" s="5">
        <f ca="1"/>
        <v>43696</v>
      </c>
      <c r="V10" s="5">
        <f ca="1"/>
        <v>43697</v>
      </c>
      <c r="W10" s="5">
        <f ca="1"/>
        <v>43698</v>
      </c>
      <c r="X10" s="5">
        <f ca="1"/>
        <v>43699</v>
      </c>
      <c r="Y10" s="5">
        <f ca="1"/>
        <v>43700</v>
      </c>
      <c r="Z10" s="5">
        <f ca="1"/>
        <v>43701</v>
      </c>
      <c r="AA10" s="5">
        <f ca="1"/>
        <v>43702</v>
      </c>
      <c r="AB10" s="5">
        <f ca="1"/>
        <v>43703</v>
      </c>
      <c r="AC10" s="5">
        <f ca="1"/>
        <v>43704</v>
      </c>
      <c r="AD10" s="5">
        <f ca="1"/>
        <v>43705</v>
      </c>
      <c r="AE10" s="5">
        <f ca="1"/>
        <v>43706</v>
      </c>
      <c r="AF10" s="5">
        <f ca="1"/>
        <v>43707</v>
      </c>
      <c r="AG10" s="5">
        <f ca="1"/>
        <v>43708</v>
      </c>
    </row>
    <row r="11" spans="1:33" ht="30" customHeight="1">
      <c r="A11" s="3"/>
      <c r="B11" s="4" t="str">
        <f t="shared" ca="1" si="0"/>
        <v>СЕНТЯБРЬ</v>
      </c>
      <c r="C11" s="5">
        <f t="array" aca="1" ref="C11:AF11" ca="1">DaysAndWeeks+DATE(CalendarYear,9,1)</f>
        <v>43709</v>
      </c>
      <c r="D11" s="5">
        <f ca="1"/>
        <v>43710</v>
      </c>
      <c r="E11" s="5">
        <f ca="1"/>
        <v>43711</v>
      </c>
      <c r="F11" s="5">
        <f ca="1"/>
        <v>43712</v>
      </c>
      <c r="G11" s="5">
        <f ca="1"/>
        <v>43713</v>
      </c>
      <c r="H11" s="5">
        <f ca="1"/>
        <v>43714</v>
      </c>
      <c r="I11" s="5">
        <f ca="1"/>
        <v>43715</v>
      </c>
      <c r="J11" s="5">
        <f ca="1"/>
        <v>43716</v>
      </c>
      <c r="K11" s="5">
        <f ca="1"/>
        <v>43717</v>
      </c>
      <c r="L11" s="5">
        <f ca="1"/>
        <v>43718</v>
      </c>
      <c r="M11" s="5">
        <f ca="1"/>
        <v>43719</v>
      </c>
      <c r="N11" s="5">
        <f ca="1"/>
        <v>43720</v>
      </c>
      <c r="O11" s="5">
        <f ca="1"/>
        <v>43721</v>
      </c>
      <c r="P11" s="5">
        <f ca="1"/>
        <v>43722</v>
      </c>
      <c r="Q11" s="5">
        <f ca="1"/>
        <v>43723</v>
      </c>
      <c r="R11" s="5">
        <f ca="1"/>
        <v>43724</v>
      </c>
      <c r="S11" s="5">
        <f ca="1"/>
        <v>43725</v>
      </c>
      <c r="T11" s="5">
        <f ca="1"/>
        <v>43726</v>
      </c>
      <c r="U11" s="5">
        <f ca="1"/>
        <v>43727</v>
      </c>
      <c r="V11" s="5">
        <f ca="1"/>
        <v>43728</v>
      </c>
      <c r="W11" s="5">
        <f ca="1"/>
        <v>43729</v>
      </c>
      <c r="X11" s="5">
        <f ca="1"/>
        <v>43730</v>
      </c>
      <c r="Y11" s="5">
        <f ca="1"/>
        <v>43731</v>
      </c>
      <c r="Z11" s="5">
        <f ca="1"/>
        <v>43732</v>
      </c>
      <c r="AA11" s="5">
        <f ca="1"/>
        <v>43733</v>
      </c>
      <c r="AB11" s="5">
        <f ca="1"/>
        <v>43734</v>
      </c>
      <c r="AC11" s="5">
        <f ca="1"/>
        <v>43735</v>
      </c>
      <c r="AD11" s="5">
        <f ca="1"/>
        <v>43736</v>
      </c>
      <c r="AE11" s="5">
        <f ca="1"/>
        <v>43737</v>
      </c>
      <c r="AF11" s="5">
        <f ca="1"/>
        <v>43738</v>
      </c>
      <c r="AG11" s="6"/>
    </row>
    <row r="12" spans="1:33" ht="30" customHeight="1">
      <c r="A12" s="3"/>
      <c r="B12" s="4" t="str">
        <f t="shared" ca="1" si="0"/>
        <v>ОКТЯБРЬ</v>
      </c>
      <c r="C12" s="5">
        <f t="array" aca="1" ref="C12:AG12" ca="1">DaysAndWeeks+DATE(CalendarYear,10,1)</f>
        <v>43739</v>
      </c>
      <c r="D12" s="5">
        <f ca="1"/>
        <v>43740</v>
      </c>
      <c r="E12" s="5">
        <f ca="1"/>
        <v>43741</v>
      </c>
      <c r="F12" s="5">
        <f ca="1"/>
        <v>43742</v>
      </c>
      <c r="G12" s="5">
        <f ca="1"/>
        <v>43743</v>
      </c>
      <c r="H12" s="5">
        <f ca="1"/>
        <v>43744</v>
      </c>
      <c r="I12" s="5">
        <f ca="1"/>
        <v>43745</v>
      </c>
      <c r="J12" s="5">
        <f ca="1"/>
        <v>43746</v>
      </c>
      <c r="K12" s="5">
        <f ca="1"/>
        <v>43747</v>
      </c>
      <c r="L12" s="5">
        <f ca="1"/>
        <v>43748</v>
      </c>
      <c r="M12" s="5">
        <f ca="1"/>
        <v>43749</v>
      </c>
      <c r="N12" s="5">
        <f ca="1"/>
        <v>43750</v>
      </c>
      <c r="O12" s="5">
        <f ca="1"/>
        <v>43751</v>
      </c>
      <c r="P12" s="5">
        <f ca="1"/>
        <v>43752</v>
      </c>
      <c r="Q12" s="5">
        <f ca="1"/>
        <v>43753</v>
      </c>
      <c r="R12" s="5">
        <f ca="1"/>
        <v>43754</v>
      </c>
      <c r="S12" s="5">
        <f ca="1"/>
        <v>43755</v>
      </c>
      <c r="T12" s="5">
        <f ca="1"/>
        <v>43756</v>
      </c>
      <c r="U12" s="5">
        <f ca="1"/>
        <v>43757</v>
      </c>
      <c r="V12" s="5">
        <f ca="1"/>
        <v>43758</v>
      </c>
      <c r="W12" s="5">
        <f ca="1"/>
        <v>43759</v>
      </c>
      <c r="X12" s="5">
        <f ca="1"/>
        <v>43760</v>
      </c>
      <c r="Y12" s="5">
        <f ca="1"/>
        <v>43761</v>
      </c>
      <c r="Z12" s="5">
        <f ca="1"/>
        <v>43762</v>
      </c>
      <c r="AA12" s="5">
        <f ca="1"/>
        <v>43763</v>
      </c>
      <c r="AB12" s="5">
        <f ca="1"/>
        <v>43764</v>
      </c>
      <c r="AC12" s="5">
        <f ca="1"/>
        <v>43765</v>
      </c>
      <c r="AD12" s="5">
        <f ca="1"/>
        <v>43766</v>
      </c>
      <c r="AE12" s="5">
        <f ca="1"/>
        <v>43767</v>
      </c>
      <c r="AF12" s="5">
        <f ca="1"/>
        <v>43768</v>
      </c>
      <c r="AG12" s="5">
        <f ca="1"/>
        <v>43769</v>
      </c>
    </row>
    <row r="13" spans="1:33" ht="30" customHeight="1">
      <c r="A13" s="3"/>
      <c r="B13" s="4" t="str">
        <f t="shared" ca="1" si="0"/>
        <v>НОЯБРЬ</v>
      </c>
      <c r="C13" s="5">
        <f t="array" aca="1" ref="C13:AF13" ca="1">DaysAndWeeks+DATE(CalendarYear,11,1)</f>
        <v>43770</v>
      </c>
      <c r="D13" s="5">
        <f ca="1"/>
        <v>43771</v>
      </c>
      <c r="E13" s="5">
        <f ca="1"/>
        <v>43772</v>
      </c>
      <c r="F13" s="5">
        <f ca="1"/>
        <v>43773</v>
      </c>
      <c r="G13" s="5">
        <f ca="1"/>
        <v>43774</v>
      </c>
      <c r="H13" s="5">
        <f ca="1"/>
        <v>43775</v>
      </c>
      <c r="I13" s="5">
        <f ca="1"/>
        <v>43776</v>
      </c>
      <c r="J13" s="5">
        <f ca="1"/>
        <v>43777</v>
      </c>
      <c r="K13" s="5">
        <f ca="1"/>
        <v>43778</v>
      </c>
      <c r="L13" s="5">
        <f ca="1"/>
        <v>43779</v>
      </c>
      <c r="M13" s="5">
        <f ca="1"/>
        <v>43780</v>
      </c>
      <c r="N13" s="5">
        <f ca="1"/>
        <v>43781</v>
      </c>
      <c r="O13" s="5">
        <f ca="1"/>
        <v>43782</v>
      </c>
      <c r="P13" s="5">
        <f ca="1"/>
        <v>43783</v>
      </c>
      <c r="Q13" s="5">
        <f ca="1"/>
        <v>43784</v>
      </c>
      <c r="R13" s="5">
        <f ca="1"/>
        <v>43785</v>
      </c>
      <c r="S13" s="5">
        <f ca="1"/>
        <v>43786</v>
      </c>
      <c r="T13" s="5">
        <f ca="1"/>
        <v>43787</v>
      </c>
      <c r="U13" s="5">
        <f ca="1"/>
        <v>43788</v>
      </c>
      <c r="V13" s="5">
        <f ca="1"/>
        <v>43789</v>
      </c>
      <c r="W13" s="5">
        <f ca="1"/>
        <v>43790</v>
      </c>
      <c r="X13" s="5">
        <f ca="1"/>
        <v>43791</v>
      </c>
      <c r="Y13" s="5">
        <f ca="1"/>
        <v>43792</v>
      </c>
      <c r="Z13" s="5">
        <f ca="1"/>
        <v>43793</v>
      </c>
      <c r="AA13" s="5">
        <f ca="1"/>
        <v>43794</v>
      </c>
      <c r="AB13" s="5">
        <f ca="1"/>
        <v>43795</v>
      </c>
      <c r="AC13" s="5">
        <f ca="1"/>
        <v>43796</v>
      </c>
      <c r="AD13" s="5">
        <f ca="1"/>
        <v>43797</v>
      </c>
      <c r="AE13" s="5">
        <f ca="1"/>
        <v>43798</v>
      </c>
      <c r="AF13" s="5">
        <f ca="1"/>
        <v>43799</v>
      </c>
      <c r="AG13" s="6"/>
    </row>
    <row r="14" spans="1:33" ht="30" customHeight="1">
      <c r="A14" s="3"/>
      <c r="B14" s="4" t="str">
        <f t="shared" ca="1" si="0"/>
        <v>ДЕКАБРЬ</v>
      </c>
      <c r="C14" s="5">
        <f t="array" aca="1" ref="C14:AG14" ca="1">DaysAndWeeks+DATE(CalendarYear,12,1)</f>
        <v>43800</v>
      </c>
      <c r="D14" s="5">
        <f ca="1"/>
        <v>43801</v>
      </c>
      <c r="E14" s="5">
        <f ca="1"/>
        <v>43802</v>
      </c>
      <c r="F14" s="5">
        <f ca="1"/>
        <v>43803</v>
      </c>
      <c r="G14" s="5">
        <f ca="1"/>
        <v>43804</v>
      </c>
      <c r="H14" s="5">
        <f ca="1"/>
        <v>43805</v>
      </c>
      <c r="I14" s="5">
        <f ca="1"/>
        <v>43806</v>
      </c>
      <c r="J14" s="5">
        <f ca="1"/>
        <v>43807</v>
      </c>
      <c r="K14" s="5">
        <f ca="1"/>
        <v>43808</v>
      </c>
      <c r="L14" s="5">
        <f ca="1"/>
        <v>43809</v>
      </c>
      <c r="M14" s="5">
        <f ca="1"/>
        <v>43810</v>
      </c>
      <c r="N14" s="5">
        <f ca="1"/>
        <v>43811</v>
      </c>
      <c r="O14" s="5">
        <f ca="1"/>
        <v>43812</v>
      </c>
      <c r="P14" s="5">
        <f ca="1"/>
        <v>43813</v>
      </c>
      <c r="Q14" s="5">
        <f ca="1"/>
        <v>43814</v>
      </c>
      <c r="R14" s="5">
        <f ca="1"/>
        <v>43815</v>
      </c>
      <c r="S14" s="5">
        <f ca="1"/>
        <v>43816</v>
      </c>
      <c r="T14" s="5">
        <f ca="1"/>
        <v>43817</v>
      </c>
      <c r="U14" s="5">
        <f ca="1"/>
        <v>43818</v>
      </c>
      <c r="V14" s="5">
        <f ca="1"/>
        <v>43819</v>
      </c>
      <c r="W14" s="5">
        <f ca="1"/>
        <v>43820</v>
      </c>
      <c r="X14" s="5">
        <f ca="1"/>
        <v>43821</v>
      </c>
      <c r="Y14" s="5">
        <f ca="1"/>
        <v>43822</v>
      </c>
      <c r="Z14" s="5">
        <f ca="1"/>
        <v>43823</v>
      </c>
      <c r="AA14" s="5">
        <f ca="1"/>
        <v>43824</v>
      </c>
      <c r="AB14" s="5">
        <f ca="1"/>
        <v>43825</v>
      </c>
      <c r="AC14" s="5">
        <f ca="1"/>
        <v>43826</v>
      </c>
      <c r="AD14" s="5">
        <f ca="1"/>
        <v>43827</v>
      </c>
      <c r="AE14" s="5">
        <f ca="1"/>
        <v>43828</v>
      </c>
      <c r="AF14" s="5">
        <f ca="1"/>
        <v>43829</v>
      </c>
      <c r="AG14" s="5">
        <f ca="1"/>
        <v>43830</v>
      </c>
    </row>
  </sheetData>
  <mergeCells count="1">
    <mergeCell ref="A1:F1"/>
  </mergeCells>
  <dataValidations count="3">
    <dataValidation allowBlank="1" showInputMessage="1" showErrorMessage="1" prompt="Dates in this row are automatically updated" sqref="C3:C14"/>
    <dataValidation allowBlank="1" showInputMessage="1" showErrorMessage="1" prompt="Enter year in this cell and Important Dates in table below. Today’s Date is automatically updated in cell J2" sqref="A1"/>
    <dataValidation allowBlank="1" showInputMessage="1" showErrorMessage="1" prompt="Month is automatically updated in this cell" sqref="B3:B14 G1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7:AE8"/>
  <sheetViews>
    <sheetView workbookViewId="0">
      <selection activeCell="Q20" sqref="Q20"/>
    </sheetView>
  </sheetViews>
  <sheetFormatPr defaultRowHeight="15"/>
  <cols>
    <col min="1" max="1" width="9.140625" style="20"/>
    <col min="2" max="31" width="4.85546875" style="20" customWidth="1"/>
    <col min="32" max="16384" width="9.140625" style="20"/>
  </cols>
  <sheetData>
    <row r="7" spans="1:31" ht="60.75" customHeight="1">
      <c r="A7" s="17"/>
      <c r="B7" s="29">
        <v>43101</v>
      </c>
      <c r="C7" s="29">
        <v>43102</v>
      </c>
      <c r="D7" s="29">
        <v>43107</v>
      </c>
      <c r="E7" s="29">
        <v>43167</v>
      </c>
      <c r="F7" s="29">
        <v>43180</v>
      </c>
      <c r="G7" s="29">
        <v>43181</v>
      </c>
      <c r="H7" s="29">
        <v>43182</v>
      </c>
      <c r="I7" s="29">
        <v>43221</v>
      </c>
      <c r="J7" s="29">
        <v>43227</v>
      </c>
      <c r="K7" s="29">
        <v>43229</v>
      </c>
      <c r="L7" s="29">
        <v>43287</v>
      </c>
      <c r="M7" s="29">
        <v>43342</v>
      </c>
      <c r="N7" s="29">
        <v>43435</v>
      </c>
      <c r="O7" s="29">
        <v>43450</v>
      </c>
      <c r="P7" s="29">
        <v>43451</v>
      </c>
      <c r="Q7" s="29">
        <v>43466</v>
      </c>
      <c r="R7" s="29">
        <v>43467</v>
      </c>
      <c r="S7" s="29">
        <v>43472</v>
      </c>
      <c r="T7" s="29">
        <v>43532</v>
      </c>
      <c r="U7" s="29">
        <v>43545</v>
      </c>
      <c r="V7" s="29">
        <v>43546</v>
      </c>
      <c r="W7" s="29">
        <v>43547</v>
      </c>
      <c r="X7" s="29">
        <v>43586</v>
      </c>
      <c r="Y7" s="29">
        <v>43592</v>
      </c>
      <c r="Z7" s="29">
        <v>43594</v>
      </c>
      <c r="AA7" s="29">
        <v>43652</v>
      </c>
      <c r="AB7" s="29">
        <v>43707</v>
      </c>
      <c r="AC7" s="29">
        <v>43800</v>
      </c>
      <c r="AD7" s="29">
        <v>43815</v>
      </c>
      <c r="AE7" s="29">
        <v>43816</v>
      </c>
    </row>
    <row r="8" spans="1:31" ht="15" customHeight="1">
      <c r="A8" s="17"/>
      <c r="B8" s="17" t="s">
        <v>7</v>
      </c>
      <c r="C8" s="17" t="s">
        <v>7</v>
      </c>
      <c r="D8" s="17" t="s">
        <v>7</v>
      </c>
      <c r="E8" s="17" t="s">
        <v>7</v>
      </c>
      <c r="F8" s="17" t="s">
        <v>7</v>
      </c>
      <c r="G8" s="17" t="s">
        <v>7</v>
      </c>
      <c r="H8" s="17" t="s">
        <v>7</v>
      </c>
      <c r="I8" s="17" t="s">
        <v>7</v>
      </c>
      <c r="J8" s="17" t="s">
        <v>7</v>
      </c>
      <c r="K8" s="17" t="s">
        <v>7</v>
      </c>
      <c r="L8" s="17" t="s">
        <v>7</v>
      </c>
      <c r="M8" s="17" t="s">
        <v>7</v>
      </c>
      <c r="N8" s="17" t="s">
        <v>7</v>
      </c>
      <c r="O8" s="17" t="s">
        <v>7</v>
      </c>
      <c r="P8" s="17" t="s">
        <v>7</v>
      </c>
      <c r="Q8" s="17" t="s">
        <v>7</v>
      </c>
      <c r="R8" s="17" t="s">
        <v>7</v>
      </c>
      <c r="S8" s="17" t="s">
        <v>7</v>
      </c>
      <c r="T8" s="17" t="s">
        <v>7</v>
      </c>
      <c r="U8" s="17" t="s">
        <v>7</v>
      </c>
      <c r="V8" s="17" t="s">
        <v>7</v>
      </c>
      <c r="W8" s="17" t="s">
        <v>7</v>
      </c>
      <c r="X8" s="17" t="s">
        <v>7</v>
      </c>
      <c r="Y8" s="17" t="s">
        <v>7</v>
      </c>
      <c r="Z8" s="17" t="s">
        <v>7</v>
      </c>
      <c r="AA8" s="17" t="s">
        <v>7</v>
      </c>
      <c r="AB8" s="17" t="s">
        <v>7</v>
      </c>
      <c r="AC8" s="17" t="s">
        <v>7</v>
      </c>
      <c r="AD8" s="17" t="s">
        <v>7</v>
      </c>
      <c r="AE8" s="17" t="s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Табель</vt:lpstr>
      <vt:lpstr>Calendar</vt:lpstr>
      <vt:lpstr>Праздники</vt:lpstr>
      <vt:lpstr>Лист3</vt:lpstr>
      <vt:lpstr>CalendarYear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</dc:creator>
  <cp:lastModifiedBy>Oper</cp:lastModifiedBy>
  <dcterms:created xsi:type="dcterms:W3CDTF">2019-01-30T09:28:46Z</dcterms:created>
  <dcterms:modified xsi:type="dcterms:W3CDTF">2019-01-30T09:41:50Z</dcterms:modified>
</cp:coreProperties>
</file>