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documents$\zimin.i\ArchiveDocuments\Работа Ситилинк\Пробы Пера\"/>
    </mc:Choice>
  </mc:AlternateContent>
  <bookViews>
    <workbookView xWindow="0" yWindow="0" windowWidth="28800" windowHeight="11370"/>
  </bookViews>
  <sheets>
    <sheet name="Вывод" sheetId="4" r:id="rId1"/>
    <sheet name="Расчет" sheetId="1" r:id="rId2"/>
    <sheet name="Настройки" sheetId="2" r:id="rId3"/>
  </sheets>
  <definedNames>
    <definedName name="_xlnm._FilterDatabase" localSheetId="2" hidden="1">Настройки!$Y$1:$AB$61</definedName>
    <definedName name="ВыборФГород">OFFSET(Настройки!$J$2,,,SUMPRODUCT(--(Настройки!$J$2:$J$93&gt;"""")))</definedName>
    <definedName name="ВыборФОкруг">OFFSET(Настройки!$H$2,,,SUMPRODUCT(--(Настройки!$H$2:$H$93&gt;"""")))</definedName>
    <definedName name="ВыборФТерр">OFFSET(Настройки!$I$2,,,SUMPRODUCT(--(Настройки!$I$2:$I$93&gt;"""")))</definedName>
    <definedName name="ВыборФФилиал">OFFSET(Настройки!$L$2,,,SUMPRODUCT(--(Настройки!$L$2:$L$93&gt;"""")))</definedName>
    <definedName name="ВыборФФормат">OFFSET(Настройки!$M$2,,,SUMPRODUCT(--(Настройки!$M$2:$M$93&gt;"""")))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2" i="1" l="1" a="1"/>
  <c r="M152" i="1" s="1"/>
  <c r="L152" i="1" a="1"/>
  <c r="L152" i="1" s="1"/>
  <c r="K152" i="1" a="1"/>
  <c r="K152" i="1" s="1"/>
  <c r="J152" i="1" a="1"/>
  <c r="J152" i="1" s="1"/>
  <c r="I152" i="1" a="1"/>
  <c r="I152" i="1" s="1"/>
  <c r="H152" i="1" a="1"/>
  <c r="H152" i="1" s="1"/>
  <c r="G152" i="1" a="1"/>
  <c r="G152" i="1" s="1"/>
  <c r="F152" i="1" a="1"/>
  <c r="F152" i="1" s="1"/>
  <c r="E152" i="1" a="1"/>
  <c r="E152" i="1" s="1"/>
  <c r="M151" i="1" a="1"/>
  <c r="M151" i="1" s="1"/>
  <c r="L151" i="1" a="1"/>
  <c r="L151" i="1" s="1"/>
  <c r="K151" i="1" a="1"/>
  <c r="K151" i="1" s="1"/>
  <c r="J151" i="1" a="1"/>
  <c r="J151" i="1" s="1"/>
  <c r="I151" i="1" a="1"/>
  <c r="I151" i="1" s="1"/>
  <c r="H151" i="1" a="1"/>
  <c r="H151" i="1" s="1"/>
  <c r="G151" i="1" a="1"/>
  <c r="G151" i="1" s="1"/>
  <c r="F151" i="1" a="1"/>
  <c r="F151" i="1" s="1"/>
  <c r="E151" i="1" a="1"/>
  <c r="E151" i="1" s="1"/>
  <c r="M150" i="1" a="1"/>
  <c r="M150" i="1" s="1"/>
  <c r="L150" i="1" a="1"/>
  <c r="L150" i="1" s="1"/>
  <c r="K150" i="1" a="1"/>
  <c r="K150" i="1" s="1"/>
  <c r="J150" i="1" a="1"/>
  <c r="J150" i="1" s="1"/>
  <c r="I150" i="1" a="1"/>
  <c r="I150" i="1" s="1"/>
  <c r="H150" i="1" a="1"/>
  <c r="H150" i="1" s="1"/>
  <c r="G150" i="1" a="1"/>
  <c r="G150" i="1" s="1"/>
  <c r="F150" i="1" a="1"/>
  <c r="F150" i="1" s="1"/>
  <c r="E150" i="1" a="1"/>
  <c r="E150" i="1" s="1"/>
  <c r="M149" i="1" a="1"/>
  <c r="M149" i="1" s="1"/>
  <c r="L149" i="1" a="1"/>
  <c r="L149" i="1" s="1"/>
  <c r="K149" i="1" a="1"/>
  <c r="K149" i="1" s="1"/>
  <c r="J149" i="1" a="1"/>
  <c r="J149" i="1" s="1"/>
  <c r="I149" i="1" a="1"/>
  <c r="I149" i="1" s="1"/>
  <c r="H149" i="1" a="1"/>
  <c r="H149" i="1" s="1"/>
  <c r="G149" i="1" a="1"/>
  <c r="G149" i="1" s="1"/>
  <c r="F149" i="1" a="1"/>
  <c r="F149" i="1" s="1"/>
  <c r="E149" i="1" a="1"/>
  <c r="E149" i="1" s="1"/>
  <c r="M148" i="1" a="1"/>
  <c r="M148" i="1" s="1"/>
  <c r="L148" i="1" a="1"/>
  <c r="L148" i="1" s="1"/>
  <c r="K148" i="1" a="1"/>
  <c r="K148" i="1" s="1"/>
  <c r="J148" i="1" a="1"/>
  <c r="J148" i="1" s="1"/>
  <c r="I148" i="1" a="1"/>
  <c r="I148" i="1" s="1"/>
  <c r="H148" i="1" a="1"/>
  <c r="H148" i="1" s="1"/>
  <c r="G148" i="1" a="1"/>
  <c r="G148" i="1" s="1"/>
  <c r="F148" i="1" a="1"/>
  <c r="F148" i="1" s="1"/>
  <c r="E148" i="1" a="1"/>
  <c r="E148" i="1" s="1"/>
  <c r="M147" i="1" a="1"/>
  <c r="M147" i="1" s="1"/>
  <c r="L147" i="1" a="1"/>
  <c r="L147" i="1" s="1"/>
  <c r="K147" i="1" a="1"/>
  <c r="K147" i="1" s="1"/>
  <c r="J147" i="1" a="1"/>
  <c r="J147" i="1" s="1"/>
  <c r="I147" i="1" a="1"/>
  <c r="I147" i="1" s="1"/>
  <c r="H147" i="1" a="1"/>
  <c r="H147" i="1" s="1"/>
  <c r="G147" i="1" a="1"/>
  <c r="G147" i="1" s="1"/>
  <c r="F147" i="1" a="1"/>
  <c r="F147" i="1" s="1"/>
  <c r="E147" i="1" a="1"/>
  <c r="E147" i="1" s="1"/>
  <c r="M146" i="1" a="1"/>
  <c r="M146" i="1" s="1"/>
  <c r="L146" i="1" a="1"/>
  <c r="L146" i="1" s="1"/>
  <c r="K146" i="1" a="1"/>
  <c r="K146" i="1" s="1"/>
  <c r="J146" i="1" a="1"/>
  <c r="J146" i="1" s="1"/>
  <c r="I146" i="1" a="1"/>
  <c r="I146" i="1" s="1"/>
  <c r="H146" i="1" a="1"/>
  <c r="H146" i="1" s="1"/>
  <c r="G146" i="1" a="1"/>
  <c r="G146" i="1" s="1"/>
  <c r="F146" i="1" a="1"/>
  <c r="F146" i="1" s="1"/>
  <c r="E146" i="1" a="1"/>
  <c r="E146" i="1" s="1"/>
  <c r="M145" i="1" a="1"/>
  <c r="M145" i="1" s="1"/>
  <c r="L145" i="1" a="1"/>
  <c r="L145" i="1" s="1"/>
  <c r="K145" i="1" a="1"/>
  <c r="K145" i="1" s="1"/>
  <c r="J145" i="1" a="1"/>
  <c r="J145" i="1" s="1"/>
  <c r="I145" i="1" a="1"/>
  <c r="I145" i="1" s="1"/>
  <c r="H145" i="1" a="1"/>
  <c r="H145" i="1" s="1"/>
  <c r="G145" i="1" a="1"/>
  <c r="G145" i="1" s="1"/>
  <c r="F145" i="1" a="1"/>
  <c r="F145" i="1" s="1"/>
  <c r="E145" i="1" a="1"/>
  <c r="E145" i="1" s="1"/>
  <c r="M144" i="1" a="1"/>
  <c r="M144" i="1" s="1"/>
  <c r="L144" i="1" a="1"/>
  <c r="L144" i="1" s="1"/>
  <c r="K144" i="1" a="1"/>
  <c r="K144" i="1" s="1"/>
  <c r="J144" i="1" a="1"/>
  <c r="J144" i="1" s="1"/>
  <c r="I144" i="1" a="1"/>
  <c r="I144" i="1" s="1"/>
  <c r="H144" i="1" a="1"/>
  <c r="H144" i="1" s="1"/>
  <c r="G144" i="1" a="1"/>
  <c r="G144" i="1" s="1"/>
  <c r="F144" i="1" a="1"/>
  <c r="F144" i="1" s="1"/>
  <c r="E144" i="1" a="1"/>
  <c r="E144" i="1" s="1"/>
  <c r="M143" i="1" a="1"/>
  <c r="M143" i="1" s="1"/>
  <c r="L143" i="1" a="1"/>
  <c r="L143" i="1" s="1"/>
  <c r="K143" i="1" a="1"/>
  <c r="K143" i="1" s="1"/>
  <c r="J143" i="1" a="1"/>
  <c r="J143" i="1" s="1"/>
  <c r="I143" i="1" a="1"/>
  <c r="I143" i="1" s="1"/>
  <c r="H143" i="1" a="1"/>
  <c r="H143" i="1" s="1"/>
  <c r="G143" i="1" a="1"/>
  <c r="G143" i="1" s="1"/>
  <c r="F143" i="1" a="1"/>
  <c r="F143" i="1" s="1"/>
  <c r="E143" i="1" a="1"/>
  <c r="E143" i="1" s="1"/>
  <c r="M142" i="1" a="1"/>
  <c r="M142" i="1" s="1"/>
  <c r="L142" i="1" a="1"/>
  <c r="L142" i="1" s="1"/>
  <c r="K142" i="1" a="1"/>
  <c r="K142" i="1" s="1"/>
  <c r="J142" i="1" a="1"/>
  <c r="J142" i="1" s="1"/>
  <c r="I142" i="1" a="1"/>
  <c r="I142" i="1" s="1"/>
  <c r="H142" i="1" a="1"/>
  <c r="H142" i="1" s="1"/>
  <c r="G142" i="1" a="1"/>
  <c r="G142" i="1" s="1"/>
  <c r="F142" i="1" a="1"/>
  <c r="F142" i="1" s="1"/>
  <c r="E142" i="1" a="1"/>
  <c r="E142" i="1" s="1"/>
  <c r="M141" i="1" a="1"/>
  <c r="M141" i="1" s="1"/>
  <c r="L141" i="1" a="1"/>
  <c r="L141" i="1" s="1"/>
  <c r="K141" i="1" a="1"/>
  <c r="K141" i="1" s="1"/>
  <c r="J141" i="1" a="1"/>
  <c r="J141" i="1" s="1"/>
  <c r="I141" i="1" a="1"/>
  <c r="I141" i="1" s="1"/>
  <c r="H141" i="1" a="1"/>
  <c r="H141" i="1" s="1"/>
  <c r="G141" i="1" a="1"/>
  <c r="G141" i="1" s="1"/>
  <c r="F141" i="1" a="1"/>
  <c r="F141" i="1" s="1"/>
  <c r="E141" i="1" a="1"/>
  <c r="E141" i="1" s="1"/>
  <c r="M140" i="1" a="1"/>
  <c r="M140" i="1" s="1"/>
  <c r="L140" i="1" a="1"/>
  <c r="L140" i="1" s="1"/>
  <c r="K140" i="1" a="1"/>
  <c r="K140" i="1" s="1"/>
  <c r="J140" i="1" a="1"/>
  <c r="J140" i="1" s="1"/>
  <c r="I140" i="1" a="1"/>
  <c r="I140" i="1" s="1"/>
  <c r="H140" i="1" a="1"/>
  <c r="H140" i="1" s="1"/>
  <c r="G140" i="1" a="1"/>
  <c r="G140" i="1" s="1"/>
  <c r="F140" i="1" a="1"/>
  <c r="F140" i="1" s="1"/>
  <c r="E140" i="1" a="1"/>
  <c r="E140" i="1" s="1"/>
  <c r="M139" i="1" a="1"/>
  <c r="M139" i="1" s="1"/>
  <c r="L139" i="1" a="1"/>
  <c r="L139" i="1" s="1"/>
  <c r="K139" i="1" a="1"/>
  <c r="K139" i="1" s="1"/>
  <c r="J139" i="1" a="1"/>
  <c r="J139" i="1" s="1"/>
  <c r="I139" i="1" a="1"/>
  <c r="I139" i="1" s="1"/>
  <c r="H139" i="1" a="1"/>
  <c r="H139" i="1" s="1"/>
  <c r="G139" i="1" a="1"/>
  <c r="G139" i="1" s="1"/>
  <c r="F139" i="1" a="1"/>
  <c r="F139" i="1" s="1"/>
  <c r="E139" i="1" a="1"/>
  <c r="E139" i="1" s="1"/>
  <c r="M138" i="1" a="1"/>
  <c r="M138" i="1" s="1"/>
  <c r="L138" i="1" a="1"/>
  <c r="L138" i="1" s="1"/>
  <c r="K138" i="1" a="1"/>
  <c r="K138" i="1" s="1"/>
  <c r="J138" i="1" a="1"/>
  <c r="J138" i="1" s="1"/>
  <c r="I138" i="1" a="1"/>
  <c r="I138" i="1" s="1"/>
  <c r="H138" i="1" a="1"/>
  <c r="H138" i="1" s="1"/>
  <c r="G138" i="1" a="1"/>
  <c r="G138" i="1" s="1"/>
  <c r="F138" i="1" a="1"/>
  <c r="F138" i="1" s="1"/>
  <c r="E138" i="1" a="1"/>
  <c r="E138" i="1" s="1"/>
  <c r="M137" i="1" a="1"/>
  <c r="M137" i="1" s="1"/>
  <c r="L137" i="1" a="1"/>
  <c r="L137" i="1" s="1"/>
  <c r="K137" i="1" a="1"/>
  <c r="K137" i="1" s="1"/>
  <c r="J137" i="1" a="1"/>
  <c r="J137" i="1" s="1"/>
  <c r="I137" i="1" a="1"/>
  <c r="I137" i="1" s="1"/>
  <c r="H137" i="1" a="1"/>
  <c r="H137" i="1" s="1"/>
  <c r="G137" i="1" a="1"/>
  <c r="G137" i="1" s="1"/>
  <c r="F137" i="1" a="1"/>
  <c r="F137" i="1" s="1"/>
  <c r="E137" i="1" a="1"/>
  <c r="E137" i="1" s="1"/>
  <c r="M136" i="1" a="1"/>
  <c r="M136" i="1" s="1"/>
  <c r="L136" i="1" a="1"/>
  <c r="L136" i="1" s="1"/>
  <c r="K136" i="1" a="1"/>
  <c r="K136" i="1" s="1"/>
  <c r="J136" i="1" a="1"/>
  <c r="J136" i="1" s="1"/>
  <c r="I136" i="1" a="1"/>
  <c r="I136" i="1" s="1"/>
  <c r="H136" i="1" a="1"/>
  <c r="H136" i="1" s="1"/>
  <c r="G136" i="1" a="1"/>
  <c r="G136" i="1" s="1"/>
  <c r="F136" i="1" a="1"/>
  <c r="F136" i="1" s="1"/>
  <c r="E136" i="1" a="1"/>
  <c r="E136" i="1" s="1"/>
  <c r="M135" i="1" a="1"/>
  <c r="M135" i="1" s="1"/>
  <c r="L135" i="1" a="1"/>
  <c r="L135" i="1" s="1"/>
  <c r="K135" i="1" a="1"/>
  <c r="K135" i="1" s="1"/>
  <c r="J135" i="1" a="1"/>
  <c r="J135" i="1" s="1"/>
  <c r="I135" i="1" a="1"/>
  <c r="I135" i="1" s="1"/>
  <c r="H135" i="1" a="1"/>
  <c r="H135" i="1" s="1"/>
  <c r="G135" i="1" a="1"/>
  <c r="G135" i="1" s="1"/>
  <c r="F135" i="1" a="1"/>
  <c r="F135" i="1" s="1"/>
  <c r="E135" i="1" a="1"/>
  <c r="E135" i="1" s="1"/>
  <c r="M134" i="1" a="1"/>
  <c r="M134" i="1" s="1"/>
  <c r="L134" i="1" a="1"/>
  <c r="L134" i="1" s="1"/>
  <c r="K134" i="1" a="1"/>
  <c r="K134" i="1" s="1"/>
  <c r="J134" i="1" a="1"/>
  <c r="J134" i="1" s="1"/>
  <c r="I134" i="1" a="1"/>
  <c r="I134" i="1" s="1"/>
  <c r="H134" i="1" a="1"/>
  <c r="H134" i="1" s="1"/>
  <c r="G134" i="1" a="1"/>
  <c r="G134" i="1" s="1"/>
  <c r="F134" i="1" a="1"/>
  <c r="F134" i="1" s="1"/>
  <c r="E134" i="1" a="1"/>
  <c r="E134" i="1" s="1"/>
  <c r="M133" i="1" a="1"/>
  <c r="M133" i="1" s="1"/>
  <c r="L133" i="1" a="1"/>
  <c r="L133" i="1" s="1"/>
  <c r="K133" i="1" a="1"/>
  <c r="K133" i="1" s="1"/>
  <c r="J133" i="1" a="1"/>
  <c r="J133" i="1" s="1"/>
  <c r="I133" i="1" a="1"/>
  <c r="I133" i="1" s="1"/>
  <c r="H133" i="1" a="1"/>
  <c r="H133" i="1" s="1"/>
  <c r="G133" i="1" a="1"/>
  <c r="G133" i="1" s="1"/>
  <c r="F133" i="1" a="1"/>
  <c r="F133" i="1" s="1"/>
  <c r="E133" i="1" a="1"/>
  <c r="E133" i="1" s="1"/>
  <c r="M132" i="1" a="1"/>
  <c r="M132" i="1" s="1"/>
  <c r="L132" i="1" a="1"/>
  <c r="L132" i="1" s="1"/>
  <c r="K132" i="1" a="1"/>
  <c r="K132" i="1" s="1"/>
  <c r="J132" i="1" a="1"/>
  <c r="J132" i="1" s="1"/>
  <c r="I132" i="1" a="1"/>
  <c r="I132" i="1" s="1"/>
  <c r="H132" i="1" a="1"/>
  <c r="H132" i="1" s="1"/>
  <c r="G132" i="1" a="1"/>
  <c r="G132" i="1" s="1"/>
  <c r="F132" i="1" a="1"/>
  <c r="F132" i="1" s="1"/>
  <c r="E132" i="1" a="1"/>
  <c r="E132" i="1" s="1"/>
  <c r="M131" i="1" a="1"/>
  <c r="M131" i="1" s="1"/>
  <c r="L131" i="1" a="1"/>
  <c r="L131" i="1" s="1"/>
  <c r="K131" i="1" a="1"/>
  <c r="K131" i="1" s="1"/>
  <c r="J131" i="1" a="1"/>
  <c r="J131" i="1" s="1"/>
  <c r="I131" i="1" a="1"/>
  <c r="I131" i="1" s="1"/>
  <c r="H131" i="1" a="1"/>
  <c r="H131" i="1" s="1"/>
  <c r="G131" i="1" a="1"/>
  <c r="G131" i="1" s="1"/>
  <c r="F131" i="1" a="1"/>
  <c r="F131" i="1" s="1"/>
  <c r="E131" i="1" a="1"/>
  <c r="E131" i="1" s="1"/>
  <c r="M130" i="1" a="1"/>
  <c r="M130" i="1" s="1"/>
  <c r="L130" i="1" a="1"/>
  <c r="L130" i="1" s="1"/>
  <c r="K130" i="1" a="1"/>
  <c r="K130" i="1" s="1"/>
  <c r="J130" i="1" a="1"/>
  <c r="J130" i="1" s="1"/>
  <c r="I130" i="1" a="1"/>
  <c r="I130" i="1" s="1"/>
  <c r="H130" i="1" a="1"/>
  <c r="H130" i="1" s="1"/>
  <c r="G130" i="1" a="1"/>
  <c r="G130" i="1" s="1"/>
  <c r="F130" i="1" a="1"/>
  <c r="F130" i="1" s="1"/>
  <c r="E130" i="1" a="1"/>
  <c r="E130" i="1" s="1"/>
  <c r="M129" i="1" a="1"/>
  <c r="M129" i="1" s="1"/>
  <c r="L129" i="1" a="1"/>
  <c r="L129" i="1" s="1"/>
  <c r="K129" i="1" a="1"/>
  <c r="K129" i="1" s="1"/>
  <c r="J129" i="1" a="1"/>
  <c r="J129" i="1" s="1"/>
  <c r="I129" i="1" a="1"/>
  <c r="I129" i="1" s="1"/>
  <c r="H129" i="1" a="1"/>
  <c r="H129" i="1" s="1"/>
  <c r="G129" i="1" a="1"/>
  <c r="G129" i="1" s="1"/>
  <c r="F129" i="1" a="1"/>
  <c r="F129" i="1" s="1"/>
  <c r="E129" i="1" a="1"/>
  <c r="E129" i="1" s="1"/>
  <c r="M128" i="1" a="1"/>
  <c r="M128" i="1" s="1"/>
  <c r="L128" i="1" a="1"/>
  <c r="L128" i="1" s="1"/>
  <c r="K128" i="1" a="1"/>
  <c r="K128" i="1" s="1"/>
  <c r="J128" i="1" a="1"/>
  <c r="J128" i="1" s="1"/>
  <c r="I128" i="1" a="1"/>
  <c r="I128" i="1" s="1"/>
  <c r="H128" i="1" a="1"/>
  <c r="H128" i="1" s="1"/>
  <c r="G128" i="1" a="1"/>
  <c r="G128" i="1" s="1"/>
  <c r="F128" i="1" a="1"/>
  <c r="F128" i="1" s="1"/>
  <c r="E128" i="1" a="1"/>
  <c r="E128" i="1" s="1"/>
  <c r="M127" i="1" a="1"/>
  <c r="M127" i="1" s="1"/>
  <c r="L127" i="1" a="1"/>
  <c r="L127" i="1" s="1"/>
  <c r="K127" i="1" a="1"/>
  <c r="K127" i="1" s="1"/>
  <c r="J127" i="1" a="1"/>
  <c r="J127" i="1" s="1"/>
  <c r="I127" i="1" a="1"/>
  <c r="I127" i="1" s="1"/>
  <c r="H127" i="1" a="1"/>
  <c r="H127" i="1" s="1"/>
  <c r="G127" i="1" a="1"/>
  <c r="G127" i="1" s="1"/>
  <c r="F127" i="1" a="1"/>
  <c r="F127" i="1" s="1"/>
  <c r="E127" i="1" a="1"/>
  <c r="E127" i="1" s="1"/>
  <c r="M126" i="1" a="1"/>
  <c r="M126" i="1" s="1"/>
  <c r="L126" i="1" a="1"/>
  <c r="L126" i="1" s="1"/>
  <c r="K126" i="1" a="1"/>
  <c r="K126" i="1" s="1"/>
  <c r="J126" i="1" a="1"/>
  <c r="J126" i="1" s="1"/>
  <c r="I126" i="1" a="1"/>
  <c r="I126" i="1" s="1"/>
  <c r="H126" i="1" a="1"/>
  <c r="H126" i="1" s="1"/>
  <c r="G126" i="1" a="1"/>
  <c r="G126" i="1" s="1"/>
  <c r="F126" i="1" a="1"/>
  <c r="F126" i="1" s="1"/>
  <c r="E126" i="1" a="1"/>
  <c r="E126" i="1" s="1"/>
  <c r="M125" i="1" a="1"/>
  <c r="M125" i="1" s="1"/>
  <c r="L125" i="1" a="1"/>
  <c r="L125" i="1" s="1"/>
  <c r="K125" i="1" a="1"/>
  <c r="K125" i="1" s="1"/>
  <c r="J125" i="1" a="1"/>
  <c r="J125" i="1" s="1"/>
  <c r="I125" i="1" a="1"/>
  <c r="I125" i="1" s="1"/>
  <c r="H125" i="1" a="1"/>
  <c r="H125" i="1" s="1"/>
  <c r="G125" i="1" a="1"/>
  <c r="G125" i="1" s="1"/>
  <c r="F125" i="1" a="1"/>
  <c r="F125" i="1" s="1"/>
  <c r="E125" i="1" a="1"/>
  <c r="E125" i="1" s="1"/>
  <c r="M124" i="1" a="1"/>
  <c r="M124" i="1" s="1"/>
  <c r="L124" i="1" a="1"/>
  <c r="L124" i="1" s="1"/>
  <c r="K124" i="1" a="1"/>
  <c r="K124" i="1" s="1"/>
  <c r="J124" i="1" a="1"/>
  <c r="J124" i="1" s="1"/>
  <c r="I124" i="1" a="1"/>
  <c r="I124" i="1" s="1"/>
  <c r="H124" i="1" a="1"/>
  <c r="H124" i="1" s="1"/>
  <c r="G124" i="1" a="1"/>
  <c r="G124" i="1" s="1"/>
  <c r="F124" i="1" a="1"/>
  <c r="F124" i="1" s="1"/>
  <c r="E124" i="1" a="1"/>
  <c r="E124" i="1" s="1"/>
  <c r="M123" i="1" a="1"/>
  <c r="M123" i="1" s="1"/>
  <c r="L123" i="1" a="1"/>
  <c r="L123" i="1" s="1"/>
  <c r="K123" i="1" a="1"/>
  <c r="K123" i="1" s="1"/>
  <c r="J123" i="1" a="1"/>
  <c r="J123" i="1" s="1"/>
  <c r="I123" i="1" a="1"/>
  <c r="I123" i="1" s="1"/>
  <c r="H123" i="1" a="1"/>
  <c r="H123" i="1" s="1"/>
  <c r="G123" i="1" a="1"/>
  <c r="G123" i="1" s="1"/>
  <c r="F123" i="1" a="1"/>
  <c r="F123" i="1" s="1"/>
  <c r="E123" i="1" a="1"/>
  <c r="E123" i="1" s="1"/>
  <c r="M122" i="1" a="1"/>
  <c r="M122" i="1" s="1"/>
  <c r="L122" i="1" a="1"/>
  <c r="L122" i="1" s="1"/>
  <c r="K122" i="1" a="1"/>
  <c r="K122" i="1" s="1"/>
  <c r="J122" i="1" a="1"/>
  <c r="J122" i="1" s="1"/>
  <c r="I122" i="1" a="1"/>
  <c r="I122" i="1" s="1"/>
  <c r="H122" i="1" a="1"/>
  <c r="H122" i="1" s="1"/>
  <c r="G122" i="1" a="1"/>
  <c r="G122" i="1" s="1"/>
  <c r="F122" i="1" a="1"/>
  <c r="F122" i="1" s="1"/>
  <c r="E122" i="1" a="1"/>
  <c r="E122" i="1" s="1"/>
  <c r="M121" i="1" a="1"/>
  <c r="M121" i="1" s="1"/>
  <c r="L121" i="1" a="1"/>
  <c r="L121" i="1" s="1"/>
  <c r="K121" i="1" a="1"/>
  <c r="K121" i="1" s="1"/>
  <c r="J121" i="1" a="1"/>
  <c r="J121" i="1" s="1"/>
  <c r="I121" i="1" a="1"/>
  <c r="I121" i="1" s="1"/>
  <c r="H121" i="1" a="1"/>
  <c r="H121" i="1" s="1"/>
  <c r="G121" i="1" a="1"/>
  <c r="G121" i="1" s="1"/>
  <c r="F121" i="1" a="1"/>
  <c r="F121" i="1" s="1"/>
  <c r="E121" i="1" a="1"/>
  <c r="E121" i="1" s="1"/>
  <c r="M120" i="1" a="1"/>
  <c r="M120" i="1" s="1"/>
  <c r="L120" i="1" a="1"/>
  <c r="L120" i="1" s="1"/>
  <c r="K120" i="1" a="1"/>
  <c r="K120" i="1" s="1"/>
  <c r="J120" i="1" a="1"/>
  <c r="J120" i="1" s="1"/>
  <c r="I120" i="1" a="1"/>
  <c r="I120" i="1" s="1"/>
  <c r="H120" i="1" a="1"/>
  <c r="H120" i="1" s="1"/>
  <c r="G120" i="1" a="1"/>
  <c r="G120" i="1" s="1"/>
  <c r="F120" i="1" a="1"/>
  <c r="F120" i="1" s="1"/>
  <c r="E120" i="1" a="1"/>
  <c r="E120" i="1" s="1"/>
  <c r="M119" i="1" a="1"/>
  <c r="M119" i="1" s="1"/>
  <c r="L119" i="1" a="1"/>
  <c r="L119" i="1" s="1"/>
  <c r="K119" i="1" a="1"/>
  <c r="K119" i="1" s="1"/>
  <c r="J119" i="1" a="1"/>
  <c r="J119" i="1" s="1"/>
  <c r="I119" i="1" a="1"/>
  <c r="I119" i="1" s="1"/>
  <c r="H119" i="1" a="1"/>
  <c r="H119" i="1" s="1"/>
  <c r="G119" i="1" a="1"/>
  <c r="G119" i="1" s="1"/>
  <c r="F119" i="1" a="1"/>
  <c r="F119" i="1" s="1"/>
  <c r="E119" i="1" a="1"/>
  <c r="E119" i="1" s="1"/>
  <c r="M118" i="1" a="1"/>
  <c r="M118" i="1" s="1"/>
  <c r="L118" i="1" a="1"/>
  <c r="L118" i="1" s="1"/>
  <c r="K118" i="1" a="1"/>
  <c r="K118" i="1" s="1"/>
  <c r="J118" i="1" a="1"/>
  <c r="J118" i="1" s="1"/>
  <c r="I118" i="1" a="1"/>
  <c r="I118" i="1" s="1"/>
  <c r="H118" i="1" a="1"/>
  <c r="H118" i="1" s="1"/>
  <c r="G118" i="1" a="1"/>
  <c r="G118" i="1" s="1"/>
  <c r="F118" i="1" a="1"/>
  <c r="F118" i="1" s="1"/>
  <c r="E118" i="1" a="1"/>
  <c r="E118" i="1" s="1"/>
  <c r="M117" i="1" a="1"/>
  <c r="M117" i="1" s="1"/>
  <c r="L117" i="1" a="1"/>
  <c r="L117" i="1" s="1"/>
  <c r="K117" i="1" a="1"/>
  <c r="K117" i="1" s="1"/>
  <c r="J117" i="1" a="1"/>
  <c r="J117" i="1" s="1"/>
  <c r="I117" i="1" a="1"/>
  <c r="I117" i="1" s="1"/>
  <c r="H117" i="1" a="1"/>
  <c r="H117" i="1" s="1"/>
  <c r="G117" i="1" a="1"/>
  <c r="G117" i="1" s="1"/>
  <c r="F117" i="1" a="1"/>
  <c r="F117" i="1" s="1"/>
  <c r="E117" i="1" a="1"/>
  <c r="E117" i="1" s="1"/>
  <c r="M116" i="1" a="1"/>
  <c r="M116" i="1" s="1"/>
  <c r="L116" i="1" a="1"/>
  <c r="L116" i="1" s="1"/>
  <c r="K116" i="1" a="1"/>
  <c r="K116" i="1" s="1"/>
  <c r="J116" i="1" a="1"/>
  <c r="J116" i="1" s="1"/>
  <c r="I116" i="1" a="1"/>
  <c r="I116" i="1" s="1"/>
  <c r="H116" i="1" a="1"/>
  <c r="H116" i="1" s="1"/>
  <c r="G116" i="1" a="1"/>
  <c r="G116" i="1" s="1"/>
  <c r="F116" i="1" a="1"/>
  <c r="F116" i="1" s="1"/>
  <c r="E116" i="1" a="1"/>
  <c r="E116" i="1" s="1"/>
  <c r="M115" i="1" a="1"/>
  <c r="M115" i="1" s="1"/>
  <c r="L115" i="1" a="1"/>
  <c r="L115" i="1" s="1"/>
  <c r="K115" i="1" a="1"/>
  <c r="K115" i="1" s="1"/>
  <c r="J115" i="1" a="1"/>
  <c r="J115" i="1" s="1"/>
  <c r="I115" i="1" a="1"/>
  <c r="I115" i="1" s="1"/>
  <c r="H115" i="1" a="1"/>
  <c r="H115" i="1" s="1"/>
  <c r="G115" i="1" a="1"/>
  <c r="G115" i="1" s="1"/>
  <c r="F115" i="1" a="1"/>
  <c r="F115" i="1" s="1"/>
  <c r="E115" i="1" a="1"/>
  <c r="E115" i="1" s="1"/>
  <c r="M114" i="1" a="1"/>
  <c r="M114" i="1" s="1"/>
  <c r="L114" i="1" a="1"/>
  <c r="L114" i="1" s="1"/>
  <c r="K114" i="1" a="1"/>
  <c r="K114" i="1" s="1"/>
  <c r="J114" i="1" a="1"/>
  <c r="J114" i="1" s="1"/>
  <c r="I114" i="1" a="1"/>
  <c r="I114" i="1" s="1"/>
  <c r="H114" i="1" a="1"/>
  <c r="H114" i="1" s="1"/>
  <c r="G114" i="1" a="1"/>
  <c r="G114" i="1" s="1"/>
  <c r="F114" i="1" a="1"/>
  <c r="F114" i="1" s="1"/>
  <c r="E114" i="1" a="1"/>
  <c r="E114" i="1" s="1"/>
  <c r="M113" i="1" a="1"/>
  <c r="M113" i="1" s="1"/>
  <c r="L113" i="1" a="1"/>
  <c r="L113" i="1" s="1"/>
  <c r="K113" i="1" a="1"/>
  <c r="K113" i="1" s="1"/>
  <c r="J113" i="1" a="1"/>
  <c r="J113" i="1" s="1"/>
  <c r="I113" i="1" a="1"/>
  <c r="I113" i="1" s="1"/>
  <c r="H113" i="1" a="1"/>
  <c r="H113" i="1" s="1"/>
  <c r="G113" i="1" a="1"/>
  <c r="G113" i="1" s="1"/>
  <c r="F113" i="1" a="1"/>
  <c r="F113" i="1" s="1"/>
  <c r="E113" i="1" a="1"/>
  <c r="E113" i="1" s="1"/>
  <c r="M112" i="1" a="1"/>
  <c r="M112" i="1" s="1"/>
  <c r="L112" i="1" a="1"/>
  <c r="L112" i="1" s="1"/>
  <c r="K112" i="1" a="1"/>
  <c r="K112" i="1" s="1"/>
  <c r="J112" i="1" a="1"/>
  <c r="J112" i="1" s="1"/>
  <c r="I112" i="1" a="1"/>
  <c r="I112" i="1" s="1"/>
  <c r="H112" i="1" a="1"/>
  <c r="H112" i="1" s="1"/>
  <c r="G112" i="1" a="1"/>
  <c r="G112" i="1" s="1"/>
  <c r="F112" i="1" a="1"/>
  <c r="F112" i="1" s="1"/>
  <c r="E112" i="1" a="1"/>
  <c r="E112" i="1" s="1"/>
  <c r="M111" i="1" a="1"/>
  <c r="M111" i="1" s="1"/>
  <c r="L111" i="1" a="1"/>
  <c r="L111" i="1" s="1"/>
  <c r="K111" i="1" a="1"/>
  <c r="K111" i="1" s="1"/>
  <c r="J111" i="1" a="1"/>
  <c r="J111" i="1" s="1"/>
  <c r="I111" i="1" a="1"/>
  <c r="I111" i="1" s="1"/>
  <c r="H111" i="1" a="1"/>
  <c r="H111" i="1" s="1"/>
  <c r="G111" i="1" a="1"/>
  <c r="G111" i="1" s="1"/>
  <c r="F111" i="1" a="1"/>
  <c r="F111" i="1" s="1"/>
  <c r="E111" i="1" a="1"/>
  <c r="E111" i="1" s="1"/>
  <c r="M110" i="1" a="1"/>
  <c r="M110" i="1" s="1"/>
  <c r="L110" i="1" a="1"/>
  <c r="L110" i="1" s="1"/>
  <c r="K110" i="1" a="1"/>
  <c r="K110" i="1" s="1"/>
  <c r="J110" i="1" a="1"/>
  <c r="J110" i="1" s="1"/>
  <c r="I110" i="1" a="1"/>
  <c r="I110" i="1" s="1"/>
  <c r="H110" i="1" a="1"/>
  <c r="H110" i="1" s="1"/>
  <c r="G110" i="1" a="1"/>
  <c r="G110" i="1" s="1"/>
  <c r="F110" i="1" a="1"/>
  <c r="F110" i="1" s="1"/>
  <c r="E110" i="1" a="1"/>
  <c r="E110" i="1" s="1"/>
  <c r="M109" i="1" a="1"/>
  <c r="M109" i="1" s="1"/>
  <c r="L109" i="1" a="1"/>
  <c r="L109" i="1" s="1"/>
  <c r="K109" i="1" a="1"/>
  <c r="K109" i="1" s="1"/>
  <c r="J109" i="1" a="1"/>
  <c r="J109" i="1" s="1"/>
  <c r="I109" i="1" a="1"/>
  <c r="I109" i="1" s="1"/>
  <c r="H109" i="1" a="1"/>
  <c r="H109" i="1" s="1"/>
  <c r="G109" i="1" a="1"/>
  <c r="G109" i="1" s="1"/>
  <c r="F109" i="1" a="1"/>
  <c r="F109" i="1" s="1"/>
  <c r="E109" i="1" a="1"/>
  <c r="E109" i="1" s="1"/>
  <c r="M108" i="1" a="1"/>
  <c r="M108" i="1" s="1"/>
  <c r="L108" i="1" a="1"/>
  <c r="L108" i="1" s="1"/>
  <c r="K108" i="1" a="1"/>
  <c r="K108" i="1" s="1"/>
  <c r="J108" i="1" a="1"/>
  <c r="J108" i="1" s="1"/>
  <c r="I108" i="1" a="1"/>
  <c r="I108" i="1" s="1"/>
  <c r="H108" i="1" a="1"/>
  <c r="H108" i="1" s="1"/>
  <c r="G108" i="1" a="1"/>
  <c r="G108" i="1" s="1"/>
  <c r="F108" i="1" a="1"/>
  <c r="F108" i="1" s="1"/>
  <c r="E108" i="1" a="1"/>
  <c r="E108" i="1" s="1"/>
  <c r="M107" i="1" a="1"/>
  <c r="M107" i="1" s="1"/>
  <c r="L107" i="1" a="1"/>
  <c r="L107" i="1" s="1"/>
  <c r="K107" i="1" a="1"/>
  <c r="K107" i="1" s="1"/>
  <c r="J107" i="1" a="1"/>
  <c r="J107" i="1" s="1"/>
  <c r="I107" i="1" a="1"/>
  <c r="I107" i="1" s="1"/>
  <c r="H107" i="1" a="1"/>
  <c r="H107" i="1" s="1"/>
  <c r="G107" i="1" a="1"/>
  <c r="G107" i="1" s="1"/>
  <c r="F107" i="1" a="1"/>
  <c r="F107" i="1" s="1"/>
  <c r="E107" i="1" a="1"/>
  <c r="E107" i="1" s="1"/>
  <c r="M106" i="1" a="1"/>
  <c r="M106" i="1" s="1"/>
  <c r="L106" i="1" a="1"/>
  <c r="L106" i="1" s="1"/>
  <c r="K106" i="1" a="1"/>
  <c r="K106" i="1" s="1"/>
  <c r="J106" i="1" a="1"/>
  <c r="J106" i="1" s="1"/>
  <c r="I106" i="1" a="1"/>
  <c r="I106" i="1" s="1"/>
  <c r="H106" i="1" a="1"/>
  <c r="H106" i="1" s="1"/>
  <c r="G106" i="1" a="1"/>
  <c r="G106" i="1" s="1"/>
  <c r="F106" i="1" a="1"/>
  <c r="F106" i="1" s="1"/>
  <c r="E106" i="1" a="1"/>
  <c r="E106" i="1" s="1"/>
  <c r="M105" i="1" a="1"/>
  <c r="M105" i="1" s="1"/>
  <c r="L105" i="1" a="1"/>
  <c r="L105" i="1" s="1"/>
  <c r="K105" i="1" a="1"/>
  <c r="K105" i="1" s="1"/>
  <c r="J105" i="1" a="1"/>
  <c r="J105" i="1" s="1"/>
  <c r="I105" i="1" a="1"/>
  <c r="I105" i="1" s="1"/>
  <c r="H105" i="1" a="1"/>
  <c r="H105" i="1" s="1"/>
  <c r="G105" i="1" a="1"/>
  <c r="G105" i="1" s="1"/>
  <c r="F105" i="1" a="1"/>
  <c r="F105" i="1" s="1"/>
  <c r="E105" i="1" a="1"/>
  <c r="E105" i="1" s="1"/>
  <c r="M104" i="1" a="1"/>
  <c r="M104" i="1" s="1"/>
  <c r="L104" i="1" a="1"/>
  <c r="L104" i="1" s="1"/>
  <c r="K104" i="1" a="1"/>
  <c r="K104" i="1" s="1"/>
  <c r="J104" i="1" a="1"/>
  <c r="J104" i="1" s="1"/>
  <c r="I104" i="1" a="1"/>
  <c r="I104" i="1" s="1"/>
  <c r="H104" i="1" a="1"/>
  <c r="H104" i="1" s="1"/>
  <c r="G104" i="1" a="1"/>
  <c r="G104" i="1" s="1"/>
  <c r="F104" i="1" a="1"/>
  <c r="F104" i="1" s="1"/>
  <c r="E104" i="1" a="1"/>
  <c r="E104" i="1" s="1"/>
  <c r="M103" i="1" a="1"/>
  <c r="M103" i="1" s="1"/>
  <c r="L103" i="1" a="1"/>
  <c r="L103" i="1" s="1"/>
  <c r="K103" i="1" a="1"/>
  <c r="K103" i="1" s="1"/>
  <c r="J103" i="1" a="1"/>
  <c r="J103" i="1" s="1"/>
  <c r="I103" i="1" a="1"/>
  <c r="I103" i="1" s="1"/>
  <c r="H103" i="1" a="1"/>
  <c r="H103" i="1" s="1"/>
  <c r="G103" i="1" a="1"/>
  <c r="G103" i="1" s="1"/>
  <c r="F103" i="1" a="1"/>
  <c r="F103" i="1" s="1"/>
  <c r="E103" i="1" a="1"/>
  <c r="E103" i="1" s="1"/>
  <c r="M102" i="1" a="1"/>
  <c r="M102" i="1" s="1"/>
  <c r="L102" i="1" a="1"/>
  <c r="L102" i="1" s="1"/>
  <c r="K102" i="1" a="1"/>
  <c r="K102" i="1" s="1"/>
  <c r="J102" i="1" a="1"/>
  <c r="J102" i="1" s="1"/>
  <c r="I102" i="1" a="1"/>
  <c r="I102" i="1" s="1"/>
  <c r="H102" i="1" a="1"/>
  <c r="H102" i="1" s="1"/>
  <c r="G102" i="1" a="1"/>
  <c r="G102" i="1" s="1"/>
  <c r="F102" i="1" a="1"/>
  <c r="F102" i="1" s="1"/>
  <c r="E102" i="1" a="1"/>
  <c r="E102" i="1" s="1"/>
  <c r="M101" i="1" a="1"/>
  <c r="M101" i="1" s="1"/>
  <c r="L101" i="1" a="1"/>
  <c r="L101" i="1" s="1"/>
  <c r="K101" i="1" a="1"/>
  <c r="K101" i="1" s="1"/>
  <c r="J101" i="1" a="1"/>
  <c r="J101" i="1" s="1"/>
  <c r="I101" i="1" a="1"/>
  <c r="I101" i="1" s="1"/>
  <c r="H101" i="1" a="1"/>
  <c r="H101" i="1" s="1"/>
  <c r="G101" i="1" a="1"/>
  <c r="G101" i="1" s="1"/>
  <c r="F101" i="1" a="1"/>
  <c r="F101" i="1" s="1"/>
  <c r="E101" i="1" a="1"/>
  <c r="E101" i="1" s="1"/>
  <c r="M100" i="1" a="1"/>
  <c r="M100" i="1" s="1"/>
  <c r="L100" i="1" a="1"/>
  <c r="L100" i="1" s="1"/>
  <c r="K100" i="1" a="1"/>
  <c r="K100" i="1" s="1"/>
  <c r="J100" i="1" a="1"/>
  <c r="J100" i="1" s="1"/>
  <c r="I100" i="1" a="1"/>
  <c r="I100" i="1" s="1"/>
  <c r="H100" i="1" a="1"/>
  <c r="H100" i="1" s="1"/>
  <c r="G100" i="1" a="1"/>
  <c r="G100" i="1" s="1"/>
  <c r="F100" i="1" a="1"/>
  <c r="F100" i="1" s="1"/>
  <c r="E100" i="1" a="1"/>
  <c r="E100" i="1" s="1"/>
  <c r="M99" i="1" a="1"/>
  <c r="M99" i="1" s="1"/>
  <c r="L99" i="1" a="1"/>
  <c r="L99" i="1" s="1"/>
  <c r="K99" i="1" a="1"/>
  <c r="K99" i="1" s="1"/>
  <c r="J99" i="1" a="1"/>
  <c r="J99" i="1" s="1"/>
  <c r="I99" i="1" a="1"/>
  <c r="I99" i="1" s="1"/>
  <c r="H99" i="1" a="1"/>
  <c r="H99" i="1" s="1"/>
  <c r="G99" i="1" a="1"/>
  <c r="G99" i="1" s="1"/>
  <c r="F99" i="1" a="1"/>
  <c r="F99" i="1" s="1"/>
  <c r="E99" i="1" a="1"/>
  <c r="E99" i="1" s="1"/>
  <c r="M98" i="1" a="1"/>
  <c r="M98" i="1" s="1"/>
  <c r="L98" i="1" a="1"/>
  <c r="L98" i="1" s="1"/>
  <c r="K98" i="1" a="1"/>
  <c r="K98" i="1" s="1"/>
  <c r="J98" i="1" a="1"/>
  <c r="J98" i="1" s="1"/>
  <c r="I98" i="1" a="1"/>
  <c r="I98" i="1" s="1"/>
  <c r="H98" i="1" a="1"/>
  <c r="H98" i="1" s="1"/>
  <c r="G98" i="1" a="1"/>
  <c r="G98" i="1" s="1"/>
  <c r="F98" i="1" a="1"/>
  <c r="F98" i="1" s="1"/>
  <c r="E98" i="1" a="1"/>
  <c r="E98" i="1" s="1"/>
  <c r="M97" i="1" a="1"/>
  <c r="M97" i="1" s="1"/>
  <c r="L97" i="1" a="1"/>
  <c r="L97" i="1" s="1"/>
  <c r="K97" i="1" a="1"/>
  <c r="K97" i="1" s="1"/>
  <c r="J97" i="1" a="1"/>
  <c r="J97" i="1" s="1"/>
  <c r="I97" i="1" a="1"/>
  <c r="I97" i="1" s="1"/>
  <c r="H97" i="1" a="1"/>
  <c r="H97" i="1" s="1"/>
  <c r="G97" i="1" a="1"/>
  <c r="G97" i="1" s="1"/>
  <c r="F97" i="1" a="1"/>
  <c r="F97" i="1" s="1"/>
  <c r="E97" i="1" a="1"/>
  <c r="E97" i="1" s="1"/>
  <c r="M96" i="1" a="1"/>
  <c r="M96" i="1" s="1"/>
  <c r="L96" i="1" a="1"/>
  <c r="L96" i="1" s="1"/>
  <c r="K96" i="1" a="1"/>
  <c r="K96" i="1" s="1"/>
  <c r="J96" i="1" a="1"/>
  <c r="J96" i="1" s="1"/>
  <c r="I96" i="1" a="1"/>
  <c r="I96" i="1" s="1"/>
  <c r="H96" i="1" a="1"/>
  <c r="H96" i="1" s="1"/>
  <c r="G96" i="1" a="1"/>
  <c r="G96" i="1" s="1"/>
  <c r="F96" i="1" a="1"/>
  <c r="F96" i="1" s="1"/>
  <c r="E96" i="1" a="1"/>
  <c r="E96" i="1" s="1"/>
  <c r="M95" i="1" a="1"/>
  <c r="M95" i="1" s="1"/>
  <c r="L95" i="1" a="1"/>
  <c r="L95" i="1" s="1"/>
  <c r="K95" i="1" a="1"/>
  <c r="K95" i="1" s="1"/>
  <c r="J95" i="1" a="1"/>
  <c r="J95" i="1" s="1"/>
  <c r="I95" i="1" a="1"/>
  <c r="I95" i="1" s="1"/>
  <c r="H95" i="1" a="1"/>
  <c r="H95" i="1" s="1"/>
  <c r="G95" i="1" a="1"/>
  <c r="G95" i="1" s="1"/>
  <c r="F95" i="1" a="1"/>
  <c r="F95" i="1" s="1"/>
  <c r="E95" i="1" a="1"/>
  <c r="E95" i="1" s="1"/>
  <c r="M94" i="1" a="1"/>
  <c r="M94" i="1" s="1"/>
  <c r="L94" i="1" a="1"/>
  <c r="L94" i="1" s="1"/>
  <c r="K94" i="1" a="1"/>
  <c r="K94" i="1" s="1"/>
  <c r="J94" i="1" a="1"/>
  <c r="J94" i="1" s="1"/>
  <c r="I94" i="1" a="1"/>
  <c r="I94" i="1" s="1"/>
  <c r="H94" i="1" a="1"/>
  <c r="H94" i="1" s="1"/>
  <c r="G94" i="1" a="1"/>
  <c r="G94" i="1" s="1"/>
  <c r="F94" i="1" a="1"/>
  <c r="F94" i="1" s="1"/>
  <c r="E94" i="1" a="1"/>
  <c r="E94" i="1" s="1"/>
  <c r="M93" i="1" a="1"/>
  <c r="M93" i="1" s="1"/>
  <c r="L93" i="1" a="1"/>
  <c r="L93" i="1" s="1"/>
  <c r="K93" i="1" a="1"/>
  <c r="K93" i="1" s="1"/>
  <c r="J93" i="1" a="1"/>
  <c r="J93" i="1" s="1"/>
  <c r="I93" i="1" a="1"/>
  <c r="I93" i="1" s="1"/>
  <c r="H93" i="1" a="1"/>
  <c r="H93" i="1" s="1"/>
  <c r="G93" i="1" a="1"/>
  <c r="G93" i="1" s="1"/>
  <c r="F93" i="1" a="1"/>
  <c r="F93" i="1" s="1"/>
  <c r="E93" i="1" a="1"/>
  <c r="E93" i="1" s="1"/>
  <c r="M92" i="1" a="1"/>
  <c r="M92" i="1" s="1"/>
  <c r="L92" i="1" a="1"/>
  <c r="L92" i="1" s="1"/>
  <c r="K92" i="1" a="1"/>
  <c r="K92" i="1" s="1"/>
  <c r="J92" i="1" a="1"/>
  <c r="J92" i="1" s="1"/>
  <c r="I92" i="1" a="1"/>
  <c r="I92" i="1" s="1"/>
  <c r="H92" i="1" a="1"/>
  <c r="H92" i="1" s="1"/>
  <c r="G92" i="1" a="1"/>
  <c r="G92" i="1" s="1"/>
  <c r="F92" i="1" a="1"/>
  <c r="F92" i="1" s="1"/>
  <c r="E92" i="1" a="1"/>
  <c r="E92" i="1" s="1"/>
  <c r="M91" i="1" a="1"/>
  <c r="M91" i="1" s="1"/>
  <c r="L91" i="1" a="1"/>
  <c r="L91" i="1" s="1"/>
  <c r="K91" i="1" a="1"/>
  <c r="K91" i="1" s="1"/>
  <c r="J91" i="1" a="1"/>
  <c r="J91" i="1" s="1"/>
  <c r="I91" i="1" a="1"/>
  <c r="I91" i="1" s="1"/>
  <c r="H91" i="1" a="1"/>
  <c r="H91" i="1" s="1"/>
  <c r="G91" i="1" a="1"/>
  <c r="G91" i="1" s="1"/>
  <c r="F91" i="1" a="1"/>
  <c r="F91" i="1" s="1"/>
  <c r="E91" i="1" a="1"/>
  <c r="E91" i="1" s="1"/>
  <c r="M90" i="1" a="1"/>
  <c r="M90" i="1" s="1"/>
  <c r="L90" i="1" a="1"/>
  <c r="L90" i="1" s="1"/>
  <c r="K90" i="1" a="1"/>
  <c r="K90" i="1" s="1"/>
  <c r="J90" i="1" a="1"/>
  <c r="J90" i="1" s="1"/>
  <c r="I90" i="1" a="1"/>
  <c r="I90" i="1" s="1"/>
  <c r="H90" i="1" a="1"/>
  <c r="H90" i="1" s="1"/>
  <c r="G90" i="1" a="1"/>
  <c r="G90" i="1" s="1"/>
  <c r="F90" i="1" a="1"/>
  <c r="F90" i="1" s="1"/>
  <c r="E90" i="1" a="1"/>
  <c r="E90" i="1" s="1"/>
  <c r="M89" i="1" a="1"/>
  <c r="M89" i="1" s="1"/>
  <c r="L89" i="1" a="1"/>
  <c r="L89" i="1" s="1"/>
  <c r="K89" i="1" a="1"/>
  <c r="K89" i="1" s="1"/>
  <c r="J89" i="1" a="1"/>
  <c r="J89" i="1" s="1"/>
  <c r="I89" i="1" a="1"/>
  <c r="I89" i="1" s="1"/>
  <c r="H89" i="1" a="1"/>
  <c r="H89" i="1" s="1"/>
  <c r="G89" i="1" a="1"/>
  <c r="G89" i="1" s="1"/>
  <c r="F89" i="1" a="1"/>
  <c r="F89" i="1" s="1"/>
  <c r="E89" i="1" a="1"/>
  <c r="E89" i="1" s="1"/>
  <c r="M88" i="1" a="1"/>
  <c r="M88" i="1" s="1"/>
  <c r="L88" i="1" a="1"/>
  <c r="L88" i="1" s="1"/>
  <c r="K88" i="1" a="1"/>
  <c r="K88" i="1" s="1"/>
  <c r="J88" i="1" a="1"/>
  <c r="J88" i="1" s="1"/>
  <c r="I88" i="1" a="1"/>
  <c r="I88" i="1" s="1"/>
  <c r="H88" i="1" a="1"/>
  <c r="H88" i="1" s="1"/>
  <c r="G88" i="1" a="1"/>
  <c r="G88" i="1" s="1"/>
  <c r="F88" i="1" a="1"/>
  <c r="F88" i="1" s="1"/>
  <c r="E88" i="1" a="1"/>
  <c r="E88" i="1" s="1"/>
  <c r="O1" i="2" l="1"/>
  <c r="D171" i="4" l="1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I3" i="2" l="1" a="1"/>
  <c r="I3" i="2" s="1"/>
  <c r="G1" i="2"/>
  <c r="I4" i="2" l="1" a="1"/>
  <c r="I4" i="2" s="1"/>
  <c r="L1" i="2"/>
  <c r="J1" i="2"/>
  <c r="J3" i="2" s="1" a="1"/>
  <c r="J3" i="2" s="1"/>
  <c r="K1" i="2"/>
  <c r="J4" i="2" l="1" a="1"/>
  <c r="J4" i="2" s="1"/>
  <c r="I5" i="2" a="1"/>
  <c r="I5" i="2" s="1"/>
  <c r="N3" i="2" a="1"/>
  <c r="N3" i="2" s="1"/>
  <c r="K3" i="2" a="1"/>
  <c r="K3" i="2" s="1"/>
  <c r="K4" i="2" s="1" a="1"/>
  <c r="K4" i="2" s="1"/>
  <c r="L3" i="2" a="1"/>
  <c r="L3" i="2" s="1"/>
  <c r="L4" i="2" s="1" a="1"/>
  <c r="L4" i="2" s="1"/>
  <c r="O3" i="2" l="1"/>
  <c r="I6" i="2" a="1"/>
  <c r="I6" i="2" s="1"/>
  <c r="I7" i="2" s="1" a="1"/>
  <c r="I7" i="2" s="1"/>
  <c r="J5" i="2" a="1"/>
  <c r="J5" i="2" s="1"/>
  <c r="N4" i="2" a="1"/>
  <c r="N4" i="2" s="1"/>
  <c r="O4" i="2" s="1"/>
  <c r="K5" i="2" a="1"/>
  <c r="K5" i="2" s="1"/>
  <c r="K6" i="2" s="1" a="1"/>
  <c r="K6" i="2" s="1"/>
  <c r="L5" i="2" a="1"/>
  <c r="L5" i="2" s="1"/>
  <c r="L6" i="2" s="1" a="1"/>
  <c r="L6" i="2" s="1"/>
  <c r="L7" i="2" s="1" a="1"/>
  <c r="L7" i="2" s="1"/>
  <c r="J6" i="2" l="1" a="1"/>
  <c r="J6" i="2" s="1"/>
  <c r="I8" i="2" a="1"/>
  <c r="I8" i="2" s="1"/>
  <c r="N5" i="2" a="1"/>
  <c r="N5" i="2" s="1"/>
  <c r="N6" i="2" s="1" a="1"/>
  <c r="N6" i="2" s="1"/>
  <c r="N7" i="2" s="1" a="1"/>
  <c r="N7" i="2" s="1"/>
  <c r="O7" i="2" s="1"/>
  <c r="K7" i="2" a="1"/>
  <c r="K7" i="2" s="1"/>
  <c r="K8" i="2" s="1" a="1"/>
  <c r="K8" i="2" s="1"/>
  <c r="L8" i="2" a="1"/>
  <c r="L8" i="2" s="1"/>
  <c r="L9" i="2" s="1" a="1"/>
  <c r="L9" i="2" s="1"/>
  <c r="L10" i="2" s="1" a="1"/>
  <c r="L10" i="2" s="1"/>
  <c r="J7" i="2" l="1" a="1"/>
  <c r="J7" i="2" s="1"/>
  <c r="I9" i="2" a="1"/>
  <c r="I9" i="2" s="1"/>
  <c r="O5" i="2"/>
  <c r="O6" i="2"/>
  <c r="N8" i="2" a="1"/>
  <c r="N8" i="2" s="1"/>
  <c r="K9" i="2" a="1"/>
  <c r="K9" i="2" s="1"/>
  <c r="K10" i="2" s="1" a="1"/>
  <c r="K10" i="2" s="1"/>
  <c r="K11" i="2" s="1" a="1"/>
  <c r="K11" i="2" s="1"/>
  <c r="K12" i="2" s="1" a="1"/>
  <c r="K12" i="2" s="1"/>
  <c r="L11" i="2" a="1"/>
  <c r="L11" i="2" s="1"/>
  <c r="J8" i="2" l="1" a="1"/>
  <c r="J8" i="2" s="1"/>
  <c r="I10" i="2" a="1"/>
  <c r="I10" i="2" s="1"/>
  <c r="N9" i="2" a="1"/>
  <c r="N9" i="2" s="1"/>
  <c r="N10" i="2" s="1" a="1"/>
  <c r="N10" i="2" s="1"/>
  <c r="O8" i="2"/>
  <c r="L12" i="2" a="1"/>
  <c r="L12" i="2" s="1"/>
  <c r="L13" i="2" s="1" a="1"/>
  <c r="L13" i="2" s="1"/>
  <c r="K13" i="2" a="1"/>
  <c r="K13" i="2" s="1"/>
  <c r="K14" i="2" s="1" a="1"/>
  <c r="K14" i="2" s="1"/>
  <c r="K15" i="2" s="1" a="1"/>
  <c r="K15" i="2" s="1"/>
  <c r="K16" i="2" s="1" a="1"/>
  <c r="K16" i="2" s="1"/>
  <c r="K17" i="2" s="1" a="1"/>
  <c r="K17" i="2" s="1"/>
  <c r="K18" i="2" s="1" a="1"/>
  <c r="K18" i="2" s="1"/>
  <c r="K19" i="2" s="1" a="1"/>
  <c r="K19" i="2" s="1"/>
  <c r="K20" i="2" s="1" a="1"/>
  <c r="K20" i="2" s="1"/>
  <c r="K21" i="2" s="1" a="1"/>
  <c r="K21" i="2" s="1"/>
  <c r="K22" i="2" s="1" a="1"/>
  <c r="K22" i="2" s="1"/>
  <c r="K23" i="2" s="1" a="1"/>
  <c r="K23" i="2" s="1"/>
  <c r="K24" i="2" s="1" a="1"/>
  <c r="K24" i="2" s="1"/>
  <c r="K25" i="2" s="1" a="1"/>
  <c r="K25" i="2" s="1"/>
  <c r="K26" i="2" s="1" a="1"/>
  <c r="K26" i="2" s="1"/>
  <c r="K27" i="2" s="1" a="1"/>
  <c r="K27" i="2" s="1"/>
  <c r="K28" i="2" s="1" a="1"/>
  <c r="K28" i="2" s="1"/>
  <c r="K29" i="2" s="1" a="1"/>
  <c r="K29" i="2" s="1"/>
  <c r="K30" i="2" s="1" a="1"/>
  <c r="K30" i="2" s="1"/>
  <c r="K31" i="2" s="1" a="1"/>
  <c r="K31" i="2" s="1"/>
  <c r="K32" i="2" s="1" a="1"/>
  <c r="K32" i="2" s="1"/>
  <c r="K33" i="2" s="1" a="1"/>
  <c r="K33" i="2" s="1"/>
  <c r="K34" i="2" s="1" a="1"/>
  <c r="K34" i="2" s="1"/>
  <c r="K35" i="2" s="1" a="1"/>
  <c r="K35" i="2" s="1"/>
  <c r="K36" i="2" s="1" a="1"/>
  <c r="K36" i="2" s="1"/>
  <c r="K37" i="2" s="1" a="1"/>
  <c r="K37" i="2" s="1"/>
  <c r="K38" i="2" s="1" a="1"/>
  <c r="K38" i="2" s="1"/>
  <c r="K39" i="2" s="1" a="1"/>
  <c r="K39" i="2" s="1"/>
  <c r="K40" i="2" s="1" a="1"/>
  <c r="K40" i="2" s="1"/>
  <c r="K41" i="2" s="1" a="1"/>
  <c r="K41" i="2" s="1"/>
  <c r="K42" i="2" s="1" a="1"/>
  <c r="K42" i="2" s="1"/>
  <c r="K43" i="2" s="1" a="1"/>
  <c r="K43" i="2" s="1"/>
  <c r="K44" i="2" s="1" a="1"/>
  <c r="K44" i="2" s="1"/>
  <c r="K45" i="2" s="1" a="1"/>
  <c r="K45" i="2" s="1"/>
  <c r="K46" i="2" s="1" a="1"/>
  <c r="K46" i="2" s="1"/>
  <c r="K47" i="2" s="1" a="1"/>
  <c r="K47" i="2" s="1"/>
  <c r="K48" i="2" s="1" a="1"/>
  <c r="K48" i="2" s="1"/>
  <c r="K49" i="2" s="1" a="1"/>
  <c r="K49" i="2" s="1"/>
  <c r="K50" i="2" s="1" a="1"/>
  <c r="K50" i="2" s="1"/>
  <c r="K51" i="2" s="1" a="1"/>
  <c r="K51" i="2" s="1"/>
  <c r="K52" i="2" s="1" a="1"/>
  <c r="K52" i="2" s="1"/>
  <c r="K53" i="2" s="1" a="1"/>
  <c r="K53" i="2" s="1"/>
  <c r="K54" i="2" s="1" a="1"/>
  <c r="K54" i="2" s="1"/>
  <c r="K55" i="2" s="1" a="1"/>
  <c r="K55" i="2" s="1"/>
  <c r="K56" i="2" s="1" a="1"/>
  <c r="K56" i="2" s="1"/>
  <c r="K57" i="2" s="1" a="1"/>
  <c r="K57" i="2" s="1"/>
  <c r="K58" i="2" s="1" a="1"/>
  <c r="K58" i="2" s="1"/>
  <c r="K59" i="2" s="1" a="1"/>
  <c r="K59" i="2" s="1"/>
  <c r="K60" i="2" s="1" a="1"/>
  <c r="K60" i="2" s="1"/>
  <c r="K61" i="2" s="1" a="1"/>
  <c r="K61" i="2" s="1"/>
  <c r="K62" i="2" s="1" a="1"/>
  <c r="K62" i="2" s="1"/>
  <c r="K63" i="2" s="1" a="1"/>
  <c r="K63" i="2" s="1"/>
  <c r="K64" i="2" s="1" a="1"/>
  <c r="K64" i="2" s="1"/>
  <c r="K65" i="2" s="1" a="1"/>
  <c r="K65" i="2" s="1"/>
  <c r="K66" i="2" s="1" a="1"/>
  <c r="K66" i="2" s="1"/>
  <c r="K67" i="2" s="1" a="1"/>
  <c r="K67" i="2" s="1"/>
  <c r="K68" i="2" s="1" a="1"/>
  <c r="K68" i="2" s="1"/>
  <c r="K69" i="2" s="1" a="1"/>
  <c r="K69" i="2" s="1"/>
  <c r="K70" i="2" s="1" a="1"/>
  <c r="K70" i="2" s="1"/>
  <c r="J9" i="2" l="1" a="1"/>
  <c r="J9" i="2" s="1"/>
  <c r="I11" i="2" a="1"/>
  <c r="I11" i="2" s="1"/>
  <c r="O10" i="2"/>
  <c r="O9" i="2"/>
  <c r="N11" i="2" a="1"/>
  <c r="N11" i="2" s="1"/>
  <c r="L14" i="2" a="1"/>
  <c r="L14" i="2" s="1"/>
  <c r="L15" i="2" s="1" a="1"/>
  <c r="L15" i="2" s="1"/>
  <c r="L16" i="2" s="1" a="1"/>
  <c r="L16" i="2" s="1"/>
  <c r="L17" i="2" s="1" a="1"/>
  <c r="L17" i="2" s="1"/>
  <c r="L18" i="2" s="1" a="1"/>
  <c r="L18" i="2" s="1"/>
  <c r="L19" i="2" s="1" a="1"/>
  <c r="L19" i="2" s="1"/>
  <c r="L20" i="2" s="1" a="1"/>
  <c r="L20" i="2" s="1"/>
  <c r="L21" i="2" s="1" a="1"/>
  <c r="L21" i="2" s="1"/>
  <c r="L22" i="2" s="1" a="1"/>
  <c r="L22" i="2" s="1"/>
  <c r="L23" i="2" s="1" a="1"/>
  <c r="L23" i="2" s="1"/>
  <c r="L24" i="2" s="1" a="1"/>
  <c r="L24" i="2" s="1"/>
  <c r="L25" i="2" s="1" a="1"/>
  <c r="L25" i="2" s="1"/>
  <c r="L26" i="2" s="1" a="1"/>
  <c r="L26" i="2" s="1"/>
  <c r="L27" i="2" s="1" a="1"/>
  <c r="L27" i="2" s="1"/>
  <c r="L28" i="2" s="1" a="1"/>
  <c r="L28" i="2" s="1"/>
  <c r="L29" i="2" s="1" a="1"/>
  <c r="L29" i="2" s="1"/>
  <c r="L30" i="2" s="1" a="1"/>
  <c r="L30" i="2" s="1"/>
  <c r="L31" i="2" s="1" a="1"/>
  <c r="L31" i="2" s="1"/>
  <c r="L32" i="2" s="1" a="1"/>
  <c r="L32" i="2" s="1"/>
  <c r="L33" i="2" s="1" a="1"/>
  <c r="L33" i="2" s="1"/>
  <c r="L34" i="2" s="1" a="1"/>
  <c r="L34" i="2" s="1"/>
  <c r="L35" i="2" s="1" a="1"/>
  <c r="L35" i="2" s="1"/>
  <c r="L36" i="2" s="1" a="1"/>
  <c r="L36" i="2" s="1"/>
  <c r="L37" i="2" s="1" a="1"/>
  <c r="L37" i="2" s="1"/>
  <c r="L38" i="2" s="1" a="1"/>
  <c r="L38" i="2" s="1"/>
  <c r="L39" i="2" s="1" a="1"/>
  <c r="L39" i="2" s="1"/>
  <c r="L40" i="2" s="1" a="1"/>
  <c r="L40" i="2" s="1"/>
  <c r="L41" i="2" s="1" a="1"/>
  <c r="L41" i="2" s="1"/>
  <c r="L42" i="2" s="1" a="1"/>
  <c r="L42" i="2" s="1"/>
  <c r="L43" i="2" s="1" a="1"/>
  <c r="L43" i="2" s="1"/>
  <c r="L44" i="2" s="1" a="1"/>
  <c r="L44" i="2" s="1"/>
  <c r="L45" i="2" s="1" a="1"/>
  <c r="L45" i="2" s="1"/>
  <c r="L46" i="2" s="1" a="1"/>
  <c r="L46" i="2" s="1"/>
  <c r="L47" i="2" s="1" a="1"/>
  <c r="L47" i="2" s="1"/>
  <c r="L48" i="2" s="1" a="1"/>
  <c r="L48" i="2" s="1"/>
  <c r="L49" i="2" s="1" a="1"/>
  <c r="L49" i="2" s="1"/>
  <c r="L50" i="2" s="1" a="1"/>
  <c r="L50" i="2" s="1"/>
  <c r="L51" i="2" s="1" a="1"/>
  <c r="L51" i="2" s="1"/>
  <c r="L52" i="2" s="1" a="1"/>
  <c r="L52" i="2" s="1"/>
  <c r="L53" i="2" s="1" a="1"/>
  <c r="L53" i="2" s="1"/>
  <c r="L54" i="2" s="1" a="1"/>
  <c r="L54" i="2" s="1"/>
  <c r="L55" i="2" s="1" a="1"/>
  <c r="L55" i="2" s="1"/>
  <c r="L56" i="2" s="1" a="1"/>
  <c r="L56" i="2" s="1"/>
  <c r="L57" i="2" s="1" a="1"/>
  <c r="L57" i="2" s="1"/>
  <c r="L58" i="2" s="1" a="1"/>
  <c r="L58" i="2" s="1"/>
  <c r="L59" i="2" s="1" a="1"/>
  <c r="L59" i="2" s="1"/>
  <c r="L60" i="2" s="1" a="1"/>
  <c r="L60" i="2" s="1"/>
  <c r="L61" i="2" s="1" a="1"/>
  <c r="L61" i="2" s="1"/>
  <c r="L62" i="2" s="1" a="1"/>
  <c r="L62" i="2" s="1"/>
  <c r="L63" i="2" s="1" a="1"/>
  <c r="L63" i="2" s="1"/>
  <c r="L64" i="2" s="1" a="1"/>
  <c r="L64" i="2" s="1"/>
  <c r="L65" i="2" s="1" a="1"/>
  <c r="L65" i="2" s="1"/>
  <c r="L66" i="2" s="1" a="1"/>
  <c r="L66" i="2" s="1"/>
  <c r="L67" i="2" s="1" a="1"/>
  <c r="L67" i="2" s="1"/>
  <c r="L68" i="2" s="1" a="1"/>
  <c r="L68" i="2" s="1"/>
  <c r="L69" i="2" s="1" a="1"/>
  <c r="L69" i="2" s="1"/>
  <c r="L70" i="2" s="1" a="1"/>
  <c r="L70" i="2" s="1"/>
  <c r="L71" i="2" s="1" a="1"/>
  <c r="L71" i="2" s="1"/>
  <c r="L72" i="2" s="1" a="1"/>
  <c r="L72" i="2" s="1"/>
  <c r="L73" i="2" s="1" a="1"/>
  <c r="L73" i="2" s="1"/>
  <c r="L74" i="2" s="1" a="1"/>
  <c r="L74" i="2" s="1"/>
  <c r="L75" i="2" s="1" a="1"/>
  <c r="L75" i="2" s="1"/>
  <c r="L76" i="2" s="1" a="1"/>
  <c r="L76" i="2" s="1"/>
  <c r="L77" i="2" s="1" a="1"/>
  <c r="L77" i="2" s="1"/>
  <c r="L78" i="2" s="1" a="1"/>
  <c r="L78" i="2" s="1"/>
  <c r="L79" i="2" s="1" a="1"/>
  <c r="L79" i="2" s="1"/>
  <c r="L80" i="2" s="1" a="1"/>
  <c r="L80" i="2" s="1"/>
  <c r="L81" i="2" s="1" a="1"/>
  <c r="L81" i="2" s="1"/>
  <c r="L82" i="2" s="1" a="1"/>
  <c r="L82" i="2" s="1"/>
  <c r="L83" i="2" s="1" a="1"/>
  <c r="L83" i="2" s="1"/>
  <c r="L84" i="2" s="1" a="1"/>
  <c r="L84" i="2" s="1"/>
  <c r="L85" i="2" s="1" a="1"/>
  <c r="L85" i="2" s="1"/>
  <c r="L86" i="2" s="1" a="1"/>
  <c r="L86" i="2" s="1"/>
  <c r="L87" i="2" s="1" a="1"/>
  <c r="L87" i="2" s="1"/>
  <c r="L88" i="2" s="1" a="1"/>
  <c r="L88" i="2" s="1"/>
  <c r="L89" i="2" s="1" a="1"/>
  <c r="L89" i="2" s="1"/>
  <c r="L90" i="2" s="1" a="1"/>
  <c r="L90" i="2" s="1"/>
  <c r="L91" i="2" s="1" a="1"/>
  <c r="L91" i="2" s="1"/>
  <c r="L92" i="2" s="1" a="1"/>
  <c r="L92" i="2" s="1"/>
  <c r="L93" i="2" s="1" a="1"/>
  <c r="L93" i="2" s="1"/>
  <c r="K71" i="2" a="1"/>
  <c r="K71" i="2" s="1"/>
  <c r="K72" i="2" s="1" a="1"/>
  <c r="K72" i="2" s="1"/>
  <c r="K73" i="2" s="1" a="1"/>
  <c r="K73" i="2" s="1"/>
  <c r="K74" i="2" s="1" a="1"/>
  <c r="K74" i="2" s="1"/>
  <c r="K75" i="2" s="1" a="1"/>
  <c r="K75" i="2" s="1"/>
  <c r="K76" i="2" s="1" a="1"/>
  <c r="K76" i="2" s="1"/>
  <c r="K77" i="2" s="1" a="1"/>
  <c r="K77" i="2" s="1"/>
  <c r="K78" i="2" s="1" a="1"/>
  <c r="K78" i="2" s="1"/>
  <c r="K79" i="2" s="1" a="1"/>
  <c r="K79" i="2" s="1"/>
  <c r="K80" i="2" s="1" a="1"/>
  <c r="K80" i="2" s="1"/>
  <c r="K81" i="2" s="1" a="1"/>
  <c r="K81" i="2" s="1"/>
  <c r="K82" i="2" s="1" a="1"/>
  <c r="K82" i="2" s="1"/>
  <c r="K83" i="2" s="1" a="1"/>
  <c r="K83" i="2" s="1"/>
  <c r="K84" i="2" s="1" a="1"/>
  <c r="K84" i="2" s="1"/>
  <c r="K85" i="2" s="1" a="1"/>
  <c r="K85" i="2" s="1"/>
  <c r="K86" i="2" s="1" a="1"/>
  <c r="K86" i="2" s="1"/>
  <c r="K87" i="2" s="1" a="1"/>
  <c r="K87" i="2" s="1"/>
  <c r="K88" i="2" s="1" a="1"/>
  <c r="K88" i="2" s="1"/>
  <c r="K89" i="2" s="1" a="1"/>
  <c r="K89" i="2" s="1"/>
  <c r="K90" i="2" s="1" a="1"/>
  <c r="K90" i="2" s="1"/>
  <c r="K91" i="2" s="1" a="1"/>
  <c r="K91" i="2" s="1"/>
  <c r="K92" i="2" s="1" a="1"/>
  <c r="K92" i="2" s="1"/>
  <c r="K93" i="2" s="1" a="1"/>
  <c r="K93" i="2" s="1"/>
  <c r="J10" i="2" l="1" a="1"/>
  <c r="J10" i="2" s="1"/>
  <c r="I12" i="2" a="1"/>
  <c r="I12" i="2" s="1"/>
  <c r="N12" i="2" a="1"/>
  <c r="N12" i="2" s="1"/>
  <c r="O11" i="2"/>
  <c r="J11" i="2" l="1" a="1"/>
  <c r="J11" i="2" s="1"/>
  <c r="I13" i="2" a="1"/>
  <c r="I13" i="2" s="1"/>
  <c r="N13" i="2" a="1"/>
  <c r="N13" i="2" s="1"/>
  <c r="O12" i="2"/>
  <c r="J12" i="2" l="1" a="1"/>
  <c r="J12" i="2" s="1"/>
  <c r="I14" i="2" a="1"/>
  <c r="I14" i="2" s="1"/>
  <c r="N14" i="2" a="1"/>
  <c r="N14" i="2" s="1"/>
  <c r="O13" i="2"/>
  <c r="J13" i="2" l="1" a="1"/>
  <c r="J13" i="2" s="1"/>
  <c r="I15" i="2" a="1"/>
  <c r="I15" i="2" s="1"/>
  <c r="N15" i="2" a="1"/>
  <c r="N15" i="2" s="1"/>
  <c r="O14" i="2"/>
  <c r="J14" i="2" l="1" a="1"/>
  <c r="J14" i="2" s="1"/>
  <c r="I16" i="2" a="1"/>
  <c r="I16" i="2" s="1"/>
  <c r="N16" i="2" a="1"/>
  <c r="N16" i="2" s="1"/>
  <c r="O15" i="2"/>
  <c r="J15" i="2" l="1" a="1"/>
  <c r="J15" i="2" s="1"/>
  <c r="I17" i="2" a="1"/>
  <c r="I17" i="2" s="1"/>
  <c r="N17" i="2" a="1"/>
  <c r="N17" i="2" s="1"/>
  <c r="O16" i="2"/>
  <c r="J16" i="2" l="1" a="1"/>
  <c r="J16" i="2" s="1"/>
  <c r="I18" i="2" a="1"/>
  <c r="I18" i="2" s="1"/>
  <c r="N18" i="2" a="1"/>
  <c r="N18" i="2" s="1"/>
  <c r="O17" i="2"/>
  <c r="J17" i="2" l="1" a="1"/>
  <c r="J17" i="2" s="1"/>
  <c r="I19" i="2" a="1"/>
  <c r="I19" i="2" s="1"/>
  <c r="N19" i="2" a="1"/>
  <c r="N19" i="2" s="1"/>
  <c r="O18" i="2"/>
  <c r="J18" i="2" l="1" a="1"/>
  <c r="J18" i="2" s="1"/>
  <c r="I20" i="2" a="1"/>
  <c r="I20" i="2" s="1"/>
  <c r="N20" i="2" a="1"/>
  <c r="N20" i="2" s="1"/>
  <c r="O19" i="2"/>
  <c r="J19" i="2" l="1" a="1"/>
  <c r="J19" i="2" s="1"/>
  <c r="I21" i="2" a="1"/>
  <c r="I21" i="2" s="1"/>
  <c r="N21" i="2" a="1"/>
  <c r="N21" i="2" s="1"/>
  <c r="O20" i="2"/>
  <c r="J20" i="2" l="1" a="1"/>
  <c r="J20" i="2" s="1"/>
  <c r="I22" i="2" a="1"/>
  <c r="I22" i="2" s="1"/>
  <c r="I23" i="2" s="1" a="1"/>
  <c r="I23" i="2" s="1"/>
  <c r="I24" i="2" s="1" a="1"/>
  <c r="I24" i="2" s="1"/>
  <c r="I25" i="2" s="1" a="1"/>
  <c r="I25" i="2" s="1"/>
  <c r="I26" i="2" s="1" a="1"/>
  <c r="I26" i="2" s="1"/>
  <c r="I27" i="2" s="1" a="1"/>
  <c r="I27" i="2" s="1"/>
  <c r="I28" i="2" s="1" a="1"/>
  <c r="I28" i="2" s="1"/>
  <c r="I29" i="2" s="1" a="1"/>
  <c r="I29" i="2" s="1"/>
  <c r="I30" i="2" s="1" a="1"/>
  <c r="I30" i="2" s="1"/>
  <c r="I31" i="2" s="1" a="1"/>
  <c r="I31" i="2" s="1"/>
  <c r="I32" i="2" s="1" a="1"/>
  <c r="I32" i="2" s="1"/>
  <c r="I33" i="2" s="1" a="1"/>
  <c r="I33" i="2" s="1"/>
  <c r="I34" i="2" s="1" a="1"/>
  <c r="I34" i="2" s="1"/>
  <c r="I35" i="2" s="1" a="1"/>
  <c r="I35" i="2" s="1"/>
  <c r="I36" i="2" s="1" a="1"/>
  <c r="I36" i="2" s="1"/>
  <c r="I37" i="2" s="1" a="1"/>
  <c r="I37" i="2" s="1"/>
  <c r="I38" i="2" s="1" a="1"/>
  <c r="I38" i="2" s="1"/>
  <c r="I39" i="2" s="1" a="1"/>
  <c r="I39" i="2" s="1"/>
  <c r="I40" i="2" s="1" a="1"/>
  <c r="I40" i="2" s="1"/>
  <c r="I41" i="2" s="1" a="1"/>
  <c r="I41" i="2" s="1"/>
  <c r="I42" i="2" s="1" a="1"/>
  <c r="I42" i="2" s="1"/>
  <c r="I43" i="2" s="1" a="1"/>
  <c r="I43" i="2" s="1"/>
  <c r="I44" i="2" s="1" a="1"/>
  <c r="I44" i="2" s="1"/>
  <c r="I45" i="2" s="1" a="1"/>
  <c r="I45" i="2" s="1"/>
  <c r="I46" i="2" s="1" a="1"/>
  <c r="I46" i="2" s="1"/>
  <c r="I47" i="2" s="1" a="1"/>
  <c r="I47" i="2" s="1"/>
  <c r="I48" i="2" s="1" a="1"/>
  <c r="I48" i="2" s="1"/>
  <c r="I49" i="2" s="1" a="1"/>
  <c r="I49" i="2" s="1"/>
  <c r="I50" i="2" s="1" a="1"/>
  <c r="I50" i="2" s="1"/>
  <c r="I51" i="2" s="1" a="1"/>
  <c r="I51" i="2" s="1"/>
  <c r="I52" i="2" s="1" a="1"/>
  <c r="I52" i="2" s="1"/>
  <c r="I53" i="2" s="1" a="1"/>
  <c r="I53" i="2" s="1"/>
  <c r="I54" i="2" s="1" a="1"/>
  <c r="I54" i="2" s="1"/>
  <c r="I55" i="2" s="1" a="1"/>
  <c r="I55" i="2" s="1"/>
  <c r="I56" i="2" s="1" a="1"/>
  <c r="I56" i="2" s="1"/>
  <c r="I57" i="2" s="1" a="1"/>
  <c r="I57" i="2" s="1"/>
  <c r="I58" i="2" s="1" a="1"/>
  <c r="I58" i="2" s="1"/>
  <c r="I59" i="2" s="1" a="1"/>
  <c r="I59" i="2" s="1"/>
  <c r="I60" i="2" s="1" a="1"/>
  <c r="I60" i="2" s="1"/>
  <c r="I61" i="2" s="1" a="1"/>
  <c r="I61" i="2" s="1"/>
  <c r="I62" i="2" s="1" a="1"/>
  <c r="I62" i="2" s="1"/>
  <c r="I63" i="2" s="1" a="1"/>
  <c r="I63" i="2" s="1"/>
  <c r="I64" i="2" s="1" a="1"/>
  <c r="I64" i="2" s="1"/>
  <c r="I65" i="2" s="1" a="1"/>
  <c r="I65" i="2" s="1"/>
  <c r="I66" i="2" s="1" a="1"/>
  <c r="I66" i="2" s="1"/>
  <c r="I67" i="2" s="1" a="1"/>
  <c r="I67" i="2" s="1"/>
  <c r="I68" i="2" s="1" a="1"/>
  <c r="I68" i="2" s="1"/>
  <c r="I69" i="2" s="1" a="1"/>
  <c r="I69" i="2" s="1"/>
  <c r="I70" i="2" s="1" a="1"/>
  <c r="I70" i="2" s="1"/>
  <c r="I71" i="2" s="1" a="1"/>
  <c r="I71" i="2" s="1"/>
  <c r="I72" i="2" s="1" a="1"/>
  <c r="I72" i="2" s="1"/>
  <c r="I73" i="2" s="1" a="1"/>
  <c r="I73" i="2" s="1"/>
  <c r="I74" i="2" s="1" a="1"/>
  <c r="I74" i="2" s="1"/>
  <c r="I75" i="2" s="1" a="1"/>
  <c r="I75" i="2" s="1"/>
  <c r="I76" i="2" s="1" a="1"/>
  <c r="I76" i="2" s="1"/>
  <c r="I77" i="2" s="1" a="1"/>
  <c r="I77" i="2" s="1"/>
  <c r="I78" i="2" s="1" a="1"/>
  <c r="I78" i="2" s="1"/>
  <c r="I79" i="2" s="1" a="1"/>
  <c r="I79" i="2" s="1"/>
  <c r="I80" i="2" s="1" a="1"/>
  <c r="I80" i="2" s="1"/>
  <c r="I81" i="2" s="1" a="1"/>
  <c r="I81" i="2" s="1"/>
  <c r="I82" i="2" s="1" a="1"/>
  <c r="I82" i="2" s="1"/>
  <c r="I83" i="2" s="1" a="1"/>
  <c r="I83" i="2" s="1"/>
  <c r="I84" i="2" s="1" a="1"/>
  <c r="I84" i="2" s="1"/>
  <c r="I85" i="2" s="1" a="1"/>
  <c r="I85" i="2" s="1"/>
  <c r="I86" i="2" s="1" a="1"/>
  <c r="I86" i="2" s="1"/>
  <c r="I87" i="2" s="1" a="1"/>
  <c r="I87" i="2" s="1"/>
  <c r="I88" i="2" s="1" a="1"/>
  <c r="I88" i="2" s="1"/>
  <c r="I89" i="2" s="1" a="1"/>
  <c r="I89" i="2" s="1"/>
  <c r="I90" i="2" s="1" a="1"/>
  <c r="I90" i="2" s="1"/>
  <c r="I91" i="2" s="1" a="1"/>
  <c r="I91" i="2" s="1"/>
  <c r="I92" i="2" s="1" a="1"/>
  <c r="I92" i="2" s="1"/>
  <c r="I93" i="2" s="1" a="1"/>
  <c r="I93" i="2" s="1"/>
  <c r="N22" i="2" a="1"/>
  <c r="N22" i="2" s="1"/>
  <c r="O21" i="2"/>
  <c r="J21" i="2" l="1" a="1"/>
  <c r="J21" i="2" s="1"/>
  <c r="N23" i="2" a="1"/>
  <c r="N23" i="2" s="1"/>
  <c r="O22" i="2"/>
  <c r="J22" i="2" l="1" a="1"/>
  <c r="J22" i="2" s="1"/>
  <c r="N24" i="2" a="1"/>
  <c r="N24" i="2" s="1"/>
  <c r="O23" i="2"/>
  <c r="J23" i="2" l="1" a="1"/>
  <c r="J23" i="2" s="1"/>
  <c r="N25" i="2" a="1"/>
  <c r="N25" i="2" s="1"/>
  <c r="O24" i="2"/>
  <c r="J24" i="2" l="1" a="1"/>
  <c r="J24" i="2" s="1"/>
  <c r="N26" i="2" a="1"/>
  <c r="N26" i="2" s="1"/>
  <c r="O25" i="2"/>
  <c r="J25" i="2" l="1" a="1"/>
  <c r="J25" i="2" s="1"/>
  <c r="N27" i="2" a="1"/>
  <c r="N27" i="2" s="1"/>
  <c r="O26" i="2"/>
  <c r="J26" i="2" l="1" a="1"/>
  <c r="J26" i="2" s="1"/>
  <c r="N28" i="2" a="1"/>
  <c r="N28" i="2" s="1"/>
  <c r="O27" i="2"/>
  <c r="J27" i="2" l="1" a="1"/>
  <c r="J27" i="2" s="1"/>
  <c r="N29" i="2" a="1"/>
  <c r="N29" i="2" s="1"/>
  <c r="O28" i="2"/>
  <c r="J28" i="2" l="1" a="1"/>
  <c r="J28" i="2" s="1"/>
  <c r="N30" i="2" a="1"/>
  <c r="N30" i="2" s="1"/>
  <c r="O29" i="2"/>
  <c r="J29" i="2" l="1" a="1"/>
  <c r="J29" i="2" s="1"/>
  <c r="N31" i="2" a="1"/>
  <c r="N31" i="2" s="1"/>
  <c r="O30" i="2"/>
  <c r="J30" i="2" l="1" a="1"/>
  <c r="J30" i="2" s="1"/>
  <c r="N32" i="2" a="1"/>
  <c r="N32" i="2" s="1"/>
  <c r="O31" i="2"/>
  <c r="J31" i="2" l="1" a="1"/>
  <c r="J31" i="2" s="1"/>
  <c r="N33" i="2" a="1"/>
  <c r="N33" i="2" s="1"/>
  <c r="O32" i="2"/>
  <c r="J32" i="2" l="1" a="1"/>
  <c r="J32" i="2" s="1"/>
  <c r="N34" i="2" a="1"/>
  <c r="N34" i="2" s="1"/>
  <c r="O33" i="2"/>
  <c r="J33" i="2" l="1" a="1"/>
  <c r="J33" i="2" s="1"/>
  <c r="N35" i="2" a="1"/>
  <c r="N35" i="2" s="1"/>
  <c r="O34" i="2"/>
  <c r="J34" i="2" l="1" a="1"/>
  <c r="J34" i="2" s="1"/>
  <c r="N36" i="2" a="1"/>
  <c r="N36" i="2" s="1"/>
  <c r="O35" i="2"/>
  <c r="J35" i="2" l="1" a="1"/>
  <c r="J35" i="2" s="1"/>
  <c r="N37" i="2" a="1"/>
  <c r="N37" i="2" s="1"/>
  <c r="O36" i="2"/>
  <c r="J36" i="2" l="1" a="1"/>
  <c r="J36" i="2" s="1"/>
  <c r="N38" i="2" a="1"/>
  <c r="N38" i="2" s="1"/>
  <c r="O37" i="2"/>
  <c r="J37" i="2" l="1" a="1"/>
  <c r="J37" i="2" s="1"/>
  <c r="N39" i="2" a="1"/>
  <c r="N39" i="2" s="1"/>
  <c r="O38" i="2"/>
  <c r="J38" i="2" l="1" a="1"/>
  <c r="J38" i="2" s="1"/>
  <c r="N40" i="2" a="1"/>
  <c r="N40" i="2" s="1"/>
  <c r="O39" i="2"/>
  <c r="J39" i="2" l="1" a="1"/>
  <c r="J39" i="2" s="1"/>
  <c r="N41" i="2" a="1"/>
  <c r="N41" i="2" s="1"/>
  <c r="O40" i="2"/>
  <c r="J40" i="2" l="1" a="1"/>
  <c r="J40" i="2" s="1"/>
  <c r="N42" i="2" a="1"/>
  <c r="N42" i="2" s="1"/>
  <c r="O41" i="2"/>
  <c r="J41" i="2" l="1" a="1"/>
  <c r="J41" i="2" s="1"/>
  <c r="N43" i="2" a="1"/>
  <c r="N43" i="2" s="1"/>
  <c r="O42" i="2"/>
  <c r="J42" i="2" l="1" a="1"/>
  <c r="J42" i="2" s="1"/>
  <c r="N44" i="2" a="1"/>
  <c r="N44" i="2" s="1"/>
  <c r="O43" i="2"/>
  <c r="J43" i="2" l="1" a="1"/>
  <c r="J43" i="2" s="1"/>
  <c r="N45" i="2" a="1"/>
  <c r="N45" i="2" s="1"/>
  <c r="O44" i="2"/>
  <c r="J44" i="2" l="1" a="1"/>
  <c r="J44" i="2" s="1"/>
  <c r="O45" i="2"/>
  <c r="N46" i="2" a="1"/>
  <c r="N46" i="2" s="1"/>
  <c r="J45" i="2" l="1" a="1"/>
  <c r="J45" i="2" s="1"/>
  <c r="N47" i="2" a="1"/>
  <c r="N47" i="2" s="1"/>
  <c r="O46" i="2"/>
  <c r="J46" i="2" l="1" a="1"/>
  <c r="J46" i="2" s="1"/>
  <c r="N48" i="2" a="1"/>
  <c r="N48" i="2" s="1"/>
  <c r="O47" i="2"/>
  <c r="J47" i="2" l="1" a="1"/>
  <c r="J47" i="2" s="1"/>
  <c r="N49" i="2" a="1"/>
  <c r="N49" i="2" s="1"/>
  <c r="O48" i="2"/>
  <c r="J48" i="2" l="1" a="1"/>
  <c r="J48" i="2" s="1"/>
  <c r="N50" i="2" a="1"/>
  <c r="N50" i="2" s="1"/>
  <c r="O49" i="2"/>
  <c r="J49" i="2" l="1" a="1"/>
  <c r="J49" i="2" s="1"/>
  <c r="N51" i="2" a="1"/>
  <c r="N51" i="2" s="1"/>
  <c r="O50" i="2"/>
  <c r="J50" i="2" l="1" a="1"/>
  <c r="J50" i="2" s="1"/>
  <c r="N52" i="2" a="1"/>
  <c r="N52" i="2" s="1"/>
  <c r="O51" i="2"/>
  <c r="J51" i="2" l="1" a="1"/>
  <c r="J51" i="2" s="1"/>
  <c r="N53" i="2" a="1"/>
  <c r="N53" i="2" s="1"/>
  <c r="O52" i="2"/>
  <c r="J52" i="2" l="1" a="1"/>
  <c r="J52" i="2" s="1"/>
  <c r="N54" i="2" a="1"/>
  <c r="N54" i="2" s="1"/>
  <c r="O53" i="2"/>
  <c r="J53" i="2" l="1" a="1"/>
  <c r="J53" i="2" s="1"/>
  <c r="N55" i="2" a="1"/>
  <c r="N55" i="2" s="1"/>
  <c r="O54" i="2"/>
  <c r="J54" i="2" l="1" a="1"/>
  <c r="J54" i="2" s="1"/>
  <c r="N56" i="2" a="1"/>
  <c r="N56" i="2" s="1"/>
  <c r="O55" i="2"/>
  <c r="J55" i="2" l="1" a="1"/>
  <c r="J55" i="2" s="1"/>
  <c r="N57" i="2" a="1"/>
  <c r="N57" i="2" s="1"/>
  <c r="O56" i="2"/>
  <c r="J56" i="2" l="1" a="1"/>
  <c r="J56" i="2" s="1"/>
  <c r="N58" i="2" a="1"/>
  <c r="N58" i="2" s="1"/>
  <c r="O57" i="2"/>
  <c r="J57" i="2" l="1" a="1"/>
  <c r="J57" i="2" s="1"/>
  <c r="N59" i="2" a="1"/>
  <c r="N59" i="2" s="1"/>
  <c r="O58" i="2"/>
  <c r="J58" i="2" l="1" a="1"/>
  <c r="J58" i="2" s="1"/>
  <c r="N60" i="2" a="1"/>
  <c r="N60" i="2" s="1"/>
  <c r="O59" i="2"/>
  <c r="J59" i="2" l="1" a="1"/>
  <c r="J59" i="2" s="1"/>
  <c r="N61" i="2" a="1"/>
  <c r="N61" i="2" s="1"/>
  <c r="O60" i="2"/>
  <c r="J60" i="2" l="1" a="1"/>
  <c r="J60" i="2" s="1"/>
  <c r="N62" i="2" a="1"/>
  <c r="N62" i="2" s="1"/>
  <c r="O61" i="2"/>
  <c r="J61" i="2" l="1" a="1"/>
  <c r="J61" i="2" s="1"/>
  <c r="N63" i="2" a="1"/>
  <c r="N63" i="2" s="1"/>
  <c r="O62" i="2"/>
  <c r="J62" i="2" l="1" a="1"/>
  <c r="J62" i="2" s="1"/>
  <c r="N64" i="2" a="1"/>
  <c r="N64" i="2" s="1"/>
  <c r="O63" i="2"/>
  <c r="J63" i="2" l="1" a="1"/>
  <c r="J63" i="2" s="1"/>
  <c r="N65" i="2" a="1"/>
  <c r="N65" i="2" s="1"/>
  <c r="O64" i="2"/>
  <c r="J64" i="2" l="1" a="1"/>
  <c r="J64" i="2" s="1"/>
  <c r="N66" i="2" a="1"/>
  <c r="N66" i="2" s="1"/>
  <c r="O65" i="2"/>
  <c r="J65" i="2" l="1" a="1"/>
  <c r="J65" i="2" s="1"/>
  <c r="N67" i="2" a="1"/>
  <c r="N67" i="2" s="1"/>
  <c r="O66" i="2"/>
  <c r="J66" i="2" l="1" a="1"/>
  <c r="J66" i="2" s="1"/>
  <c r="N68" i="2" a="1"/>
  <c r="N68" i="2" s="1"/>
  <c r="O67" i="2"/>
  <c r="J67" i="2" l="1" a="1"/>
  <c r="J67" i="2" s="1"/>
  <c r="J68" i="2" s="1" a="1"/>
  <c r="J68" i="2" s="1"/>
  <c r="J69" i="2" s="1" a="1"/>
  <c r="J69" i="2" s="1"/>
  <c r="J70" i="2" s="1" a="1"/>
  <c r="J70" i="2" s="1"/>
  <c r="J71" i="2" s="1" a="1"/>
  <c r="J71" i="2" s="1"/>
  <c r="J72" i="2" s="1" a="1"/>
  <c r="J72" i="2" s="1"/>
  <c r="J73" i="2" s="1" a="1"/>
  <c r="J73" i="2" s="1"/>
  <c r="J74" i="2" s="1" a="1"/>
  <c r="J74" i="2" s="1"/>
  <c r="J75" i="2" s="1" a="1"/>
  <c r="J75" i="2" s="1"/>
  <c r="J76" i="2" s="1" a="1"/>
  <c r="J76" i="2" s="1"/>
  <c r="J77" i="2" s="1" a="1"/>
  <c r="J77" i="2" s="1"/>
  <c r="J78" i="2" s="1" a="1"/>
  <c r="J78" i="2" s="1"/>
  <c r="J79" i="2" s="1" a="1"/>
  <c r="J79" i="2" s="1"/>
  <c r="J80" i="2" s="1" a="1"/>
  <c r="J80" i="2" s="1"/>
  <c r="J81" i="2" s="1" a="1"/>
  <c r="J81" i="2" s="1"/>
  <c r="J82" i="2" s="1" a="1"/>
  <c r="J82" i="2" s="1"/>
  <c r="J83" i="2" s="1" a="1"/>
  <c r="J83" i="2" s="1"/>
  <c r="J84" i="2" s="1" a="1"/>
  <c r="J84" i="2" s="1"/>
  <c r="J85" i="2" s="1" a="1"/>
  <c r="J85" i="2" s="1"/>
  <c r="J86" i="2" s="1" a="1"/>
  <c r="J86" i="2" s="1"/>
  <c r="J87" i="2" s="1" a="1"/>
  <c r="J87" i="2" s="1"/>
  <c r="J88" i="2" s="1" a="1"/>
  <c r="J88" i="2" s="1"/>
  <c r="J89" i="2" s="1" a="1"/>
  <c r="J89" i="2" s="1"/>
  <c r="J90" i="2" s="1" a="1"/>
  <c r="J90" i="2" s="1"/>
  <c r="J91" i="2" s="1" a="1"/>
  <c r="J91" i="2" s="1"/>
  <c r="J92" i="2" s="1" a="1"/>
  <c r="J92" i="2" s="1"/>
  <c r="J93" i="2" s="1" a="1"/>
  <c r="J93" i="2" s="1"/>
  <c r="N69" i="2" a="1"/>
  <c r="N69" i="2" s="1"/>
  <c r="O68" i="2"/>
  <c r="N70" i="2" l="1" a="1"/>
  <c r="N70" i="2" s="1"/>
  <c r="O69" i="2"/>
  <c r="N71" i="2" l="1" a="1"/>
  <c r="N71" i="2" s="1"/>
  <c r="O70" i="2"/>
  <c r="N72" i="2" l="1" a="1"/>
  <c r="N72" i="2" s="1"/>
  <c r="O71" i="2"/>
  <c r="N73" i="2" l="1" a="1"/>
  <c r="N73" i="2" s="1"/>
  <c r="O72" i="2"/>
  <c r="N74" i="2" l="1" a="1"/>
  <c r="N74" i="2" s="1"/>
  <c r="O73" i="2"/>
  <c r="N75" i="2" l="1" a="1"/>
  <c r="N75" i="2" s="1"/>
  <c r="O74" i="2"/>
  <c r="N76" i="2" l="1" a="1"/>
  <c r="N76" i="2" s="1"/>
  <c r="O75" i="2"/>
  <c r="N77" i="2" l="1" a="1"/>
  <c r="N77" i="2" s="1"/>
  <c r="O76" i="2"/>
  <c r="N78" i="2" l="1" a="1"/>
  <c r="N78" i="2" s="1"/>
  <c r="O77" i="2"/>
  <c r="N79" i="2" l="1" a="1"/>
  <c r="N79" i="2" s="1"/>
  <c r="O78" i="2"/>
  <c r="N80" i="2" l="1" a="1"/>
  <c r="N80" i="2" s="1"/>
  <c r="O79" i="2"/>
  <c r="N81" i="2" l="1" a="1"/>
  <c r="N81" i="2" s="1"/>
  <c r="O80" i="2"/>
  <c r="N82" i="2" l="1" a="1"/>
  <c r="N82" i="2" s="1"/>
  <c r="O81" i="2"/>
  <c r="N83" i="2" l="1" a="1"/>
  <c r="N83" i="2" s="1"/>
  <c r="O82" i="2"/>
  <c r="N84" i="2" l="1" a="1"/>
  <c r="N84" i="2" s="1"/>
  <c r="O83" i="2"/>
  <c r="N85" i="2" l="1" a="1"/>
  <c r="N85" i="2" s="1"/>
  <c r="O84" i="2"/>
  <c r="N86" i="2" l="1" a="1"/>
  <c r="N86" i="2" s="1"/>
  <c r="O85" i="2"/>
  <c r="N87" i="2" l="1" a="1"/>
  <c r="N87" i="2" s="1"/>
  <c r="O86" i="2"/>
  <c r="N88" i="2" l="1" a="1"/>
  <c r="N88" i="2" s="1"/>
  <c r="O87" i="2"/>
  <c r="N89" i="2" l="1" a="1"/>
  <c r="N89" i="2" s="1"/>
  <c r="O88" i="2"/>
  <c r="N90" i="2" l="1" a="1"/>
  <c r="N90" i="2" s="1"/>
  <c r="O89" i="2"/>
  <c r="N91" i="2" l="1" a="1"/>
  <c r="N91" i="2" s="1"/>
  <c r="O90" i="2"/>
  <c r="N92" i="2" l="1" a="1"/>
  <c r="N92" i="2" s="1"/>
  <c r="O91" i="2"/>
  <c r="N93" i="2" l="1" a="1"/>
  <c r="N93" i="2" s="1"/>
  <c r="O93" i="2" s="1"/>
  <c r="O92" i="2"/>
  <c r="P3" i="2" l="1" a="1"/>
  <c r="P3" i="2" s="1"/>
  <c r="M2" i="2" a="1"/>
  <c r="M2" i="2" s="1"/>
  <c r="M3" i="2" s="1" a="1"/>
  <c r="M3" i="2" s="1"/>
  <c r="M4" i="2" s="1" a="1"/>
  <c r="M4" i="2" s="1"/>
  <c r="Q3" i="2" l="1" a="1"/>
  <c r="Q3" i="2" s="1"/>
  <c r="U3" i="2"/>
  <c r="S3" i="2"/>
  <c r="P4" i="2" a="1"/>
  <c r="P4" i="2" s="1"/>
  <c r="P5" i="2" s="1" a="1"/>
  <c r="P5" i="2" s="1"/>
  <c r="M5" i="2" a="1"/>
  <c r="M5" i="2" s="1"/>
  <c r="S5" i="2" l="1"/>
  <c r="U5" i="2"/>
  <c r="Q5" i="2" a="1"/>
  <c r="Q5" i="2" s="1"/>
  <c r="P6" i="2" a="1"/>
  <c r="P6" i="2" s="1"/>
  <c r="Q4" i="2" a="1"/>
  <c r="Q4" i="2" s="1"/>
  <c r="U4" i="2"/>
  <c r="S4" i="2"/>
  <c r="M6" i="2" a="1"/>
  <c r="M6" i="2" s="1"/>
  <c r="P7" i="2" l="1" a="1"/>
  <c r="P7" i="2" s="1"/>
  <c r="S6" i="2"/>
  <c r="U6" i="2"/>
  <c r="Q6" i="2" a="1"/>
  <c r="Q6" i="2" s="1"/>
  <c r="M7" i="2" a="1"/>
  <c r="M7" i="2" s="1"/>
  <c r="P8" i="2" l="1" a="1"/>
  <c r="P8" i="2" s="1"/>
  <c r="S7" i="2"/>
  <c r="Q7" i="2" a="1"/>
  <c r="Q7" i="2" s="1"/>
  <c r="U7" i="2"/>
  <c r="M8" i="2" a="1"/>
  <c r="M8" i="2" s="1"/>
  <c r="M9" i="2" s="1" a="1"/>
  <c r="M9" i="2" s="1"/>
  <c r="M10" i="2" s="1" a="1"/>
  <c r="M10" i="2" s="1"/>
  <c r="M11" i="2" s="1" a="1"/>
  <c r="M11" i="2" s="1"/>
  <c r="M12" i="2" s="1" a="1"/>
  <c r="M12" i="2" s="1"/>
  <c r="M13" i="2" s="1" a="1"/>
  <c r="M13" i="2" s="1"/>
  <c r="M14" i="2" s="1" a="1"/>
  <c r="M14" i="2" s="1"/>
  <c r="M15" i="2" s="1" a="1"/>
  <c r="M15" i="2" s="1"/>
  <c r="M16" i="2" s="1" a="1"/>
  <c r="M16" i="2" s="1"/>
  <c r="M17" i="2" s="1" a="1"/>
  <c r="M17" i="2" s="1"/>
  <c r="M18" i="2" s="1" a="1"/>
  <c r="M18" i="2" s="1"/>
  <c r="M19" i="2" s="1" a="1"/>
  <c r="M19" i="2" s="1"/>
  <c r="M20" i="2" s="1" a="1"/>
  <c r="M20" i="2" s="1"/>
  <c r="M21" i="2" s="1" a="1"/>
  <c r="M21" i="2" s="1"/>
  <c r="M22" i="2" s="1" a="1"/>
  <c r="M22" i="2" s="1"/>
  <c r="M23" i="2" s="1" a="1"/>
  <c r="M23" i="2" s="1"/>
  <c r="M24" i="2" s="1" a="1"/>
  <c r="M24" i="2" s="1"/>
  <c r="M25" i="2" s="1" a="1"/>
  <c r="M25" i="2" s="1"/>
  <c r="M26" i="2" s="1" a="1"/>
  <c r="M26" i="2" s="1"/>
  <c r="M27" i="2" s="1" a="1"/>
  <c r="M27" i="2" s="1"/>
  <c r="M28" i="2" s="1" a="1"/>
  <c r="M28" i="2" s="1"/>
  <c r="M29" i="2" s="1" a="1"/>
  <c r="M29" i="2" s="1"/>
  <c r="M30" i="2" s="1" a="1"/>
  <c r="M30" i="2" s="1"/>
  <c r="M31" i="2" s="1" a="1"/>
  <c r="M31" i="2" s="1"/>
  <c r="M32" i="2" s="1" a="1"/>
  <c r="M32" i="2" s="1"/>
  <c r="M33" i="2" s="1" a="1"/>
  <c r="M33" i="2" s="1"/>
  <c r="M34" i="2" s="1" a="1"/>
  <c r="M34" i="2" s="1"/>
  <c r="M35" i="2" s="1" a="1"/>
  <c r="M35" i="2" s="1"/>
  <c r="M36" i="2" s="1" a="1"/>
  <c r="M36" i="2" s="1"/>
  <c r="M37" i="2" s="1" a="1"/>
  <c r="M37" i="2" s="1"/>
  <c r="M38" i="2" s="1" a="1"/>
  <c r="M38" i="2" s="1"/>
  <c r="M39" i="2" s="1" a="1"/>
  <c r="M39" i="2" s="1"/>
  <c r="M40" i="2" s="1" a="1"/>
  <c r="M40" i="2" s="1"/>
  <c r="M41" i="2" s="1" a="1"/>
  <c r="M41" i="2" s="1"/>
  <c r="M42" i="2" s="1" a="1"/>
  <c r="M42" i="2" s="1"/>
  <c r="M43" i="2" s="1" a="1"/>
  <c r="M43" i="2" s="1"/>
  <c r="M44" i="2" s="1" a="1"/>
  <c r="M44" i="2" s="1"/>
  <c r="M45" i="2" s="1" a="1"/>
  <c r="M45" i="2" s="1"/>
  <c r="M46" i="2" s="1" a="1"/>
  <c r="M46" i="2" s="1"/>
  <c r="M47" i="2" s="1" a="1"/>
  <c r="M47" i="2" s="1"/>
  <c r="M48" i="2" s="1" a="1"/>
  <c r="M48" i="2" s="1"/>
  <c r="M49" i="2" s="1" a="1"/>
  <c r="M49" i="2" s="1"/>
  <c r="M50" i="2" s="1" a="1"/>
  <c r="M50" i="2" s="1"/>
  <c r="M51" i="2" s="1" a="1"/>
  <c r="M51" i="2" s="1"/>
  <c r="M52" i="2" s="1" a="1"/>
  <c r="M52" i="2" s="1"/>
  <c r="M53" i="2" s="1" a="1"/>
  <c r="M53" i="2" s="1"/>
  <c r="M54" i="2" s="1" a="1"/>
  <c r="M54" i="2" s="1"/>
  <c r="M55" i="2" s="1" a="1"/>
  <c r="M55" i="2" s="1"/>
  <c r="M56" i="2" s="1" a="1"/>
  <c r="M56" i="2" s="1"/>
  <c r="M57" i="2" s="1" a="1"/>
  <c r="M57" i="2" s="1"/>
  <c r="M58" i="2" s="1" a="1"/>
  <c r="M58" i="2" s="1"/>
  <c r="M59" i="2" s="1" a="1"/>
  <c r="M59" i="2" s="1"/>
  <c r="M60" i="2" s="1" a="1"/>
  <c r="M60" i="2" s="1"/>
  <c r="M61" i="2" s="1" a="1"/>
  <c r="M61" i="2" s="1"/>
  <c r="M62" i="2" s="1" a="1"/>
  <c r="M62" i="2" s="1"/>
  <c r="M63" i="2" s="1" a="1"/>
  <c r="M63" i="2" s="1"/>
  <c r="M64" i="2" s="1" a="1"/>
  <c r="M64" i="2" s="1"/>
  <c r="M65" i="2" s="1" a="1"/>
  <c r="M65" i="2" s="1"/>
  <c r="M66" i="2" s="1" a="1"/>
  <c r="M66" i="2" s="1"/>
  <c r="M67" i="2" s="1" a="1"/>
  <c r="M67" i="2" s="1"/>
  <c r="M68" i="2" s="1" a="1"/>
  <c r="M68" i="2" s="1"/>
  <c r="M69" i="2" s="1" a="1"/>
  <c r="M69" i="2" s="1"/>
  <c r="M70" i="2" s="1" a="1"/>
  <c r="M70" i="2" s="1"/>
  <c r="M71" i="2" s="1" a="1"/>
  <c r="M71" i="2" s="1"/>
  <c r="M72" i="2" s="1" a="1"/>
  <c r="M72" i="2" s="1"/>
  <c r="M73" i="2" s="1" a="1"/>
  <c r="M73" i="2" s="1"/>
  <c r="M74" i="2" s="1" a="1"/>
  <c r="M74" i="2" s="1"/>
  <c r="M75" i="2" s="1" a="1"/>
  <c r="M75" i="2" s="1"/>
  <c r="M76" i="2" s="1" a="1"/>
  <c r="M76" i="2" s="1"/>
  <c r="M77" i="2" s="1" a="1"/>
  <c r="M77" i="2" s="1"/>
  <c r="M78" i="2" s="1" a="1"/>
  <c r="M78" i="2" s="1"/>
  <c r="M79" i="2" s="1" a="1"/>
  <c r="M79" i="2" s="1"/>
  <c r="M80" i="2" s="1" a="1"/>
  <c r="M80" i="2" s="1"/>
  <c r="M81" i="2" s="1" a="1"/>
  <c r="M81" i="2" s="1"/>
  <c r="M82" i="2" s="1" a="1"/>
  <c r="M82" i="2" s="1"/>
  <c r="M83" i="2" s="1" a="1"/>
  <c r="M83" i="2" s="1"/>
  <c r="M84" i="2" s="1" a="1"/>
  <c r="M84" i="2" s="1"/>
  <c r="M85" i="2" s="1" a="1"/>
  <c r="M85" i="2" s="1"/>
  <c r="M86" i="2" s="1" a="1"/>
  <c r="M86" i="2" s="1"/>
  <c r="M87" i="2" s="1" a="1"/>
  <c r="M87" i="2" s="1"/>
  <c r="M88" i="2" s="1" a="1"/>
  <c r="M88" i="2" s="1"/>
  <c r="M89" i="2" s="1" a="1"/>
  <c r="M89" i="2" s="1"/>
  <c r="M90" i="2" s="1" a="1"/>
  <c r="M90" i="2" s="1"/>
  <c r="M91" i="2" s="1" a="1"/>
  <c r="M91" i="2" s="1"/>
  <c r="M92" i="2" s="1" a="1"/>
  <c r="M92" i="2" s="1"/>
  <c r="M93" i="2" s="1" a="1"/>
  <c r="M93" i="2" s="1"/>
  <c r="P9" i="2" l="1" a="1"/>
  <c r="P9" i="2" s="1"/>
  <c r="S8" i="2"/>
  <c r="U8" i="2"/>
  <c r="Q8" i="2" a="1"/>
  <c r="Q8" i="2" s="1"/>
  <c r="H2" i="2" a="1"/>
  <c r="H2" i="2" s="1"/>
  <c r="H3" i="2" s="1" a="1"/>
  <c r="H3" i="2" s="1"/>
  <c r="S9" i="2" l="1"/>
  <c r="U9" i="2"/>
  <c r="Q9" i="2" a="1"/>
  <c r="Q9" i="2" s="1"/>
  <c r="P10" i="2" a="1"/>
  <c r="P10" i="2" s="1"/>
  <c r="H4" i="2" a="1"/>
  <c r="H4" i="2" s="1"/>
  <c r="P11" i="2" l="1" a="1"/>
  <c r="P11" i="2" s="1"/>
  <c r="P12" i="2" s="1" a="1"/>
  <c r="P12" i="2" s="1"/>
  <c r="U10" i="2"/>
  <c r="Q10" i="2" a="1"/>
  <c r="Q10" i="2" s="1"/>
  <c r="S10" i="2"/>
  <c r="H5" i="2" a="1"/>
  <c r="H5" i="2" s="1"/>
  <c r="U12" i="2" l="1"/>
  <c r="Q12" i="2" a="1"/>
  <c r="Q12" i="2" s="1"/>
  <c r="S12" i="2"/>
  <c r="P13" i="2" a="1"/>
  <c r="P13" i="2" s="1"/>
  <c r="U11" i="2"/>
  <c r="Q11" i="2" a="1"/>
  <c r="Q11" i="2" s="1"/>
  <c r="S11" i="2"/>
  <c r="H6" i="2" a="1"/>
  <c r="H6" i="2" s="1"/>
  <c r="U13" i="2" l="1"/>
  <c r="Q13" i="2" a="1"/>
  <c r="Q13" i="2" s="1"/>
  <c r="S13" i="2"/>
  <c r="P14" i="2" a="1"/>
  <c r="P14" i="2" s="1"/>
  <c r="H7" i="2" a="1"/>
  <c r="H7" i="2" s="1"/>
  <c r="H8" i="2" s="1" a="1"/>
  <c r="H8" i="2" s="1"/>
  <c r="Q14" i="2" l="1" a="1"/>
  <c r="Q14" i="2" s="1"/>
  <c r="U14" i="2"/>
  <c r="S14" i="2"/>
  <c r="P15" i="2" a="1"/>
  <c r="P15" i="2" s="1"/>
  <c r="H9" i="2" a="1"/>
  <c r="H9" i="2" s="1"/>
  <c r="H10" i="2" s="1" a="1"/>
  <c r="H10" i="2" s="1"/>
  <c r="Q15" i="2" l="1" a="1"/>
  <c r="Q15" i="2" s="1"/>
  <c r="S15" i="2"/>
  <c r="U15" i="2"/>
  <c r="P16" i="2" a="1"/>
  <c r="P16" i="2" s="1"/>
  <c r="H11" i="2" a="1"/>
  <c r="H11" i="2" s="1"/>
  <c r="H12" i="2" s="1" a="1"/>
  <c r="H12" i="2" s="1"/>
  <c r="H13" i="2" s="1" a="1"/>
  <c r="H13" i="2" s="1"/>
  <c r="H14" i="2" s="1" a="1"/>
  <c r="H14" i="2" s="1"/>
  <c r="Q16" i="2" l="1" a="1"/>
  <c r="Q16" i="2" s="1"/>
  <c r="S16" i="2"/>
  <c r="U16" i="2"/>
  <c r="P17" i="2" a="1"/>
  <c r="P17" i="2" s="1"/>
  <c r="H15" i="2" a="1"/>
  <c r="H15" i="2" s="1"/>
  <c r="H16" i="2" s="1" a="1"/>
  <c r="H16" i="2" s="1"/>
  <c r="H17" i="2" s="1" a="1"/>
  <c r="H17" i="2" s="1"/>
  <c r="H18" i="2" s="1" a="1"/>
  <c r="H18" i="2" s="1"/>
  <c r="H19" i="2" s="1" a="1"/>
  <c r="H19" i="2" s="1"/>
  <c r="H20" i="2" s="1" a="1"/>
  <c r="H20" i="2" s="1"/>
  <c r="H21" i="2" s="1" a="1"/>
  <c r="H21" i="2" s="1"/>
  <c r="H22" i="2" s="1" a="1"/>
  <c r="H22" i="2" s="1"/>
  <c r="H23" i="2" s="1" a="1"/>
  <c r="H23" i="2" s="1"/>
  <c r="H24" i="2" s="1" a="1"/>
  <c r="H24" i="2" s="1"/>
  <c r="H25" i="2" s="1" a="1"/>
  <c r="H25" i="2" s="1"/>
  <c r="H26" i="2" s="1" a="1"/>
  <c r="H26" i="2" s="1"/>
  <c r="H27" i="2" s="1" a="1"/>
  <c r="H27" i="2" s="1"/>
  <c r="H28" i="2" s="1" a="1"/>
  <c r="H28" i="2" s="1"/>
  <c r="H29" i="2" s="1" a="1"/>
  <c r="H29" i="2" s="1"/>
  <c r="H30" i="2" s="1" a="1"/>
  <c r="H30" i="2" s="1"/>
  <c r="H31" i="2" s="1" a="1"/>
  <c r="H31" i="2" s="1"/>
  <c r="H32" i="2" s="1" a="1"/>
  <c r="H32" i="2" s="1"/>
  <c r="H33" i="2" s="1" a="1"/>
  <c r="H33" i="2" s="1"/>
  <c r="H34" i="2" s="1" a="1"/>
  <c r="H34" i="2" s="1"/>
  <c r="H35" i="2" s="1" a="1"/>
  <c r="H35" i="2" s="1"/>
  <c r="H36" i="2" s="1" a="1"/>
  <c r="H36" i="2" s="1"/>
  <c r="H37" i="2" s="1" a="1"/>
  <c r="H37" i="2" s="1"/>
  <c r="H38" i="2" s="1" a="1"/>
  <c r="H38" i="2" s="1"/>
  <c r="H39" i="2" s="1" a="1"/>
  <c r="H39" i="2" s="1"/>
  <c r="H40" i="2" s="1" a="1"/>
  <c r="H40" i="2" s="1"/>
  <c r="H41" i="2" s="1" a="1"/>
  <c r="H41" i="2" s="1"/>
  <c r="H42" i="2" s="1" a="1"/>
  <c r="H42" i="2" s="1"/>
  <c r="H43" i="2" s="1" a="1"/>
  <c r="H43" i="2" s="1"/>
  <c r="H44" i="2" s="1" a="1"/>
  <c r="H44" i="2" s="1"/>
  <c r="H45" i="2" s="1" a="1"/>
  <c r="H45" i="2" s="1"/>
  <c r="H46" i="2" s="1" a="1"/>
  <c r="H46" i="2" s="1"/>
  <c r="H47" i="2" s="1" a="1"/>
  <c r="H47" i="2" s="1"/>
  <c r="H48" i="2" s="1" a="1"/>
  <c r="H48" i="2" s="1"/>
  <c r="H49" i="2" s="1" a="1"/>
  <c r="H49" i="2" s="1"/>
  <c r="H50" i="2" s="1" a="1"/>
  <c r="H50" i="2" s="1"/>
  <c r="H51" i="2" s="1" a="1"/>
  <c r="H51" i="2" s="1"/>
  <c r="H52" i="2" s="1" a="1"/>
  <c r="H52" i="2" s="1"/>
  <c r="H53" i="2" s="1" a="1"/>
  <c r="H53" i="2" s="1"/>
  <c r="H54" i="2" s="1" a="1"/>
  <c r="H54" i="2" s="1"/>
  <c r="H55" i="2" s="1" a="1"/>
  <c r="H55" i="2" s="1"/>
  <c r="H56" i="2" s="1" a="1"/>
  <c r="H56" i="2" s="1"/>
  <c r="H57" i="2" s="1" a="1"/>
  <c r="H57" i="2" s="1"/>
  <c r="H58" i="2" s="1" a="1"/>
  <c r="H58" i="2" s="1"/>
  <c r="H59" i="2" s="1" a="1"/>
  <c r="H59" i="2" s="1"/>
  <c r="H60" i="2" s="1" a="1"/>
  <c r="H60" i="2" s="1"/>
  <c r="H61" i="2" s="1" a="1"/>
  <c r="H61" i="2" s="1"/>
  <c r="H62" i="2" s="1" a="1"/>
  <c r="H62" i="2" s="1"/>
  <c r="H63" i="2" s="1" a="1"/>
  <c r="H63" i="2" s="1"/>
  <c r="H64" i="2" s="1" a="1"/>
  <c r="H64" i="2" s="1"/>
  <c r="H65" i="2" s="1" a="1"/>
  <c r="H65" i="2" s="1"/>
  <c r="H66" i="2" s="1" a="1"/>
  <c r="H66" i="2" s="1"/>
  <c r="H67" i="2" s="1" a="1"/>
  <c r="H67" i="2" s="1"/>
  <c r="H68" i="2" s="1" a="1"/>
  <c r="H68" i="2" s="1"/>
  <c r="H69" i="2" s="1" a="1"/>
  <c r="H69" i="2" s="1"/>
  <c r="H70" i="2" s="1" a="1"/>
  <c r="H70" i="2" s="1"/>
  <c r="H71" i="2" s="1" a="1"/>
  <c r="H71" i="2" s="1"/>
  <c r="H72" i="2" s="1" a="1"/>
  <c r="H72" i="2" s="1"/>
  <c r="H73" i="2" s="1" a="1"/>
  <c r="H73" i="2" s="1"/>
  <c r="H74" i="2" s="1" a="1"/>
  <c r="H74" i="2" s="1"/>
  <c r="H75" i="2" s="1" a="1"/>
  <c r="H75" i="2" s="1"/>
  <c r="H76" i="2" s="1" a="1"/>
  <c r="H76" i="2" s="1"/>
  <c r="H77" i="2" s="1" a="1"/>
  <c r="H77" i="2" s="1"/>
  <c r="H78" i="2" s="1" a="1"/>
  <c r="H78" i="2" s="1"/>
  <c r="H79" i="2" s="1" a="1"/>
  <c r="H79" i="2" s="1"/>
  <c r="H80" i="2" s="1" a="1"/>
  <c r="H80" i="2" s="1"/>
  <c r="H81" i="2" s="1" a="1"/>
  <c r="H81" i="2" s="1"/>
  <c r="H82" i="2" s="1" a="1"/>
  <c r="H82" i="2" s="1"/>
  <c r="H83" i="2" s="1" a="1"/>
  <c r="H83" i="2" s="1"/>
  <c r="H84" i="2" s="1" a="1"/>
  <c r="H84" i="2" s="1"/>
  <c r="H85" i="2" s="1" a="1"/>
  <c r="H85" i="2" s="1"/>
  <c r="H86" i="2" s="1" a="1"/>
  <c r="H86" i="2" s="1"/>
  <c r="H87" i="2" s="1" a="1"/>
  <c r="H87" i="2" s="1"/>
  <c r="H88" i="2" s="1" a="1"/>
  <c r="H88" i="2" s="1"/>
  <c r="H89" i="2" s="1" a="1"/>
  <c r="H89" i="2" s="1"/>
  <c r="H90" i="2" s="1" a="1"/>
  <c r="H90" i="2" s="1"/>
  <c r="H91" i="2" s="1" a="1"/>
  <c r="H91" i="2" s="1"/>
  <c r="H92" i="2" s="1" a="1"/>
  <c r="H92" i="2" s="1"/>
  <c r="H93" i="2" s="1" a="1"/>
  <c r="H93" i="2" s="1"/>
  <c r="S17" i="2" l="1"/>
  <c r="Q17" i="2" a="1"/>
  <c r="Q17" i="2" s="1"/>
  <c r="U17" i="2"/>
  <c r="P18" i="2" a="1"/>
  <c r="P18" i="2" s="1"/>
  <c r="U18" i="2" l="1"/>
  <c r="S18" i="2"/>
  <c r="Q18" i="2" a="1"/>
  <c r="Q18" i="2" s="1"/>
  <c r="P19" i="2" a="1"/>
  <c r="P19" i="2" s="1"/>
  <c r="S19" i="2" l="1"/>
  <c r="Q19" i="2" a="1"/>
  <c r="Q19" i="2" s="1"/>
  <c r="U19" i="2"/>
  <c r="P20" i="2" a="1"/>
  <c r="P20" i="2" s="1"/>
  <c r="S20" i="2" l="1"/>
  <c r="U20" i="2"/>
  <c r="Q20" i="2" a="1"/>
  <c r="Q20" i="2" s="1"/>
  <c r="P21" i="2" a="1"/>
  <c r="P21" i="2" s="1"/>
  <c r="S21" i="2" l="1"/>
  <c r="Q21" i="2" a="1"/>
  <c r="Q21" i="2" s="1"/>
  <c r="U21" i="2"/>
  <c r="P22" i="2" a="1"/>
  <c r="P22" i="2" s="1"/>
  <c r="U22" i="2" l="1"/>
  <c r="Q22" i="2" a="1"/>
  <c r="Q22" i="2" s="1"/>
  <c r="S22" i="2"/>
  <c r="P23" i="2" a="1"/>
  <c r="P23" i="2" s="1"/>
  <c r="U23" i="2" l="1"/>
  <c r="S23" i="2"/>
  <c r="Q23" i="2" a="1"/>
  <c r="Q23" i="2" s="1"/>
  <c r="P24" i="2" a="1"/>
  <c r="P24" i="2" s="1"/>
  <c r="U24" i="2" l="1"/>
  <c r="Q24" i="2" a="1"/>
  <c r="Q24" i="2" s="1"/>
  <c r="S24" i="2"/>
  <c r="P25" i="2" a="1"/>
  <c r="P25" i="2" s="1"/>
  <c r="U25" i="2" l="1"/>
  <c r="S25" i="2"/>
  <c r="Q25" i="2" a="1"/>
  <c r="Q25" i="2" s="1"/>
  <c r="P26" i="2" a="1"/>
  <c r="P26" i="2" s="1"/>
  <c r="Q26" i="2" l="1" a="1"/>
  <c r="Q26" i="2" s="1"/>
  <c r="S26" i="2"/>
  <c r="U26" i="2"/>
  <c r="P27" i="2" a="1"/>
  <c r="P27" i="2" s="1"/>
  <c r="Q27" i="2" l="1" a="1"/>
  <c r="Q27" i="2" s="1"/>
  <c r="U27" i="2"/>
  <c r="S27" i="2"/>
  <c r="P28" i="2" a="1"/>
  <c r="P28" i="2" s="1"/>
  <c r="Q28" i="2" l="1" a="1"/>
  <c r="Q28" i="2" s="1"/>
  <c r="S28" i="2"/>
  <c r="U28" i="2"/>
  <c r="P29" i="2" a="1"/>
  <c r="P29" i="2" s="1"/>
  <c r="U29" i="2" l="1"/>
  <c r="S29" i="2"/>
  <c r="Q29" i="2" a="1"/>
  <c r="Q29" i="2" s="1"/>
  <c r="P30" i="2" a="1"/>
  <c r="P30" i="2" s="1"/>
  <c r="S30" i="2" l="1"/>
  <c r="U30" i="2"/>
  <c r="Q30" i="2" a="1"/>
  <c r="Q30" i="2" s="1"/>
  <c r="P31" i="2" a="1"/>
  <c r="P31" i="2" s="1"/>
  <c r="S31" i="2" l="1"/>
  <c r="U31" i="2"/>
  <c r="Q31" i="2" a="1"/>
  <c r="Q31" i="2" s="1"/>
  <c r="P32" i="2" a="1"/>
  <c r="P32" i="2" s="1"/>
  <c r="S32" i="2" l="1"/>
  <c r="Q32" i="2" a="1"/>
  <c r="Q32" i="2" s="1"/>
  <c r="U32" i="2"/>
  <c r="P33" i="2" a="1"/>
  <c r="P33" i="2" s="1"/>
  <c r="S33" i="2" l="1"/>
  <c r="U33" i="2"/>
  <c r="Q33" i="2" a="1"/>
  <c r="Q33" i="2" s="1"/>
  <c r="P34" i="2" a="1"/>
  <c r="P34" i="2" s="1"/>
  <c r="U34" i="2" l="1"/>
  <c r="S34" i="2"/>
  <c r="Q34" i="2" a="1"/>
  <c r="Q34" i="2" s="1"/>
  <c r="P35" i="2" a="1"/>
  <c r="P35" i="2" s="1"/>
  <c r="U35" i="2" l="1"/>
  <c r="S35" i="2"/>
  <c r="Q35" i="2" a="1"/>
  <c r="Q35" i="2" s="1"/>
  <c r="P36" i="2" a="1"/>
  <c r="P36" i="2" s="1"/>
  <c r="U36" i="2" l="1"/>
  <c r="Q36" i="2" a="1"/>
  <c r="Q36" i="2" s="1"/>
  <c r="S36" i="2"/>
  <c r="P37" i="2" a="1"/>
  <c r="P37" i="2" s="1"/>
  <c r="U37" i="2" l="1"/>
  <c r="S37" i="2"/>
  <c r="Q37" i="2" a="1"/>
  <c r="Q37" i="2" s="1"/>
  <c r="P38" i="2" a="1"/>
  <c r="P38" i="2" s="1"/>
  <c r="Q38" i="2" l="1" a="1"/>
  <c r="Q38" i="2" s="1"/>
  <c r="U38" i="2"/>
  <c r="S38" i="2"/>
  <c r="P39" i="2" a="1"/>
  <c r="P39" i="2" s="1"/>
  <c r="Q39" i="2" l="1" a="1"/>
  <c r="Q39" i="2" s="1"/>
  <c r="S39" i="2"/>
  <c r="U39" i="2"/>
  <c r="P40" i="2" a="1"/>
  <c r="P40" i="2" s="1"/>
  <c r="Q40" i="2" l="1" a="1"/>
  <c r="Q40" i="2" s="1"/>
  <c r="U40" i="2"/>
  <c r="S40" i="2"/>
  <c r="P41" i="2" a="1"/>
  <c r="P41" i="2" s="1"/>
  <c r="S41" i="2" l="1"/>
  <c r="U41" i="2"/>
  <c r="Q41" i="2" a="1"/>
  <c r="Q41" i="2" s="1"/>
  <c r="P42" i="2" a="1"/>
  <c r="P42" i="2" s="1"/>
  <c r="U42" i="2" l="1"/>
  <c r="S42" i="2"/>
  <c r="Q42" i="2" a="1"/>
  <c r="Q42" i="2" s="1"/>
  <c r="P43" i="2" a="1"/>
  <c r="P43" i="2" s="1"/>
  <c r="S43" i="2" l="1"/>
  <c r="U43" i="2"/>
  <c r="Q43" i="2" a="1"/>
  <c r="Q43" i="2" s="1"/>
  <c r="P44" i="2" a="1"/>
  <c r="P44" i="2" s="1"/>
  <c r="S44" i="2" l="1"/>
  <c r="Q44" i="2" a="1"/>
  <c r="Q44" i="2" s="1"/>
  <c r="U44" i="2"/>
  <c r="P45" i="2" a="1"/>
  <c r="P45" i="2" s="1"/>
  <c r="S45" i="2" l="1"/>
  <c r="U45" i="2"/>
  <c r="Q45" i="2" a="1"/>
  <c r="Q45" i="2" s="1"/>
  <c r="P46" i="2" a="1"/>
  <c r="P46" i="2" s="1"/>
  <c r="U46" i="2" l="1"/>
  <c r="Q46" i="2" a="1"/>
  <c r="Q46" i="2" s="1"/>
  <c r="S46" i="2"/>
  <c r="P47" i="2" a="1"/>
  <c r="P47" i="2" s="1"/>
  <c r="U47" i="2" l="1"/>
  <c r="S47" i="2"/>
  <c r="Q47" i="2" a="1"/>
  <c r="Q47" i="2" s="1"/>
  <c r="P48" i="2" a="1"/>
  <c r="P48" i="2" s="1"/>
  <c r="U48" i="2" l="1"/>
  <c r="Q48" i="2" a="1"/>
  <c r="Q48" i="2" s="1"/>
  <c r="S48" i="2"/>
  <c r="P49" i="2" a="1"/>
  <c r="P49" i="2" s="1"/>
  <c r="U49" i="2" l="1"/>
  <c r="S49" i="2"/>
  <c r="Q49" i="2" a="1"/>
  <c r="Q49" i="2" s="1"/>
  <c r="P50" i="2" a="1"/>
  <c r="P50" i="2" s="1"/>
  <c r="Q50" i="2" l="1" a="1"/>
  <c r="Q50" i="2" s="1"/>
  <c r="S50" i="2"/>
  <c r="U50" i="2"/>
  <c r="P51" i="2" a="1"/>
  <c r="P51" i="2" s="1"/>
  <c r="Q51" i="2" l="1" a="1"/>
  <c r="Q51" i="2" s="1"/>
  <c r="S51" i="2"/>
  <c r="U51" i="2"/>
  <c r="P52" i="2" a="1"/>
  <c r="P52" i="2" s="1"/>
  <c r="Q52" i="2" l="1" a="1"/>
  <c r="Q52" i="2" s="1"/>
  <c r="S52" i="2"/>
  <c r="U52" i="2"/>
  <c r="P53" i="2" a="1"/>
  <c r="P53" i="2" s="1"/>
  <c r="S53" i="2" l="1"/>
  <c r="Q53" i="2" a="1"/>
  <c r="Q53" i="2" s="1"/>
  <c r="U53" i="2"/>
  <c r="P54" i="2" a="1"/>
  <c r="P54" i="2" s="1"/>
  <c r="S54" i="2" l="1"/>
  <c r="U54" i="2"/>
  <c r="Q54" i="2" a="1"/>
  <c r="Q54" i="2" s="1"/>
  <c r="P55" i="2" a="1"/>
  <c r="P55" i="2" s="1"/>
  <c r="S55" i="2" l="1"/>
  <c r="U55" i="2"/>
  <c r="Q55" i="2" a="1"/>
  <c r="Q55" i="2" s="1"/>
  <c r="P56" i="2" a="1"/>
  <c r="P56" i="2" s="1"/>
  <c r="S56" i="2" l="1"/>
  <c r="U56" i="2"/>
  <c r="Q56" i="2" a="1"/>
  <c r="Q56" i="2" s="1"/>
  <c r="P57" i="2" a="1"/>
  <c r="P57" i="2" s="1"/>
  <c r="S57" i="2" l="1"/>
  <c r="U57" i="2"/>
  <c r="Q57" i="2" a="1"/>
  <c r="Q57" i="2" s="1"/>
  <c r="P58" i="2" a="1"/>
  <c r="P58" i="2" s="1"/>
  <c r="U58" i="2" l="1"/>
  <c r="S58" i="2"/>
  <c r="Q58" i="2" a="1"/>
  <c r="Q58" i="2" s="1"/>
  <c r="P59" i="2" a="1"/>
  <c r="P59" i="2" s="1"/>
  <c r="U59" i="2" l="1"/>
  <c r="S59" i="2"/>
  <c r="Q59" i="2" a="1"/>
  <c r="Q59" i="2" s="1"/>
  <c r="P60" i="2" a="1"/>
  <c r="P60" i="2" s="1"/>
  <c r="U60" i="2" l="1"/>
  <c r="Q60" i="2" a="1"/>
  <c r="Q60" i="2" s="1"/>
  <c r="S60" i="2"/>
  <c r="P61" i="2" a="1"/>
  <c r="P61" i="2" s="1"/>
  <c r="U61" i="2" l="1"/>
  <c r="Q61" i="2" a="1"/>
  <c r="Q61" i="2" s="1"/>
  <c r="S61" i="2"/>
  <c r="P62" i="2" a="1"/>
  <c r="P62" i="2" s="1"/>
  <c r="Q62" i="2" l="1" a="1"/>
  <c r="Q62" i="2" s="1"/>
  <c r="U62" i="2"/>
  <c r="S62" i="2"/>
  <c r="P63" i="2" a="1"/>
  <c r="P63" i="2" s="1"/>
  <c r="Q63" i="2" l="1" a="1"/>
  <c r="Q63" i="2" s="1"/>
  <c r="U63" i="2"/>
  <c r="S63" i="2"/>
  <c r="P64" i="2" a="1"/>
  <c r="P64" i="2" s="1"/>
  <c r="Q64" i="2" l="1" a="1"/>
  <c r="Q64" i="2" s="1"/>
  <c r="S64" i="2"/>
  <c r="U64" i="2"/>
  <c r="P65" i="2" a="1"/>
  <c r="P65" i="2" s="1"/>
  <c r="S65" i="2" l="1"/>
  <c r="U65" i="2"/>
  <c r="Q65" i="2" a="1"/>
  <c r="Q65" i="2" s="1"/>
  <c r="P66" i="2" a="1"/>
  <c r="P66" i="2" s="1"/>
  <c r="U66" i="2" l="1"/>
  <c r="S66" i="2"/>
  <c r="Q66" i="2" a="1"/>
  <c r="Q66" i="2" s="1"/>
  <c r="P67" i="2" a="1"/>
  <c r="P67" i="2" s="1"/>
  <c r="S67" i="2" l="1"/>
  <c r="U67" i="2"/>
  <c r="Q67" i="2" a="1"/>
  <c r="Q67" i="2" s="1"/>
  <c r="P68" i="2" a="1"/>
  <c r="P68" i="2" s="1"/>
  <c r="S68" i="2" l="1"/>
  <c r="Q68" i="2" a="1"/>
  <c r="Q68" i="2" s="1"/>
  <c r="U68" i="2"/>
  <c r="P69" i="2" a="1"/>
  <c r="P69" i="2" s="1"/>
  <c r="S69" i="2" l="1"/>
  <c r="U69" i="2"/>
  <c r="Q69" i="2" a="1"/>
  <c r="Q69" i="2" s="1"/>
  <c r="P70" i="2" a="1"/>
  <c r="P70" i="2" s="1"/>
  <c r="U70" i="2" l="1"/>
  <c r="S70" i="2"/>
  <c r="Q70" i="2" a="1"/>
  <c r="Q70" i="2" s="1"/>
  <c r="P71" i="2" a="1"/>
  <c r="P71" i="2" s="1"/>
  <c r="U71" i="2" l="1"/>
  <c r="S71" i="2"/>
  <c r="Q71" i="2" a="1"/>
  <c r="Q71" i="2" s="1"/>
  <c r="P72" i="2" a="1"/>
  <c r="P72" i="2" s="1"/>
  <c r="U72" i="2" l="1"/>
  <c r="Q72" i="2" a="1"/>
  <c r="Q72" i="2" s="1"/>
  <c r="S72" i="2"/>
  <c r="P73" i="2" a="1"/>
  <c r="P73" i="2" s="1"/>
  <c r="U73" i="2" l="1"/>
  <c r="Q73" i="2" a="1"/>
  <c r="Q73" i="2" s="1"/>
  <c r="S73" i="2"/>
  <c r="P74" i="2" a="1"/>
  <c r="P74" i="2" s="1"/>
  <c r="Q74" i="2" l="1" a="1"/>
  <c r="Q74" i="2" s="1"/>
  <c r="S74" i="2"/>
  <c r="U74" i="2"/>
  <c r="P75" i="2" a="1"/>
  <c r="P75" i="2" s="1"/>
  <c r="Q75" i="2" l="1" a="1"/>
  <c r="Q75" i="2" s="1"/>
  <c r="U75" i="2"/>
  <c r="S75" i="2"/>
  <c r="P76" i="2" a="1"/>
  <c r="P76" i="2" s="1"/>
  <c r="Q76" i="2" l="1" a="1"/>
  <c r="Q76" i="2" s="1"/>
  <c r="U76" i="2"/>
  <c r="S76" i="2"/>
  <c r="P77" i="2" a="1"/>
  <c r="P77" i="2" s="1"/>
  <c r="S77" i="2" l="1"/>
  <c r="Q77" i="2" a="1"/>
  <c r="Q77" i="2" s="1"/>
  <c r="U77" i="2"/>
  <c r="P78" i="2" a="1"/>
  <c r="P78" i="2" s="1"/>
  <c r="S78" i="2" l="1"/>
  <c r="U78" i="2"/>
  <c r="Q78" i="2" a="1"/>
  <c r="Q78" i="2" s="1"/>
  <c r="P79" i="2" a="1"/>
  <c r="P79" i="2" s="1"/>
  <c r="S79" i="2" l="1"/>
  <c r="U79" i="2"/>
  <c r="Q79" i="2" a="1"/>
  <c r="Q79" i="2" s="1"/>
  <c r="P80" i="2" a="1"/>
  <c r="P80" i="2" s="1"/>
  <c r="S80" i="2" l="1"/>
  <c r="U80" i="2"/>
  <c r="Q80" i="2" a="1"/>
  <c r="Q80" i="2" s="1"/>
  <c r="P81" i="2" a="1"/>
  <c r="P81" i="2" s="1"/>
  <c r="S81" i="2" l="1"/>
  <c r="U81" i="2"/>
  <c r="Q81" i="2" a="1"/>
  <c r="Q81" i="2" s="1"/>
  <c r="P82" i="2" a="1"/>
  <c r="P82" i="2" s="1"/>
  <c r="U82" i="2" l="1"/>
  <c r="S82" i="2"/>
  <c r="Q82" i="2" a="1"/>
  <c r="Q82" i="2" s="1"/>
  <c r="P83" i="2" a="1"/>
  <c r="P83" i="2" s="1"/>
  <c r="U83" i="2" l="1"/>
  <c r="Q83" i="2" a="1"/>
  <c r="Q83" i="2" s="1"/>
  <c r="S83" i="2"/>
  <c r="P84" i="2" a="1"/>
  <c r="P84" i="2" s="1"/>
  <c r="U84" i="2" l="1"/>
  <c r="Q84" i="2" a="1"/>
  <c r="Q84" i="2" s="1"/>
  <c r="S84" i="2"/>
  <c r="P85" i="2" a="1"/>
  <c r="P85" i="2" s="1"/>
  <c r="U85" i="2" l="1"/>
  <c r="Q85" i="2" a="1"/>
  <c r="Q85" i="2" s="1"/>
  <c r="S85" i="2"/>
  <c r="P86" i="2" a="1"/>
  <c r="P86" i="2" s="1"/>
  <c r="Q86" i="2" l="1" a="1"/>
  <c r="Q86" i="2" s="1"/>
  <c r="S86" i="2"/>
  <c r="U86" i="2"/>
  <c r="P87" i="2" a="1"/>
  <c r="P87" i="2" s="1"/>
  <c r="Q87" i="2" l="1" a="1"/>
  <c r="Q87" i="2" s="1"/>
  <c r="U87" i="2"/>
  <c r="S87" i="2"/>
  <c r="P88" i="2" a="1"/>
  <c r="P88" i="2" s="1"/>
  <c r="Q88" i="2" l="1" a="1"/>
  <c r="Q88" i="2" s="1"/>
  <c r="S88" i="2"/>
  <c r="U88" i="2"/>
  <c r="P89" i="2" a="1"/>
  <c r="P89" i="2" s="1"/>
  <c r="S89" i="2" l="1"/>
  <c r="U89" i="2"/>
  <c r="Q89" i="2" a="1"/>
  <c r="Q89" i="2" s="1"/>
  <c r="P90" i="2" a="1"/>
  <c r="P90" i="2" s="1"/>
  <c r="U90" i="2" l="1"/>
  <c r="S90" i="2"/>
  <c r="Q90" i="2" a="1"/>
  <c r="Q90" i="2" s="1"/>
  <c r="P91" i="2" a="1"/>
  <c r="P91" i="2" s="1"/>
  <c r="S91" i="2" l="1"/>
  <c r="U91" i="2"/>
  <c r="Q91" i="2" a="1"/>
  <c r="Q91" i="2" s="1"/>
  <c r="P92" i="2" a="1"/>
  <c r="P92" i="2" s="1"/>
  <c r="S92" i="2" l="1"/>
  <c r="U92" i="2"/>
  <c r="Q92" i="2" a="1"/>
  <c r="Q92" i="2" s="1"/>
  <c r="P93" i="2" a="1"/>
  <c r="P93" i="2" s="1"/>
  <c r="S93" i="2" l="1"/>
  <c r="T2" i="2" s="1" a="1"/>
  <c r="T2" i="2" s="1"/>
  <c r="U93" i="2"/>
  <c r="V2" i="2" s="1" a="1"/>
  <c r="V2" i="2" s="1"/>
  <c r="Q93" i="2" a="1"/>
  <c r="Q93" i="2" s="1"/>
  <c r="R2" i="2" s="1" a="1"/>
  <c r="R2" i="2" s="1"/>
  <c r="R3" i="2" l="1" a="1"/>
  <c r="R3" i="2" s="1"/>
  <c r="C19" i="1" s="1"/>
  <c r="V3" i="2" a="1"/>
  <c r="V3" i="2" s="1"/>
  <c r="C46" i="1" s="1"/>
  <c r="T3" i="2" a="1"/>
  <c r="T3" i="2" s="1"/>
  <c r="C26" i="1" s="1"/>
  <c r="L26" i="1" l="1" a="1"/>
  <c r="L26" i="1" s="1"/>
  <c r="K26" i="1" a="1"/>
  <c r="K26" i="1" s="1"/>
  <c r="M26" i="1" a="1"/>
  <c r="M26" i="1" s="1"/>
  <c r="I26" i="1" a="1"/>
  <c r="I26" i="1" s="1"/>
  <c r="H26" i="1" a="1"/>
  <c r="H26" i="1" s="1"/>
  <c r="G26" i="1" a="1"/>
  <c r="G26" i="1" s="1"/>
  <c r="J26" i="1" a="1"/>
  <c r="J26" i="1" s="1"/>
  <c r="F26" i="1" a="1"/>
  <c r="F26" i="1" s="1"/>
  <c r="E26" i="1" a="1"/>
  <c r="E26" i="1" s="1"/>
  <c r="H46" i="1" a="1"/>
  <c r="H46" i="1" s="1"/>
  <c r="F46" i="1" a="1"/>
  <c r="F46" i="1" s="1"/>
  <c r="E46" i="1" a="1"/>
  <c r="E46" i="1" s="1"/>
  <c r="I46" i="1" a="1"/>
  <c r="I46" i="1" s="1"/>
  <c r="G46" i="1" a="1"/>
  <c r="G46" i="1" s="1"/>
  <c r="J46" i="1" a="1"/>
  <c r="J46" i="1" s="1"/>
  <c r="K46" i="1" a="1"/>
  <c r="K46" i="1" s="1"/>
  <c r="AH19" i="1" a="1"/>
  <c r="AH19" i="1" s="1"/>
  <c r="V19" i="1" a="1"/>
  <c r="V19" i="1" s="1"/>
  <c r="J19" i="1" a="1"/>
  <c r="J19" i="1" s="1"/>
  <c r="AF19" i="1" a="1"/>
  <c r="AF19" i="1" s="1"/>
  <c r="T19" i="1" a="1"/>
  <c r="T19" i="1" s="1"/>
  <c r="H19" i="1" a="1"/>
  <c r="H19" i="1" s="1"/>
  <c r="AB19" i="1" a="1"/>
  <c r="AB19" i="1" s="1"/>
  <c r="N19" i="1" a="1"/>
  <c r="N19" i="1" s="1"/>
  <c r="AA19" i="1" a="1"/>
  <c r="AA19" i="1" s="1"/>
  <c r="M19" i="1" a="1"/>
  <c r="M19" i="1" s="1"/>
  <c r="Z19" i="1" a="1"/>
  <c r="Z19" i="1" s="1"/>
  <c r="L19" i="1" a="1"/>
  <c r="L19" i="1" s="1"/>
  <c r="X19" i="1" a="1"/>
  <c r="X19" i="1" s="1"/>
  <c r="I19" i="1" a="1"/>
  <c r="I19" i="1" s="1"/>
  <c r="W19" i="1" a="1"/>
  <c r="W19" i="1" s="1"/>
  <c r="S19" i="1" a="1"/>
  <c r="S19" i="1" s="1"/>
  <c r="U19" i="1" a="1"/>
  <c r="U19" i="1" s="1"/>
  <c r="F19" i="1" a="1"/>
  <c r="F19" i="1" s="1"/>
  <c r="AE19" i="1" a="1"/>
  <c r="AE19" i="1" s="1"/>
  <c r="Q19" i="1" a="1"/>
  <c r="Q19" i="1" s="1"/>
  <c r="AC19" i="1" a="1"/>
  <c r="AC19" i="1" s="1"/>
  <c r="O19" i="1" a="1"/>
  <c r="O19" i="1" s="1"/>
  <c r="Y19" i="1" a="1"/>
  <c r="Y19" i="1" s="1"/>
  <c r="K19" i="1" a="1"/>
  <c r="K19" i="1" s="1"/>
  <c r="G19" i="1" a="1"/>
  <c r="G19" i="1" s="1"/>
  <c r="E19" i="1" a="1"/>
  <c r="E19" i="1" s="1"/>
  <c r="R19" i="1" a="1"/>
  <c r="R19" i="1" s="1"/>
  <c r="AG19" i="1" a="1"/>
  <c r="AG19" i="1" s="1"/>
  <c r="AD19" i="1" a="1"/>
  <c r="AD19" i="1" s="1"/>
  <c r="P19" i="1" a="1"/>
  <c r="P19" i="1" s="1"/>
  <c r="D19" i="4"/>
  <c r="V4" i="2" a="1"/>
  <c r="V4" i="2" s="1"/>
  <c r="D39" i="4"/>
  <c r="R4" i="2" a="1"/>
  <c r="R4" i="2" s="1"/>
  <c r="C20" i="1" s="1"/>
  <c r="T4" i="2" a="1"/>
  <c r="T4" i="2" s="1"/>
  <c r="D12" i="4"/>
  <c r="AB20" i="1" l="1" a="1"/>
  <c r="AB20" i="1" s="1"/>
  <c r="P20" i="1" a="1"/>
  <c r="P20" i="1" s="1"/>
  <c r="Z20" i="1" a="1"/>
  <c r="Z20" i="1" s="1"/>
  <c r="N20" i="1" a="1"/>
  <c r="N20" i="1" s="1"/>
  <c r="AA20" i="1" a="1"/>
  <c r="AA20" i="1" s="1"/>
  <c r="L20" i="1" a="1"/>
  <c r="L20" i="1" s="1"/>
  <c r="Y20" i="1" a="1"/>
  <c r="Y20" i="1" s="1"/>
  <c r="K20" i="1" a="1"/>
  <c r="K20" i="1" s="1"/>
  <c r="X20" i="1" a="1"/>
  <c r="X20" i="1" s="1"/>
  <c r="J20" i="1" a="1"/>
  <c r="J20" i="1" s="1"/>
  <c r="V20" i="1" a="1"/>
  <c r="V20" i="1" s="1"/>
  <c r="H20" i="1" a="1"/>
  <c r="H20" i="1" s="1"/>
  <c r="U20" i="1" a="1"/>
  <c r="U20" i="1" s="1"/>
  <c r="G20" i="1" a="1"/>
  <c r="G20" i="1" s="1"/>
  <c r="S20" i="1" a="1"/>
  <c r="S20" i="1" s="1"/>
  <c r="AH20" i="1" a="1"/>
  <c r="AH20" i="1" s="1"/>
  <c r="T20" i="1" a="1"/>
  <c r="T20" i="1" s="1"/>
  <c r="F20" i="1" a="1"/>
  <c r="F20" i="1" s="1"/>
  <c r="AE20" i="1" a="1"/>
  <c r="AE20" i="1" s="1"/>
  <c r="Q20" i="1" a="1"/>
  <c r="Q20" i="1" s="1"/>
  <c r="AC20" i="1" a="1"/>
  <c r="AC20" i="1" s="1"/>
  <c r="M20" i="1" a="1"/>
  <c r="M20" i="1" s="1"/>
  <c r="W20" i="1" a="1"/>
  <c r="W20" i="1" s="1"/>
  <c r="I20" i="1" a="1"/>
  <c r="I20" i="1" s="1"/>
  <c r="AG20" i="1" a="1"/>
  <c r="AG20" i="1" s="1"/>
  <c r="E20" i="1" a="1"/>
  <c r="E20" i="1" s="1"/>
  <c r="AF20" i="1" a="1"/>
  <c r="AF20" i="1" s="1"/>
  <c r="AD20" i="1" a="1"/>
  <c r="AD20" i="1" s="1"/>
  <c r="R20" i="1" a="1"/>
  <c r="R20" i="1" s="1"/>
  <c r="O20" i="1" a="1"/>
  <c r="O20" i="1" s="1"/>
  <c r="C47" i="1"/>
  <c r="C27" i="1"/>
  <c r="V5" i="2" a="1"/>
  <c r="V5" i="2" s="1"/>
  <c r="V6" i="2" s="1" a="1"/>
  <c r="V6" i="2" s="1"/>
  <c r="C49" i="1" s="1"/>
  <c r="D13" i="4"/>
  <c r="T5" i="2" a="1"/>
  <c r="T5" i="2" s="1"/>
  <c r="C28" i="1" s="1"/>
  <c r="R5" i="2" a="1"/>
  <c r="R5" i="2" s="1"/>
  <c r="C21" i="1" s="1"/>
  <c r="AH21" i="1" l="1" a="1"/>
  <c r="AH21" i="1" s="1"/>
  <c r="V21" i="1" a="1"/>
  <c r="V21" i="1" s="1"/>
  <c r="J21" i="1" a="1"/>
  <c r="J21" i="1" s="1"/>
  <c r="AF21" i="1" a="1"/>
  <c r="AF21" i="1" s="1"/>
  <c r="T21" i="1" a="1"/>
  <c r="T21" i="1" s="1"/>
  <c r="H21" i="1" a="1"/>
  <c r="H21" i="1" s="1"/>
  <c r="AN21" i="1" a="1"/>
  <c r="AN21" i="1" s="1"/>
  <c r="Z21" i="1" a="1"/>
  <c r="Z21" i="1" s="1"/>
  <c r="L21" i="1" a="1"/>
  <c r="L21" i="1" s="1"/>
  <c r="AM21" i="1" a="1"/>
  <c r="AM21" i="1" s="1"/>
  <c r="Y21" i="1" a="1"/>
  <c r="Y21" i="1" s="1"/>
  <c r="K21" i="1" a="1"/>
  <c r="K21" i="1" s="1"/>
  <c r="AL21" i="1" a="1"/>
  <c r="AL21" i="1" s="1"/>
  <c r="X21" i="1" a="1"/>
  <c r="X21" i="1" s="1"/>
  <c r="I21" i="1" a="1"/>
  <c r="I21" i="1" s="1"/>
  <c r="AJ21" i="1" a="1"/>
  <c r="AJ21" i="1" s="1"/>
  <c r="U21" i="1" a="1"/>
  <c r="U21" i="1" s="1"/>
  <c r="F21" i="1" a="1"/>
  <c r="F21" i="1" s="1"/>
  <c r="AI21" i="1" a="1"/>
  <c r="AI21" i="1" s="1"/>
  <c r="S21" i="1" a="1"/>
  <c r="S21" i="1" s="1"/>
  <c r="E21" i="1" a="1"/>
  <c r="E21" i="1" s="1"/>
  <c r="Q21" i="1" a="1"/>
  <c r="Q21" i="1" s="1"/>
  <c r="AG21" i="1" a="1"/>
  <c r="AG21" i="1" s="1"/>
  <c r="R21" i="1" a="1"/>
  <c r="R21" i="1" s="1"/>
  <c r="AC21" i="1" a="1"/>
  <c r="AC21" i="1" s="1"/>
  <c r="O21" i="1" a="1"/>
  <c r="O21" i="1" s="1"/>
  <c r="AA21" i="1" a="1"/>
  <c r="AA21" i="1" s="1"/>
  <c r="M21" i="1" a="1"/>
  <c r="M21" i="1" s="1"/>
  <c r="AK21" i="1" a="1"/>
  <c r="AK21" i="1" s="1"/>
  <c r="W21" i="1" a="1"/>
  <c r="W21" i="1" s="1"/>
  <c r="G21" i="1" a="1"/>
  <c r="G21" i="1" s="1"/>
  <c r="AE21" i="1" a="1"/>
  <c r="AE21" i="1" s="1"/>
  <c r="AB21" i="1" a="1"/>
  <c r="AB21" i="1" s="1"/>
  <c r="P21" i="1" a="1"/>
  <c r="P21" i="1" s="1"/>
  <c r="AD21" i="1" a="1"/>
  <c r="AD21" i="1" s="1"/>
  <c r="N21" i="1" a="1"/>
  <c r="N21" i="1" s="1"/>
  <c r="K49" i="1" a="1"/>
  <c r="K49" i="1" s="1"/>
  <c r="I49" i="1" a="1"/>
  <c r="I49" i="1" s="1"/>
  <c r="H49" i="1" a="1"/>
  <c r="H49" i="1" s="1"/>
  <c r="E49" i="1" a="1"/>
  <c r="E49" i="1" s="1"/>
  <c r="J49" i="1" a="1"/>
  <c r="J49" i="1" s="1"/>
  <c r="F49" i="1" a="1"/>
  <c r="F49" i="1" s="1"/>
  <c r="G49" i="1" a="1"/>
  <c r="G49" i="1" s="1"/>
  <c r="H28" i="1" a="1"/>
  <c r="H28" i="1" s="1"/>
  <c r="F28" i="1" a="1"/>
  <c r="F28" i="1" s="1"/>
  <c r="E28" i="1" a="1"/>
  <c r="E28" i="1" s="1"/>
  <c r="M28" i="1" a="1"/>
  <c r="M28" i="1" s="1"/>
  <c r="L28" i="1" a="1"/>
  <c r="L28" i="1" s="1"/>
  <c r="K28" i="1" a="1"/>
  <c r="K28" i="1" s="1"/>
  <c r="I28" i="1" a="1"/>
  <c r="I28" i="1" s="1"/>
  <c r="G28" i="1" a="1"/>
  <c r="G28" i="1" s="1"/>
  <c r="J28" i="1" a="1"/>
  <c r="J28" i="1" s="1"/>
  <c r="E27" i="1" a="1"/>
  <c r="E27" i="1" s="1"/>
  <c r="G27" i="1" a="1"/>
  <c r="G27" i="1" s="1"/>
  <c r="F27" i="1" a="1"/>
  <c r="F27" i="1" s="1"/>
  <c r="L27" i="1" a="1"/>
  <c r="L27" i="1" s="1"/>
  <c r="M27" i="1" a="1"/>
  <c r="M27" i="1" s="1"/>
  <c r="J27" i="1" a="1"/>
  <c r="J27" i="1" s="1"/>
  <c r="H27" i="1" a="1"/>
  <c r="H27" i="1" s="1"/>
  <c r="K27" i="1" a="1"/>
  <c r="K27" i="1" s="1"/>
  <c r="I27" i="1" a="1"/>
  <c r="I27" i="1" s="1"/>
  <c r="F47" i="1" a="1"/>
  <c r="F47" i="1" s="1"/>
  <c r="K47" i="1" a="1"/>
  <c r="K47" i="1" s="1"/>
  <c r="J47" i="1" a="1"/>
  <c r="J47" i="1" s="1"/>
  <c r="H47" i="1" a="1"/>
  <c r="H47" i="1" s="1"/>
  <c r="I47" i="1" a="1"/>
  <c r="I47" i="1" s="1"/>
  <c r="E47" i="1" a="1"/>
  <c r="E47" i="1" s="1"/>
  <c r="G47" i="1" a="1"/>
  <c r="G47" i="1" s="1"/>
  <c r="D21" i="4"/>
  <c r="D40" i="4"/>
  <c r="R6" i="2" a="1"/>
  <c r="R6" i="2" s="1"/>
  <c r="C22" i="1" s="1"/>
  <c r="V7" i="2" a="1"/>
  <c r="V7" i="2" s="1"/>
  <c r="C50" i="1" s="1"/>
  <c r="D14" i="4"/>
  <c r="T6" i="2" a="1"/>
  <c r="T6" i="2" s="1"/>
  <c r="C29" i="1" s="1"/>
  <c r="D42" i="4"/>
  <c r="C48" i="1"/>
  <c r="D20" i="4"/>
  <c r="I50" i="1" l="1" a="1"/>
  <c r="I50" i="1" s="1"/>
  <c r="J50" i="1" a="1"/>
  <c r="J50" i="1" s="1"/>
  <c r="H50" i="1" a="1"/>
  <c r="H50" i="1" s="1"/>
  <c r="G50" i="1" a="1"/>
  <c r="G50" i="1" s="1"/>
  <c r="K50" i="1" a="1"/>
  <c r="K50" i="1" s="1"/>
  <c r="F50" i="1" a="1"/>
  <c r="F50" i="1" s="1"/>
  <c r="E50" i="1" a="1"/>
  <c r="E50" i="1" s="1"/>
  <c r="K29" i="1" a="1"/>
  <c r="K29" i="1" s="1"/>
  <c r="I29" i="1" a="1"/>
  <c r="I29" i="1" s="1"/>
  <c r="H29" i="1" a="1"/>
  <c r="H29" i="1" s="1"/>
  <c r="M29" i="1" a="1"/>
  <c r="M29" i="1" s="1"/>
  <c r="G29" i="1" a="1"/>
  <c r="G29" i="1" s="1"/>
  <c r="E29" i="1" a="1"/>
  <c r="E29" i="1" s="1"/>
  <c r="L29" i="1" a="1"/>
  <c r="L29" i="1" s="1"/>
  <c r="J29" i="1" a="1"/>
  <c r="J29" i="1" s="1"/>
  <c r="F29" i="1" a="1"/>
  <c r="F29" i="1" s="1"/>
  <c r="K48" i="1" a="1"/>
  <c r="K48" i="1" s="1"/>
  <c r="F48" i="1" a="1"/>
  <c r="F48" i="1" s="1"/>
  <c r="J48" i="1" a="1"/>
  <c r="J48" i="1" s="1"/>
  <c r="I48" i="1" a="1"/>
  <c r="I48" i="1" s="1"/>
  <c r="G48" i="1" a="1"/>
  <c r="G48" i="1" s="1"/>
  <c r="E48" i="1" a="1"/>
  <c r="E48" i="1" s="1"/>
  <c r="H48" i="1" a="1"/>
  <c r="H48" i="1" s="1"/>
  <c r="J22" i="1" a="1"/>
  <c r="J22" i="1" s="1"/>
  <c r="H22" i="1" a="1"/>
  <c r="H22" i="1" s="1"/>
  <c r="N22" i="1" a="1"/>
  <c r="N22" i="1" s="1"/>
  <c r="M22" i="1" a="1"/>
  <c r="M22" i="1" s="1"/>
  <c r="K22" i="1" a="1"/>
  <c r="K22" i="1" s="1"/>
  <c r="L22" i="1" a="1"/>
  <c r="L22" i="1" s="1"/>
  <c r="G22" i="1" a="1"/>
  <c r="G22" i="1" s="1"/>
  <c r="E22" i="1" a="1"/>
  <c r="E22" i="1" s="1"/>
  <c r="I22" i="1" a="1"/>
  <c r="I22" i="1" s="1"/>
  <c r="F22" i="1" a="1"/>
  <c r="F22" i="1" s="1"/>
  <c r="V8" i="2" a="1"/>
  <c r="V8" i="2" s="1"/>
  <c r="C51" i="1" s="1"/>
  <c r="D22" i="4"/>
  <c r="T7" i="2" a="1"/>
  <c r="T7" i="2" s="1"/>
  <c r="T8" i="2" s="1" a="1"/>
  <c r="T8" i="2" s="1"/>
  <c r="C31" i="1" s="1"/>
  <c r="D15" i="4"/>
  <c r="R7" i="2" a="1"/>
  <c r="R7" i="2" s="1"/>
  <c r="D41" i="4"/>
  <c r="D43" i="4"/>
  <c r="E31" i="1" l="1" a="1"/>
  <c r="E31" i="1" s="1"/>
  <c r="L31" i="1" a="1"/>
  <c r="L31" i="1" s="1"/>
  <c r="K31" i="1" a="1"/>
  <c r="K31" i="1" s="1"/>
  <c r="I31" i="1" a="1"/>
  <c r="I31" i="1" s="1"/>
  <c r="J31" i="1" a="1"/>
  <c r="J31" i="1" s="1"/>
  <c r="G31" i="1" a="1"/>
  <c r="G31" i="1" s="1"/>
  <c r="M31" i="1" a="1"/>
  <c r="M31" i="1" s="1"/>
  <c r="H31" i="1" a="1"/>
  <c r="H31" i="1" s="1"/>
  <c r="F31" i="1" a="1"/>
  <c r="F31" i="1" s="1"/>
  <c r="I51" i="1" a="1"/>
  <c r="I51" i="1" s="1"/>
  <c r="G51" i="1" a="1"/>
  <c r="G51" i="1" s="1"/>
  <c r="F51" i="1" a="1"/>
  <c r="F51" i="1" s="1"/>
  <c r="J51" i="1" a="1"/>
  <c r="J51" i="1" s="1"/>
  <c r="H51" i="1" a="1"/>
  <c r="H51" i="1" s="1"/>
  <c r="E51" i="1" a="1"/>
  <c r="E51" i="1" s="1"/>
  <c r="K51" i="1" a="1"/>
  <c r="K51" i="1" s="1"/>
  <c r="D44" i="4"/>
  <c r="V9" i="2" a="1"/>
  <c r="V9" i="2" s="1"/>
  <c r="V10" i="2" s="1" a="1"/>
  <c r="V10" i="2" s="1"/>
  <c r="C30" i="1"/>
  <c r="T9" i="2" a="1"/>
  <c r="T9" i="2" s="1"/>
  <c r="C32" i="1" s="1"/>
  <c r="D24" i="4"/>
  <c r="C23" i="1"/>
  <c r="R8" i="2" a="1"/>
  <c r="R8" i="2" s="1"/>
  <c r="R9" i="2" s="1" a="1"/>
  <c r="R9" i="2" s="1"/>
  <c r="R10" i="2" s="1" a="1"/>
  <c r="R10" i="2" s="1"/>
  <c r="R11" i="2" s="1" a="1"/>
  <c r="R11" i="2" s="1"/>
  <c r="R12" i="2" s="1" a="1"/>
  <c r="R12" i="2" s="1"/>
  <c r="R13" i="2" s="1" a="1"/>
  <c r="R13" i="2" s="1"/>
  <c r="R14" i="2" s="1" a="1"/>
  <c r="R14" i="2" s="1"/>
  <c r="R15" i="2" s="1" a="1"/>
  <c r="R15" i="2" s="1"/>
  <c r="R16" i="2" s="1" a="1"/>
  <c r="R16" i="2" s="1"/>
  <c r="R17" i="2" s="1" a="1"/>
  <c r="R17" i="2" s="1"/>
  <c r="R18" i="2" s="1" a="1"/>
  <c r="R18" i="2" s="1"/>
  <c r="R19" i="2" s="1" a="1"/>
  <c r="R19" i="2" s="1"/>
  <c r="R20" i="2" s="1" a="1"/>
  <c r="R20" i="2" s="1"/>
  <c r="R21" i="2" s="1" a="1"/>
  <c r="R21" i="2" s="1"/>
  <c r="R22" i="2" s="1" a="1"/>
  <c r="R22" i="2" s="1"/>
  <c r="R23" i="2" s="1" a="1"/>
  <c r="R23" i="2" s="1"/>
  <c r="R24" i="2" s="1" a="1"/>
  <c r="R24" i="2" s="1"/>
  <c r="R25" i="2" s="1" a="1"/>
  <c r="R25" i="2" s="1"/>
  <c r="R26" i="2" s="1" a="1"/>
  <c r="R26" i="2" s="1"/>
  <c r="R27" i="2" s="1" a="1"/>
  <c r="R27" i="2" s="1"/>
  <c r="R28" i="2" s="1" a="1"/>
  <c r="R28" i="2" s="1"/>
  <c r="R29" i="2" s="1" a="1"/>
  <c r="R29" i="2" s="1"/>
  <c r="R30" i="2" s="1" a="1"/>
  <c r="R30" i="2" s="1"/>
  <c r="R31" i="2" s="1" a="1"/>
  <c r="R31" i="2" s="1"/>
  <c r="R32" i="2" s="1" a="1"/>
  <c r="R32" i="2" s="1"/>
  <c r="R33" i="2" s="1" a="1"/>
  <c r="R33" i="2" s="1"/>
  <c r="R34" i="2" s="1" a="1"/>
  <c r="R34" i="2" s="1"/>
  <c r="R35" i="2" s="1" a="1"/>
  <c r="R35" i="2" s="1"/>
  <c r="R36" i="2" s="1" a="1"/>
  <c r="R36" i="2" s="1"/>
  <c r="R37" i="2" s="1" a="1"/>
  <c r="R37" i="2" s="1"/>
  <c r="R38" i="2" s="1" a="1"/>
  <c r="R38" i="2" s="1"/>
  <c r="R39" i="2" s="1" a="1"/>
  <c r="R39" i="2" s="1"/>
  <c r="R40" i="2" s="1" a="1"/>
  <c r="R40" i="2" s="1"/>
  <c r="R41" i="2" s="1" a="1"/>
  <c r="R41" i="2" s="1"/>
  <c r="R42" i="2" s="1" a="1"/>
  <c r="R42" i="2" s="1"/>
  <c r="R43" i="2" s="1" a="1"/>
  <c r="R43" i="2" s="1"/>
  <c r="R44" i="2" s="1" a="1"/>
  <c r="R44" i="2" s="1"/>
  <c r="R45" i="2" s="1" a="1"/>
  <c r="R45" i="2" s="1"/>
  <c r="R46" i="2" s="1" a="1"/>
  <c r="R46" i="2" s="1"/>
  <c r="R47" i="2" s="1" a="1"/>
  <c r="R47" i="2" s="1"/>
  <c r="R48" i="2" s="1" a="1"/>
  <c r="R48" i="2" s="1"/>
  <c r="R49" i="2" s="1" a="1"/>
  <c r="R49" i="2" s="1"/>
  <c r="R50" i="2" s="1" a="1"/>
  <c r="R50" i="2" s="1"/>
  <c r="R51" i="2" s="1" a="1"/>
  <c r="R51" i="2" s="1"/>
  <c r="R52" i="2" s="1" a="1"/>
  <c r="R52" i="2" s="1"/>
  <c r="R53" i="2" s="1" a="1"/>
  <c r="R53" i="2" s="1"/>
  <c r="R54" i="2" s="1" a="1"/>
  <c r="R54" i="2" s="1"/>
  <c r="R55" i="2" s="1" a="1"/>
  <c r="R55" i="2" s="1"/>
  <c r="R56" i="2" s="1" a="1"/>
  <c r="R56" i="2" s="1"/>
  <c r="R57" i="2" s="1" a="1"/>
  <c r="R57" i="2" s="1"/>
  <c r="R58" i="2" s="1" a="1"/>
  <c r="R58" i="2" s="1"/>
  <c r="R59" i="2" s="1" a="1"/>
  <c r="R59" i="2" s="1"/>
  <c r="R60" i="2" s="1" a="1"/>
  <c r="R60" i="2" s="1"/>
  <c r="R61" i="2" s="1" a="1"/>
  <c r="R61" i="2" s="1"/>
  <c r="R62" i="2" s="1" a="1"/>
  <c r="R62" i="2" s="1"/>
  <c r="R63" i="2" s="1" a="1"/>
  <c r="R63" i="2" s="1"/>
  <c r="R64" i="2" s="1" a="1"/>
  <c r="R64" i="2" s="1"/>
  <c r="R65" i="2" s="1" a="1"/>
  <c r="R65" i="2" s="1"/>
  <c r="R66" i="2" s="1" a="1"/>
  <c r="R66" i="2" s="1"/>
  <c r="R67" i="2" s="1" a="1"/>
  <c r="R67" i="2" s="1"/>
  <c r="R68" i="2" s="1" a="1"/>
  <c r="R68" i="2" s="1"/>
  <c r="R69" i="2" s="1" a="1"/>
  <c r="R69" i="2" s="1"/>
  <c r="R70" i="2" s="1" a="1"/>
  <c r="R70" i="2" s="1"/>
  <c r="R71" i="2" s="1" a="1"/>
  <c r="R71" i="2" s="1"/>
  <c r="R72" i="2" s="1" a="1"/>
  <c r="R72" i="2" s="1"/>
  <c r="R73" i="2" s="1" a="1"/>
  <c r="R73" i="2" s="1"/>
  <c r="R74" i="2" s="1" a="1"/>
  <c r="R74" i="2" s="1"/>
  <c r="R75" i="2" s="1" a="1"/>
  <c r="R75" i="2" s="1"/>
  <c r="R76" i="2" s="1" a="1"/>
  <c r="R76" i="2" s="1"/>
  <c r="R77" i="2" s="1" a="1"/>
  <c r="R77" i="2" s="1"/>
  <c r="R78" i="2" s="1" a="1"/>
  <c r="R78" i="2" s="1"/>
  <c r="R79" i="2" s="1" a="1"/>
  <c r="R79" i="2" s="1"/>
  <c r="R80" i="2" s="1" a="1"/>
  <c r="R80" i="2" s="1"/>
  <c r="R81" i="2" s="1" a="1"/>
  <c r="R81" i="2" s="1"/>
  <c r="R82" i="2" s="1" a="1"/>
  <c r="R82" i="2" s="1"/>
  <c r="R83" i="2" s="1" a="1"/>
  <c r="R83" i="2" s="1"/>
  <c r="R84" i="2" s="1" a="1"/>
  <c r="R84" i="2" s="1"/>
  <c r="R85" i="2" s="1" a="1"/>
  <c r="R85" i="2" s="1"/>
  <c r="R86" i="2" s="1" a="1"/>
  <c r="R86" i="2" s="1"/>
  <c r="R87" i="2" s="1" a="1"/>
  <c r="R87" i="2" s="1"/>
  <c r="R88" i="2" s="1" a="1"/>
  <c r="R88" i="2" s="1"/>
  <c r="R89" i="2" s="1" a="1"/>
  <c r="R89" i="2" s="1"/>
  <c r="R90" i="2" s="1" a="1"/>
  <c r="R90" i="2" s="1"/>
  <c r="R91" i="2" s="1" a="1"/>
  <c r="R91" i="2" s="1"/>
  <c r="R92" i="2" s="1" a="1"/>
  <c r="R92" i="2" s="1"/>
  <c r="R93" i="2" s="1" a="1"/>
  <c r="R93" i="2" s="1"/>
  <c r="L23" i="1" l="1" a="1"/>
  <c r="L23" i="1" s="1"/>
  <c r="J23" i="1" a="1"/>
  <c r="J23" i="1" s="1"/>
  <c r="I23" i="1" a="1"/>
  <c r="I23" i="1" s="1"/>
  <c r="H23" i="1" a="1"/>
  <c r="H23" i="1" s="1"/>
  <c r="G23" i="1" a="1"/>
  <c r="G23" i="1" s="1"/>
  <c r="F23" i="1" a="1"/>
  <c r="F23" i="1" s="1"/>
  <c r="N23" i="1" a="1"/>
  <c r="N23" i="1" s="1"/>
  <c r="K23" i="1" a="1"/>
  <c r="K23" i="1" s="1"/>
  <c r="E23" i="1" a="1"/>
  <c r="E23" i="1" s="1"/>
  <c r="M23" i="1" a="1"/>
  <c r="M23" i="1" s="1"/>
  <c r="H32" i="1" a="1"/>
  <c r="H32" i="1" s="1"/>
  <c r="F32" i="1" a="1"/>
  <c r="F32" i="1" s="1"/>
  <c r="E32" i="1" a="1"/>
  <c r="E32" i="1" s="1"/>
  <c r="J32" i="1" a="1"/>
  <c r="J32" i="1" s="1"/>
  <c r="I32" i="1" a="1"/>
  <c r="I32" i="1" s="1"/>
  <c r="G32" i="1" a="1"/>
  <c r="G32" i="1" s="1"/>
  <c r="M32" i="1" a="1"/>
  <c r="M32" i="1" s="1"/>
  <c r="K32" i="1" a="1"/>
  <c r="K32" i="1" s="1"/>
  <c r="L32" i="1" a="1"/>
  <c r="L32" i="1" s="1"/>
  <c r="L30" i="1" a="1"/>
  <c r="L30" i="1" s="1"/>
  <c r="K30" i="1" a="1"/>
  <c r="K30" i="1" s="1"/>
  <c r="J30" i="1" a="1"/>
  <c r="J30" i="1" s="1"/>
  <c r="I30" i="1" a="1"/>
  <c r="I30" i="1" s="1"/>
  <c r="H30" i="1" a="1"/>
  <c r="H30" i="1" s="1"/>
  <c r="F30" i="1" a="1"/>
  <c r="F30" i="1" s="1"/>
  <c r="E30" i="1" a="1"/>
  <c r="E30" i="1" s="1"/>
  <c r="M30" i="1" a="1"/>
  <c r="M30" i="1" s="1"/>
  <c r="G30" i="1" a="1"/>
  <c r="G30" i="1" s="1"/>
  <c r="C52" i="1"/>
  <c r="D45" i="4" s="1"/>
  <c r="T10" i="2" a="1"/>
  <c r="T10" i="2" s="1"/>
  <c r="C33" i="1" s="1"/>
  <c r="D16" i="4"/>
  <c r="D25" i="4"/>
  <c r="C53" i="1"/>
  <c r="V11" i="2" a="1"/>
  <c r="V11" i="2" s="1"/>
  <c r="D23" i="4"/>
  <c r="G53" i="1" l="1" a="1"/>
  <c r="G53" i="1" s="1"/>
  <c r="E53" i="1" a="1"/>
  <c r="E53" i="1" s="1"/>
  <c r="K53" i="1" a="1"/>
  <c r="K53" i="1" s="1"/>
  <c r="J53" i="1" a="1"/>
  <c r="J53" i="1" s="1"/>
  <c r="H53" i="1" a="1"/>
  <c r="H53" i="1" s="1"/>
  <c r="F53" i="1" a="1"/>
  <c r="F53" i="1" s="1"/>
  <c r="I53" i="1" a="1"/>
  <c r="I53" i="1" s="1"/>
  <c r="K33" i="1" a="1"/>
  <c r="K33" i="1" s="1"/>
  <c r="I33" i="1" a="1"/>
  <c r="I33" i="1" s="1"/>
  <c r="H33" i="1" a="1"/>
  <c r="H33" i="1" s="1"/>
  <c r="L33" i="1" a="1"/>
  <c r="L33" i="1" s="1"/>
  <c r="J33" i="1" a="1"/>
  <c r="J33" i="1" s="1"/>
  <c r="G33" i="1" a="1"/>
  <c r="G33" i="1" s="1"/>
  <c r="M33" i="1" a="1"/>
  <c r="M33" i="1" s="1"/>
  <c r="F33" i="1" a="1"/>
  <c r="F33" i="1" s="1"/>
  <c r="E33" i="1" a="1"/>
  <c r="E33" i="1" s="1"/>
  <c r="G52" i="1" a="1"/>
  <c r="G52" i="1" s="1"/>
  <c r="K52" i="1" a="1"/>
  <c r="K52" i="1" s="1"/>
  <c r="I52" i="1" a="1"/>
  <c r="I52" i="1" s="1"/>
  <c r="J52" i="1" a="1"/>
  <c r="J52" i="1" s="1"/>
  <c r="F52" i="1" a="1"/>
  <c r="F52" i="1" s="1"/>
  <c r="H52" i="1" a="1"/>
  <c r="H52" i="1" s="1"/>
  <c r="E52" i="1" a="1"/>
  <c r="E52" i="1" s="1"/>
  <c r="T11" i="2" a="1"/>
  <c r="T11" i="2" s="1"/>
  <c r="C34" i="1" s="1"/>
  <c r="D26" i="4"/>
  <c r="C54" i="1"/>
  <c r="V12" i="2" a="1"/>
  <c r="V12" i="2" s="1"/>
  <c r="D46" i="4"/>
  <c r="E54" i="1" l="1" a="1"/>
  <c r="E54" i="1" s="1"/>
  <c r="J54" i="1" a="1"/>
  <c r="J54" i="1" s="1"/>
  <c r="I54" i="1" a="1"/>
  <c r="I54" i="1" s="1"/>
  <c r="F54" i="1" a="1"/>
  <c r="F54" i="1" s="1"/>
  <c r="K54" i="1" a="1"/>
  <c r="K54" i="1" s="1"/>
  <c r="G54" i="1" a="1"/>
  <c r="G54" i="1" s="1"/>
  <c r="H54" i="1" a="1"/>
  <c r="H54" i="1" s="1"/>
  <c r="G34" i="1" a="1"/>
  <c r="G34" i="1" s="1"/>
  <c r="L34" i="1" a="1"/>
  <c r="L34" i="1" s="1"/>
  <c r="K34" i="1" a="1"/>
  <c r="K34" i="1" s="1"/>
  <c r="H34" i="1" a="1"/>
  <c r="H34" i="1" s="1"/>
  <c r="F34" i="1" a="1"/>
  <c r="F34" i="1" s="1"/>
  <c r="E34" i="1" a="1"/>
  <c r="E34" i="1" s="1"/>
  <c r="M34" i="1" a="1"/>
  <c r="M34" i="1" s="1"/>
  <c r="I34" i="1" a="1"/>
  <c r="I34" i="1" s="1"/>
  <c r="J34" i="1" a="1"/>
  <c r="J34" i="1" s="1"/>
  <c r="T12" i="2" a="1"/>
  <c r="T12" i="2" s="1"/>
  <c r="T13" i="2" s="1" a="1"/>
  <c r="T13" i="2" s="1"/>
  <c r="C55" i="1"/>
  <c r="V13" i="2" a="1"/>
  <c r="V13" i="2" s="1"/>
  <c r="D47" i="4"/>
  <c r="D27" i="4"/>
  <c r="J55" i="1" l="1" a="1"/>
  <c r="J55" i="1" s="1"/>
  <c r="E55" i="1" a="1"/>
  <c r="E55" i="1" s="1"/>
  <c r="K55" i="1" a="1"/>
  <c r="K55" i="1" s="1"/>
  <c r="I55" i="1" a="1"/>
  <c r="I55" i="1" s="1"/>
  <c r="H55" i="1" a="1"/>
  <c r="H55" i="1" s="1"/>
  <c r="G55" i="1" a="1"/>
  <c r="G55" i="1" s="1"/>
  <c r="F55" i="1" a="1"/>
  <c r="F55" i="1" s="1"/>
  <c r="C35" i="1"/>
  <c r="C36" i="1"/>
  <c r="T14" i="2" a="1"/>
  <c r="T14" i="2" s="1"/>
  <c r="C56" i="1"/>
  <c r="V14" i="2" a="1"/>
  <c r="V14" i="2" s="1"/>
  <c r="D48" i="4"/>
  <c r="J56" i="1" l="1" a="1"/>
  <c r="J56" i="1" s="1"/>
  <c r="H56" i="1" a="1"/>
  <c r="H56" i="1" s="1"/>
  <c r="G56" i="1" a="1"/>
  <c r="G56" i="1" s="1"/>
  <c r="K56" i="1" a="1"/>
  <c r="K56" i="1" s="1"/>
  <c r="I56" i="1" a="1"/>
  <c r="I56" i="1" s="1"/>
  <c r="F56" i="1" a="1"/>
  <c r="F56" i="1" s="1"/>
  <c r="E56" i="1" a="1"/>
  <c r="E56" i="1" s="1"/>
  <c r="M36" i="1" a="1"/>
  <c r="M36" i="1" s="1"/>
  <c r="H36" i="1" a="1"/>
  <c r="H36" i="1" s="1"/>
  <c r="F36" i="1" a="1"/>
  <c r="F36" i="1" s="1"/>
  <c r="E36" i="1" a="1"/>
  <c r="E36" i="1" s="1"/>
  <c r="I36" i="1" a="1"/>
  <c r="I36" i="1" s="1"/>
  <c r="G36" i="1" a="1"/>
  <c r="G36" i="1" s="1"/>
  <c r="L36" i="1" a="1"/>
  <c r="L36" i="1" s="1"/>
  <c r="J36" i="1" a="1"/>
  <c r="J36" i="1" s="1"/>
  <c r="K36" i="1" a="1"/>
  <c r="K36" i="1" s="1"/>
  <c r="J35" i="1" a="1"/>
  <c r="J35" i="1" s="1"/>
  <c r="E35" i="1" a="1"/>
  <c r="E35" i="1" s="1"/>
  <c r="M35" i="1" a="1"/>
  <c r="M35" i="1" s="1"/>
  <c r="K35" i="1" a="1"/>
  <c r="K35" i="1" s="1"/>
  <c r="I35" i="1" a="1"/>
  <c r="I35" i="1" s="1"/>
  <c r="G35" i="1" a="1"/>
  <c r="G35" i="1" s="1"/>
  <c r="H35" i="1" a="1"/>
  <c r="H35" i="1" s="1"/>
  <c r="L35" i="1" a="1"/>
  <c r="L35" i="1" s="1"/>
  <c r="F35" i="1" a="1"/>
  <c r="F35" i="1" s="1"/>
  <c r="D28" i="4"/>
  <c r="C57" i="1"/>
  <c r="V15" i="2" a="1"/>
  <c r="V15" i="2" s="1"/>
  <c r="D49" i="4"/>
  <c r="C37" i="1"/>
  <c r="T15" i="2" a="1"/>
  <c r="T15" i="2" s="1"/>
  <c r="D29" i="4"/>
  <c r="K37" i="1" l="1" a="1"/>
  <c r="K37" i="1" s="1"/>
  <c r="I37" i="1" a="1"/>
  <c r="I37" i="1" s="1"/>
  <c r="H37" i="1" a="1"/>
  <c r="H37" i="1" s="1"/>
  <c r="L37" i="1" a="1"/>
  <c r="L37" i="1" s="1"/>
  <c r="J37" i="1" a="1"/>
  <c r="J37" i="1" s="1"/>
  <c r="G37" i="1" a="1"/>
  <c r="G37" i="1" s="1"/>
  <c r="M37" i="1" a="1"/>
  <c r="M37" i="1" s="1"/>
  <c r="F37" i="1" a="1"/>
  <c r="F37" i="1" s="1"/>
  <c r="E37" i="1" a="1"/>
  <c r="E37" i="1" s="1"/>
  <c r="H57" i="1" a="1"/>
  <c r="H57" i="1" s="1"/>
  <c r="J57" i="1" a="1"/>
  <c r="J57" i="1" s="1"/>
  <c r="K57" i="1" a="1"/>
  <c r="K57" i="1" s="1"/>
  <c r="G57" i="1" a="1"/>
  <c r="G57" i="1" s="1"/>
  <c r="E57" i="1" a="1"/>
  <c r="E57" i="1" s="1"/>
  <c r="I57" i="1" a="1"/>
  <c r="I57" i="1" s="1"/>
  <c r="F57" i="1" a="1"/>
  <c r="F57" i="1" s="1"/>
  <c r="C38" i="1"/>
  <c r="T16" i="2" a="1"/>
  <c r="T16" i="2" s="1"/>
  <c r="D30" i="4"/>
  <c r="C58" i="1"/>
  <c r="V16" i="2" a="1"/>
  <c r="V16" i="2" s="1"/>
  <c r="D50" i="4"/>
  <c r="H58" i="1" l="1" a="1"/>
  <c r="H58" i="1" s="1"/>
  <c r="F58" i="1" a="1"/>
  <c r="F58" i="1" s="1"/>
  <c r="E58" i="1" a="1"/>
  <c r="E58" i="1" s="1"/>
  <c r="K58" i="1" a="1"/>
  <c r="K58" i="1" s="1"/>
  <c r="I58" i="1" a="1"/>
  <c r="I58" i="1" s="1"/>
  <c r="G58" i="1" a="1"/>
  <c r="G58" i="1" s="1"/>
  <c r="J58" i="1" a="1"/>
  <c r="J58" i="1" s="1"/>
  <c r="G38" i="1" a="1"/>
  <c r="G38" i="1" s="1"/>
  <c r="L38" i="1" a="1"/>
  <c r="L38" i="1" s="1"/>
  <c r="K38" i="1" a="1"/>
  <c r="K38" i="1" s="1"/>
  <c r="H38" i="1" a="1"/>
  <c r="H38" i="1" s="1"/>
  <c r="F38" i="1" a="1"/>
  <c r="F38" i="1" s="1"/>
  <c r="E38" i="1" a="1"/>
  <c r="E38" i="1" s="1"/>
  <c r="M38" i="1" a="1"/>
  <c r="M38" i="1" s="1"/>
  <c r="I38" i="1" a="1"/>
  <c r="I38" i="1" s="1"/>
  <c r="J38" i="1" a="1"/>
  <c r="J38" i="1" s="1"/>
  <c r="C59" i="1"/>
  <c r="V17" i="2" a="1"/>
  <c r="V17" i="2" s="1"/>
  <c r="D51" i="4"/>
  <c r="C39" i="1"/>
  <c r="T17" i="2" a="1"/>
  <c r="T17" i="2" s="1"/>
  <c r="D31" i="4"/>
  <c r="J39" i="1" l="1" a="1"/>
  <c r="J39" i="1" s="1"/>
  <c r="E39" i="1" a="1"/>
  <c r="E39" i="1" s="1"/>
  <c r="M39" i="1" a="1"/>
  <c r="M39" i="1" s="1"/>
  <c r="K39" i="1" a="1"/>
  <c r="K39" i="1" s="1"/>
  <c r="I39" i="1" a="1"/>
  <c r="I39" i="1" s="1"/>
  <c r="G39" i="1" a="1"/>
  <c r="G39" i="1" s="1"/>
  <c r="H39" i="1" a="1"/>
  <c r="H39" i="1" s="1"/>
  <c r="L39" i="1" a="1"/>
  <c r="L39" i="1" s="1"/>
  <c r="F39" i="1" a="1"/>
  <c r="F39" i="1" s="1"/>
  <c r="F59" i="1" a="1"/>
  <c r="F59" i="1" s="1"/>
  <c r="K59" i="1" a="1"/>
  <c r="K59" i="1" s="1"/>
  <c r="J59" i="1" a="1"/>
  <c r="J59" i="1" s="1"/>
  <c r="G59" i="1" a="1"/>
  <c r="G59" i="1" s="1"/>
  <c r="E59" i="1" a="1"/>
  <c r="E59" i="1" s="1"/>
  <c r="H59" i="1" a="1"/>
  <c r="H59" i="1" s="1"/>
  <c r="I59" i="1" a="1"/>
  <c r="I59" i="1" s="1"/>
  <c r="C40" i="1"/>
  <c r="T18" i="2" a="1"/>
  <c r="T18" i="2" s="1"/>
  <c r="D32" i="4"/>
  <c r="C60" i="1"/>
  <c r="V18" i="2" a="1"/>
  <c r="V18" i="2" s="1"/>
  <c r="D52" i="4"/>
  <c r="K60" i="1" l="1" a="1"/>
  <c r="K60" i="1" s="1"/>
  <c r="F60" i="1" a="1"/>
  <c r="F60" i="1" s="1"/>
  <c r="J60" i="1" a="1"/>
  <c r="J60" i="1" s="1"/>
  <c r="I60" i="1" a="1"/>
  <c r="I60" i="1" s="1"/>
  <c r="E60" i="1" a="1"/>
  <c r="E60" i="1" s="1"/>
  <c r="H60" i="1" a="1"/>
  <c r="H60" i="1" s="1"/>
  <c r="G60" i="1" a="1"/>
  <c r="G60" i="1" s="1"/>
  <c r="M40" i="1" a="1"/>
  <c r="M40" i="1" s="1"/>
  <c r="H40" i="1" a="1"/>
  <c r="H40" i="1" s="1"/>
  <c r="F40" i="1" a="1"/>
  <c r="F40" i="1" s="1"/>
  <c r="E40" i="1" a="1"/>
  <c r="E40" i="1" s="1"/>
  <c r="I40" i="1" a="1"/>
  <c r="I40" i="1" s="1"/>
  <c r="G40" i="1" a="1"/>
  <c r="G40" i="1" s="1"/>
  <c r="L40" i="1" a="1"/>
  <c r="L40" i="1" s="1"/>
  <c r="J40" i="1" a="1"/>
  <c r="J40" i="1" s="1"/>
  <c r="K40" i="1" a="1"/>
  <c r="K40" i="1" s="1"/>
  <c r="C61" i="1"/>
  <c r="V19" i="2" a="1"/>
  <c r="V19" i="2" s="1"/>
  <c r="D53" i="4"/>
  <c r="C41" i="1"/>
  <c r="T19" i="2" a="1"/>
  <c r="T19" i="2" s="1"/>
  <c r="D33" i="4"/>
  <c r="K41" i="1" l="1" a="1"/>
  <c r="K41" i="1" s="1"/>
  <c r="I41" i="1" a="1"/>
  <c r="I41" i="1" s="1"/>
  <c r="H41" i="1" a="1"/>
  <c r="H41" i="1" s="1"/>
  <c r="L41" i="1" a="1"/>
  <c r="L41" i="1" s="1"/>
  <c r="J41" i="1" a="1"/>
  <c r="J41" i="1" s="1"/>
  <c r="G41" i="1" a="1"/>
  <c r="G41" i="1" s="1"/>
  <c r="M41" i="1" a="1"/>
  <c r="M41" i="1" s="1"/>
  <c r="F41" i="1" a="1"/>
  <c r="F41" i="1" s="1"/>
  <c r="E41" i="1" a="1"/>
  <c r="E41" i="1" s="1"/>
  <c r="K61" i="1" a="1"/>
  <c r="K61" i="1" s="1"/>
  <c r="I61" i="1" a="1"/>
  <c r="I61" i="1" s="1"/>
  <c r="H61" i="1" a="1"/>
  <c r="H61" i="1" s="1"/>
  <c r="J61" i="1" a="1"/>
  <c r="J61" i="1" s="1"/>
  <c r="G61" i="1" a="1"/>
  <c r="G61" i="1" s="1"/>
  <c r="E61" i="1" a="1"/>
  <c r="E61" i="1" s="1"/>
  <c r="F61" i="1" a="1"/>
  <c r="F61" i="1" s="1"/>
  <c r="C42" i="1"/>
  <c r="T20" i="2" a="1"/>
  <c r="T20" i="2" s="1"/>
  <c r="D34" i="4"/>
  <c r="C62" i="1"/>
  <c r="V20" i="2" a="1"/>
  <c r="V20" i="2" s="1"/>
  <c r="D54" i="4"/>
  <c r="I62" i="1" l="1" a="1"/>
  <c r="I62" i="1" s="1"/>
  <c r="E62" i="1" a="1"/>
  <c r="E62" i="1" s="1"/>
  <c r="K62" i="1" a="1"/>
  <c r="K62" i="1" s="1"/>
  <c r="H62" i="1" a="1"/>
  <c r="H62" i="1" s="1"/>
  <c r="F62" i="1" a="1"/>
  <c r="F62" i="1" s="1"/>
  <c r="G62" i="1" a="1"/>
  <c r="G62" i="1" s="1"/>
  <c r="J62" i="1" a="1"/>
  <c r="J62" i="1" s="1"/>
  <c r="G42" i="1" a="1"/>
  <c r="G42" i="1" s="1"/>
  <c r="L42" i="1" a="1"/>
  <c r="L42" i="1" s="1"/>
  <c r="K42" i="1" a="1"/>
  <c r="K42" i="1" s="1"/>
  <c r="H42" i="1" a="1"/>
  <c r="H42" i="1" s="1"/>
  <c r="F42" i="1" a="1"/>
  <c r="F42" i="1" s="1"/>
  <c r="E42" i="1" a="1"/>
  <c r="E42" i="1" s="1"/>
  <c r="M42" i="1" a="1"/>
  <c r="M42" i="1" s="1"/>
  <c r="I42" i="1" a="1"/>
  <c r="I42" i="1" s="1"/>
  <c r="J42" i="1" a="1"/>
  <c r="J42" i="1" s="1"/>
  <c r="C63" i="1"/>
  <c r="V21" i="2" a="1"/>
  <c r="V21" i="2" s="1"/>
  <c r="D55" i="4"/>
  <c r="C43" i="1"/>
  <c r="T21" i="2" a="1"/>
  <c r="T21" i="2" s="1"/>
  <c r="D35" i="4"/>
  <c r="J43" i="1" l="1" a="1"/>
  <c r="J43" i="1" s="1"/>
  <c r="E43" i="1" a="1"/>
  <c r="E43" i="1" s="1"/>
  <c r="M43" i="1" a="1"/>
  <c r="M43" i="1" s="1"/>
  <c r="K43" i="1" a="1"/>
  <c r="K43" i="1" s="1"/>
  <c r="I43" i="1" a="1"/>
  <c r="I43" i="1" s="1"/>
  <c r="H43" i="1" a="1"/>
  <c r="H43" i="1" s="1"/>
  <c r="L43" i="1" a="1"/>
  <c r="L43" i="1" s="1"/>
  <c r="G43" i="1" a="1"/>
  <c r="G43" i="1" s="1"/>
  <c r="F43" i="1" a="1"/>
  <c r="F43" i="1" s="1"/>
  <c r="I63" i="1" a="1"/>
  <c r="I63" i="1" s="1"/>
  <c r="G63" i="1" a="1"/>
  <c r="G63" i="1" s="1"/>
  <c r="F63" i="1" a="1"/>
  <c r="F63" i="1" s="1"/>
  <c r="J63" i="1" a="1"/>
  <c r="J63" i="1" s="1"/>
  <c r="H63" i="1" a="1"/>
  <c r="H63" i="1" s="1"/>
  <c r="E63" i="1" a="1"/>
  <c r="E63" i="1" s="1"/>
  <c r="K63" i="1" a="1"/>
  <c r="K63" i="1" s="1"/>
  <c r="T22" i="2" a="1"/>
  <c r="T22" i="2" s="1"/>
  <c r="T23" i="2" s="1" a="1"/>
  <c r="T23" i="2" s="1"/>
  <c r="T24" i="2" s="1" a="1"/>
  <c r="T24" i="2" s="1"/>
  <c r="T25" i="2" s="1" a="1"/>
  <c r="T25" i="2" s="1"/>
  <c r="T26" i="2" s="1" a="1"/>
  <c r="T26" i="2" s="1"/>
  <c r="T27" i="2" s="1" a="1"/>
  <c r="T27" i="2" s="1"/>
  <c r="T28" i="2" s="1" a="1"/>
  <c r="T28" i="2" s="1"/>
  <c r="T29" i="2" s="1" a="1"/>
  <c r="T29" i="2" s="1"/>
  <c r="T30" i="2" s="1" a="1"/>
  <c r="T30" i="2" s="1"/>
  <c r="T31" i="2" s="1" a="1"/>
  <c r="T31" i="2" s="1"/>
  <c r="T32" i="2" s="1" a="1"/>
  <c r="T32" i="2" s="1"/>
  <c r="T33" i="2" s="1" a="1"/>
  <c r="T33" i="2" s="1"/>
  <c r="T34" i="2" s="1" a="1"/>
  <c r="T34" i="2" s="1"/>
  <c r="T35" i="2" s="1" a="1"/>
  <c r="T35" i="2" s="1"/>
  <c r="T36" i="2" s="1" a="1"/>
  <c r="T36" i="2" s="1"/>
  <c r="T37" i="2" s="1" a="1"/>
  <c r="T37" i="2" s="1"/>
  <c r="T38" i="2" s="1" a="1"/>
  <c r="T38" i="2" s="1"/>
  <c r="T39" i="2" s="1" a="1"/>
  <c r="T39" i="2" s="1"/>
  <c r="T40" i="2" s="1" a="1"/>
  <c r="T40" i="2" s="1"/>
  <c r="T41" i="2" s="1" a="1"/>
  <c r="T41" i="2" s="1"/>
  <c r="T42" i="2" s="1" a="1"/>
  <c r="T42" i="2" s="1"/>
  <c r="T43" i="2" s="1" a="1"/>
  <c r="T43" i="2" s="1"/>
  <c r="T44" i="2" s="1" a="1"/>
  <c r="T44" i="2" s="1"/>
  <c r="T45" i="2" s="1" a="1"/>
  <c r="T45" i="2" s="1"/>
  <c r="T46" i="2" s="1" a="1"/>
  <c r="T46" i="2" s="1"/>
  <c r="T47" i="2" s="1" a="1"/>
  <c r="T47" i="2" s="1"/>
  <c r="T48" i="2" s="1" a="1"/>
  <c r="T48" i="2" s="1"/>
  <c r="T49" i="2" s="1" a="1"/>
  <c r="T49" i="2" s="1"/>
  <c r="T50" i="2" s="1" a="1"/>
  <c r="T50" i="2" s="1"/>
  <c r="T51" i="2" s="1" a="1"/>
  <c r="T51" i="2" s="1"/>
  <c r="T52" i="2" s="1" a="1"/>
  <c r="T52" i="2" s="1"/>
  <c r="T53" i="2" s="1" a="1"/>
  <c r="T53" i="2" s="1"/>
  <c r="T54" i="2" s="1" a="1"/>
  <c r="T54" i="2" s="1"/>
  <c r="T55" i="2" s="1" a="1"/>
  <c r="T55" i="2" s="1"/>
  <c r="T56" i="2" s="1" a="1"/>
  <c r="T56" i="2" s="1"/>
  <c r="T57" i="2" s="1" a="1"/>
  <c r="T57" i="2" s="1"/>
  <c r="T58" i="2" s="1" a="1"/>
  <c r="T58" i="2" s="1"/>
  <c r="T59" i="2" s="1" a="1"/>
  <c r="T59" i="2" s="1"/>
  <c r="T60" i="2" s="1" a="1"/>
  <c r="T60" i="2" s="1"/>
  <c r="T61" i="2" s="1" a="1"/>
  <c r="T61" i="2" s="1"/>
  <c r="T62" i="2" s="1" a="1"/>
  <c r="T62" i="2" s="1"/>
  <c r="T63" i="2" s="1" a="1"/>
  <c r="T63" i="2" s="1"/>
  <c r="T64" i="2" s="1" a="1"/>
  <c r="T64" i="2" s="1"/>
  <c r="T65" i="2" s="1" a="1"/>
  <c r="T65" i="2" s="1"/>
  <c r="T66" i="2" s="1" a="1"/>
  <c r="T66" i="2" s="1"/>
  <c r="T67" i="2" s="1" a="1"/>
  <c r="T67" i="2" s="1"/>
  <c r="T68" i="2" s="1" a="1"/>
  <c r="T68" i="2" s="1"/>
  <c r="T69" i="2" s="1" a="1"/>
  <c r="T69" i="2" s="1"/>
  <c r="T70" i="2" s="1" a="1"/>
  <c r="T70" i="2" s="1"/>
  <c r="T71" i="2" s="1" a="1"/>
  <c r="T71" i="2" s="1"/>
  <c r="T72" i="2" s="1" a="1"/>
  <c r="T72" i="2" s="1"/>
  <c r="T73" i="2" s="1" a="1"/>
  <c r="T73" i="2" s="1"/>
  <c r="T74" i="2" s="1" a="1"/>
  <c r="T74" i="2" s="1"/>
  <c r="T75" i="2" s="1" a="1"/>
  <c r="T75" i="2" s="1"/>
  <c r="T76" i="2" s="1" a="1"/>
  <c r="T76" i="2" s="1"/>
  <c r="T77" i="2" s="1" a="1"/>
  <c r="T77" i="2" s="1"/>
  <c r="T78" i="2" s="1" a="1"/>
  <c r="T78" i="2" s="1"/>
  <c r="T79" i="2" s="1" a="1"/>
  <c r="T79" i="2" s="1"/>
  <c r="T80" i="2" s="1" a="1"/>
  <c r="T80" i="2" s="1"/>
  <c r="T81" i="2" s="1" a="1"/>
  <c r="T81" i="2" s="1"/>
  <c r="T82" i="2" s="1" a="1"/>
  <c r="T82" i="2" s="1"/>
  <c r="T83" i="2" s="1" a="1"/>
  <c r="T83" i="2" s="1"/>
  <c r="T84" i="2" s="1" a="1"/>
  <c r="T84" i="2" s="1"/>
  <c r="T85" i="2" s="1" a="1"/>
  <c r="T85" i="2" s="1"/>
  <c r="T86" i="2" s="1" a="1"/>
  <c r="T86" i="2" s="1"/>
  <c r="T87" i="2" s="1" a="1"/>
  <c r="T87" i="2" s="1"/>
  <c r="T88" i="2" s="1" a="1"/>
  <c r="T88" i="2" s="1"/>
  <c r="T89" i="2" s="1" a="1"/>
  <c r="T89" i="2" s="1"/>
  <c r="T90" i="2" s="1" a="1"/>
  <c r="T90" i="2" s="1"/>
  <c r="T91" i="2" s="1" a="1"/>
  <c r="T91" i="2" s="1"/>
  <c r="T92" i="2" s="1" a="1"/>
  <c r="T92" i="2" s="1"/>
  <c r="T93" i="2" s="1" a="1"/>
  <c r="T93" i="2" s="1"/>
  <c r="D36" i="4"/>
  <c r="C64" i="1"/>
  <c r="V22" i="2" a="1"/>
  <c r="V22" i="2" s="1"/>
  <c r="D56" i="4"/>
  <c r="G64" i="1" l="1" a="1"/>
  <c r="G64" i="1" s="1"/>
  <c r="K64" i="1" a="1"/>
  <c r="K64" i="1" s="1"/>
  <c r="H64" i="1" a="1"/>
  <c r="H64" i="1" s="1"/>
  <c r="F64" i="1" a="1"/>
  <c r="F64" i="1" s="1"/>
  <c r="E64" i="1" a="1"/>
  <c r="E64" i="1" s="1"/>
  <c r="I64" i="1" a="1"/>
  <c r="I64" i="1" s="1"/>
  <c r="J64" i="1" a="1"/>
  <c r="J64" i="1" s="1"/>
  <c r="C65" i="1"/>
  <c r="V23" i="2" a="1"/>
  <c r="V23" i="2" s="1"/>
  <c r="D57" i="4"/>
  <c r="G65" i="1" l="1" a="1"/>
  <c r="G65" i="1" s="1"/>
  <c r="E65" i="1" a="1"/>
  <c r="E65" i="1" s="1"/>
  <c r="K65" i="1" a="1"/>
  <c r="K65" i="1" s="1"/>
  <c r="J65" i="1" a="1"/>
  <c r="J65" i="1" s="1"/>
  <c r="F65" i="1" a="1"/>
  <c r="F65" i="1" s="1"/>
  <c r="I65" i="1" a="1"/>
  <c r="I65" i="1" s="1"/>
  <c r="H65" i="1" a="1"/>
  <c r="H65" i="1" s="1"/>
  <c r="C66" i="1"/>
  <c r="V24" i="2" a="1"/>
  <c r="V24" i="2" s="1"/>
  <c r="D58" i="4"/>
  <c r="E66" i="1" l="1" a="1"/>
  <c r="E66" i="1" s="1"/>
  <c r="J66" i="1" a="1"/>
  <c r="J66" i="1" s="1"/>
  <c r="I66" i="1" a="1"/>
  <c r="I66" i="1" s="1"/>
  <c r="K66" i="1" a="1"/>
  <c r="K66" i="1" s="1"/>
  <c r="H66" i="1" a="1"/>
  <c r="H66" i="1" s="1"/>
  <c r="F66" i="1" a="1"/>
  <c r="F66" i="1" s="1"/>
  <c r="G66" i="1" a="1"/>
  <c r="G66" i="1" s="1"/>
  <c r="C67" i="1"/>
  <c r="V25" i="2" a="1"/>
  <c r="V25" i="2" s="1"/>
  <c r="D59" i="4"/>
  <c r="J67" i="1" l="1" a="1"/>
  <c r="J67" i="1" s="1"/>
  <c r="E67" i="1" a="1"/>
  <c r="E67" i="1" s="1"/>
  <c r="F67" i="1" a="1"/>
  <c r="F67" i="1" s="1"/>
  <c r="I67" i="1" a="1"/>
  <c r="I67" i="1" s="1"/>
  <c r="G67" i="1" a="1"/>
  <c r="G67" i="1" s="1"/>
  <c r="K67" i="1" a="1"/>
  <c r="K67" i="1" s="1"/>
  <c r="H67" i="1" a="1"/>
  <c r="H67" i="1" s="1"/>
  <c r="C68" i="1"/>
  <c r="V26" i="2" a="1"/>
  <c r="V26" i="2" s="1"/>
  <c r="D60" i="4"/>
  <c r="J68" i="1" l="1" a="1"/>
  <c r="J68" i="1" s="1"/>
  <c r="H68" i="1" a="1"/>
  <c r="H68" i="1" s="1"/>
  <c r="G68" i="1" a="1"/>
  <c r="G68" i="1" s="1"/>
  <c r="K68" i="1" a="1"/>
  <c r="K68" i="1" s="1"/>
  <c r="I68" i="1" a="1"/>
  <c r="I68" i="1" s="1"/>
  <c r="E68" i="1" a="1"/>
  <c r="E68" i="1" s="1"/>
  <c r="F68" i="1" a="1"/>
  <c r="F68" i="1" s="1"/>
  <c r="C69" i="1"/>
  <c r="V27" i="2" a="1"/>
  <c r="V27" i="2" s="1"/>
  <c r="D61" i="4"/>
  <c r="H69" i="1" l="1" a="1"/>
  <c r="H69" i="1" s="1"/>
  <c r="I69" i="1" a="1"/>
  <c r="I69" i="1" s="1"/>
  <c r="G69" i="1" a="1"/>
  <c r="G69" i="1" s="1"/>
  <c r="F69" i="1" a="1"/>
  <c r="F69" i="1" s="1"/>
  <c r="J69" i="1" a="1"/>
  <c r="J69" i="1" s="1"/>
  <c r="E69" i="1" a="1"/>
  <c r="E69" i="1" s="1"/>
  <c r="K69" i="1" a="1"/>
  <c r="K69" i="1" s="1"/>
  <c r="C70" i="1"/>
  <c r="V28" i="2" a="1"/>
  <c r="V28" i="2" s="1"/>
  <c r="D62" i="4"/>
  <c r="H70" i="1" l="1" a="1"/>
  <c r="H70" i="1" s="1"/>
  <c r="F70" i="1" a="1"/>
  <c r="F70" i="1" s="1"/>
  <c r="E70" i="1" a="1"/>
  <c r="E70" i="1" s="1"/>
  <c r="I70" i="1" a="1"/>
  <c r="I70" i="1" s="1"/>
  <c r="K70" i="1" a="1"/>
  <c r="K70" i="1" s="1"/>
  <c r="G70" i="1" a="1"/>
  <c r="G70" i="1" s="1"/>
  <c r="J70" i="1" a="1"/>
  <c r="J70" i="1" s="1"/>
  <c r="C71" i="1"/>
  <c r="V29" i="2" a="1"/>
  <c r="V29" i="2" s="1"/>
  <c r="D63" i="4"/>
  <c r="F71" i="1" l="1" a="1"/>
  <c r="F71" i="1" s="1"/>
  <c r="K71" i="1" a="1"/>
  <c r="K71" i="1" s="1"/>
  <c r="J71" i="1" a="1"/>
  <c r="J71" i="1" s="1"/>
  <c r="I71" i="1" a="1"/>
  <c r="I71" i="1" s="1"/>
  <c r="G71" i="1" a="1"/>
  <c r="G71" i="1" s="1"/>
  <c r="E71" i="1" a="1"/>
  <c r="E71" i="1" s="1"/>
  <c r="H71" i="1" a="1"/>
  <c r="H71" i="1" s="1"/>
  <c r="C72" i="1"/>
  <c r="V30" i="2" a="1"/>
  <c r="V30" i="2" s="1"/>
  <c r="D64" i="4"/>
  <c r="K72" i="1" l="1" a="1"/>
  <c r="K72" i="1" s="1"/>
  <c r="F72" i="1" a="1"/>
  <c r="F72" i="1" s="1"/>
  <c r="G72" i="1" a="1"/>
  <c r="G72" i="1" s="1"/>
  <c r="E72" i="1" a="1"/>
  <c r="E72" i="1" s="1"/>
  <c r="J72" i="1" a="1"/>
  <c r="J72" i="1" s="1"/>
  <c r="H72" i="1" a="1"/>
  <c r="H72" i="1" s="1"/>
  <c r="I72" i="1" a="1"/>
  <c r="I72" i="1" s="1"/>
  <c r="C73" i="1"/>
  <c r="V31" i="2" a="1"/>
  <c r="V31" i="2" s="1"/>
  <c r="D65" i="4"/>
  <c r="K73" i="1" l="1" a="1"/>
  <c r="K73" i="1" s="1"/>
  <c r="I73" i="1" a="1"/>
  <c r="I73" i="1" s="1"/>
  <c r="H73" i="1" a="1"/>
  <c r="H73" i="1" s="1"/>
  <c r="J73" i="1" a="1"/>
  <c r="J73" i="1" s="1"/>
  <c r="F73" i="1" a="1"/>
  <c r="F73" i="1" s="1"/>
  <c r="E73" i="1" a="1"/>
  <c r="E73" i="1" s="1"/>
  <c r="G73" i="1" a="1"/>
  <c r="G73" i="1" s="1"/>
  <c r="C74" i="1"/>
  <c r="V32" i="2" a="1"/>
  <c r="V32" i="2" s="1"/>
  <c r="D66" i="4"/>
  <c r="I74" i="1" l="1" a="1"/>
  <c r="I74" i="1" s="1"/>
  <c r="J74" i="1" a="1"/>
  <c r="J74" i="1" s="1"/>
  <c r="H74" i="1" a="1"/>
  <c r="H74" i="1" s="1"/>
  <c r="G74" i="1" a="1"/>
  <c r="G74" i="1" s="1"/>
  <c r="E74" i="1" a="1"/>
  <c r="E74" i="1" s="1"/>
  <c r="K74" i="1" a="1"/>
  <c r="K74" i="1" s="1"/>
  <c r="F74" i="1" a="1"/>
  <c r="F74" i="1" s="1"/>
  <c r="C75" i="1"/>
  <c r="V33" i="2" a="1"/>
  <c r="V33" i="2" s="1"/>
  <c r="D67" i="4"/>
  <c r="I75" i="1" l="1" a="1"/>
  <c r="I75" i="1" s="1"/>
  <c r="G75" i="1" a="1"/>
  <c r="G75" i="1" s="1"/>
  <c r="F75" i="1" a="1"/>
  <c r="F75" i="1" s="1"/>
  <c r="J75" i="1" a="1"/>
  <c r="J75" i="1" s="1"/>
  <c r="H75" i="1" a="1"/>
  <c r="H75" i="1" s="1"/>
  <c r="K75" i="1" a="1"/>
  <c r="K75" i="1" s="1"/>
  <c r="E75" i="1" a="1"/>
  <c r="E75" i="1" s="1"/>
  <c r="C76" i="1"/>
  <c r="V34" i="2" a="1"/>
  <c r="V34" i="2" s="1"/>
  <c r="D68" i="4"/>
  <c r="G76" i="1" l="1" a="1"/>
  <c r="G76" i="1" s="1"/>
  <c r="K76" i="1" a="1"/>
  <c r="K76" i="1" s="1"/>
  <c r="J76" i="1" a="1"/>
  <c r="J76" i="1" s="1"/>
  <c r="H76" i="1" a="1"/>
  <c r="H76" i="1" s="1"/>
  <c r="F76" i="1" a="1"/>
  <c r="F76" i="1" s="1"/>
  <c r="E76" i="1" a="1"/>
  <c r="E76" i="1" s="1"/>
  <c r="I76" i="1" a="1"/>
  <c r="I76" i="1" s="1"/>
  <c r="C77" i="1"/>
  <c r="V35" i="2" a="1"/>
  <c r="V35" i="2" s="1"/>
  <c r="D69" i="4"/>
  <c r="G77" i="1" l="1" a="1"/>
  <c r="G77" i="1" s="1"/>
  <c r="E77" i="1" a="1"/>
  <c r="E77" i="1" s="1"/>
  <c r="H77" i="1" a="1"/>
  <c r="H77" i="1" s="1"/>
  <c r="F77" i="1" a="1"/>
  <c r="F77" i="1" s="1"/>
  <c r="K77" i="1" a="1"/>
  <c r="K77" i="1" s="1"/>
  <c r="I77" i="1" a="1"/>
  <c r="I77" i="1" s="1"/>
  <c r="J77" i="1" a="1"/>
  <c r="J77" i="1" s="1"/>
  <c r="C78" i="1"/>
  <c r="V36" i="2" a="1"/>
  <c r="V36" i="2" s="1"/>
  <c r="D70" i="4"/>
  <c r="E78" i="1" l="1" a="1"/>
  <c r="E78" i="1" s="1"/>
  <c r="J78" i="1" a="1"/>
  <c r="J78" i="1" s="1"/>
  <c r="I78" i="1" a="1"/>
  <c r="I78" i="1" s="1"/>
  <c r="K78" i="1" a="1"/>
  <c r="K78" i="1" s="1"/>
  <c r="G78" i="1" a="1"/>
  <c r="G78" i="1" s="1"/>
  <c r="F78" i="1" a="1"/>
  <c r="F78" i="1" s="1"/>
  <c r="H78" i="1" a="1"/>
  <c r="H78" i="1" s="1"/>
  <c r="C79" i="1"/>
  <c r="V37" i="2" a="1"/>
  <c r="V37" i="2" s="1"/>
  <c r="D71" i="4"/>
  <c r="J79" i="1" l="1" a="1"/>
  <c r="J79" i="1" s="1"/>
  <c r="E79" i="1" a="1"/>
  <c r="E79" i="1" s="1"/>
  <c r="K79" i="1" a="1"/>
  <c r="K79" i="1" s="1"/>
  <c r="I79" i="1" a="1"/>
  <c r="I79" i="1" s="1"/>
  <c r="H79" i="1" a="1"/>
  <c r="H79" i="1" s="1"/>
  <c r="F79" i="1" a="1"/>
  <c r="F79" i="1" s="1"/>
  <c r="G79" i="1" a="1"/>
  <c r="G79" i="1" s="1"/>
  <c r="C80" i="1"/>
  <c r="V38" i="2" a="1"/>
  <c r="V38" i="2" s="1"/>
  <c r="D72" i="4"/>
  <c r="J80" i="1" l="1" a="1"/>
  <c r="J80" i="1" s="1"/>
  <c r="H80" i="1" a="1"/>
  <c r="H80" i="1" s="1"/>
  <c r="G80" i="1" a="1"/>
  <c r="G80" i="1" s="1"/>
  <c r="K80" i="1" a="1"/>
  <c r="K80" i="1" s="1"/>
  <c r="I80" i="1" a="1"/>
  <c r="I80" i="1" s="1"/>
  <c r="E80" i="1" a="1"/>
  <c r="E80" i="1" s="1"/>
  <c r="F80" i="1" a="1"/>
  <c r="F80" i="1" s="1"/>
  <c r="C81" i="1"/>
  <c r="V39" i="2" a="1"/>
  <c r="V39" i="2" s="1"/>
  <c r="D73" i="4"/>
  <c r="H81" i="1" l="1" a="1"/>
  <c r="H81" i="1" s="1"/>
  <c r="K81" i="1" a="1"/>
  <c r="K81" i="1" s="1"/>
  <c r="I81" i="1" a="1"/>
  <c r="I81" i="1" s="1"/>
  <c r="G81" i="1" a="1"/>
  <c r="G81" i="1" s="1"/>
  <c r="F81" i="1" a="1"/>
  <c r="F81" i="1" s="1"/>
  <c r="J81" i="1" a="1"/>
  <c r="J81" i="1" s="1"/>
  <c r="E81" i="1" a="1"/>
  <c r="E81" i="1" s="1"/>
  <c r="C82" i="1"/>
  <c r="V40" i="2" a="1"/>
  <c r="V40" i="2" s="1"/>
  <c r="D74" i="4"/>
  <c r="H82" i="1" l="1" a="1"/>
  <c r="H82" i="1" s="1"/>
  <c r="F82" i="1" a="1"/>
  <c r="F82" i="1" s="1"/>
  <c r="E82" i="1" a="1"/>
  <c r="E82" i="1" s="1"/>
  <c r="I82" i="1" a="1"/>
  <c r="I82" i="1" s="1"/>
  <c r="G82" i="1" a="1"/>
  <c r="G82" i="1" s="1"/>
  <c r="J82" i="1" a="1"/>
  <c r="J82" i="1" s="1"/>
  <c r="K82" i="1" a="1"/>
  <c r="K82" i="1" s="1"/>
  <c r="C83" i="1"/>
  <c r="V41" i="2" a="1"/>
  <c r="V41" i="2" s="1"/>
  <c r="D75" i="4"/>
  <c r="F83" i="1" l="1" a="1"/>
  <c r="F83" i="1" s="1"/>
  <c r="K83" i="1" a="1"/>
  <c r="K83" i="1" s="1"/>
  <c r="J83" i="1" a="1"/>
  <c r="J83" i="1" s="1"/>
  <c r="H83" i="1" a="1"/>
  <c r="H83" i="1" s="1"/>
  <c r="G83" i="1" a="1"/>
  <c r="G83" i="1" s="1"/>
  <c r="I83" i="1" a="1"/>
  <c r="I83" i="1" s="1"/>
  <c r="E83" i="1" a="1"/>
  <c r="E83" i="1" s="1"/>
  <c r="C84" i="1"/>
  <c r="V42" i="2" a="1"/>
  <c r="V42" i="2" s="1"/>
  <c r="D76" i="4"/>
  <c r="K84" i="1" l="1" a="1"/>
  <c r="K84" i="1" s="1"/>
  <c r="F84" i="1" a="1"/>
  <c r="F84" i="1" s="1"/>
  <c r="J84" i="1" a="1"/>
  <c r="J84" i="1" s="1"/>
  <c r="I84" i="1" a="1"/>
  <c r="I84" i="1" s="1"/>
  <c r="G84" i="1" a="1"/>
  <c r="G84" i="1" s="1"/>
  <c r="E84" i="1" a="1"/>
  <c r="E84" i="1" s="1"/>
  <c r="H84" i="1" a="1"/>
  <c r="H84" i="1" s="1"/>
  <c r="C85" i="1"/>
  <c r="V43" i="2" a="1"/>
  <c r="V43" i="2" s="1"/>
  <c r="D77" i="4"/>
  <c r="K85" i="1" l="1" a="1"/>
  <c r="K85" i="1" s="1"/>
  <c r="I85" i="1" a="1"/>
  <c r="I85" i="1" s="1"/>
  <c r="H85" i="1" a="1"/>
  <c r="H85" i="1" s="1"/>
  <c r="E85" i="1" a="1"/>
  <c r="E85" i="1" s="1"/>
  <c r="J85" i="1" a="1"/>
  <c r="J85" i="1" s="1"/>
  <c r="F85" i="1" a="1"/>
  <c r="F85" i="1" s="1"/>
  <c r="G85" i="1" a="1"/>
  <c r="G85" i="1" s="1"/>
  <c r="V44" i="2" a="1"/>
  <c r="V44" i="2" s="1"/>
  <c r="D78" i="4"/>
  <c r="V45" i="2" l="1" a="1"/>
  <c r="V45" i="2" s="1"/>
  <c r="V46" i="2" l="1" a="1"/>
  <c r="V46" i="2" s="1"/>
  <c r="V47" i="2" l="1" a="1"/>
  <c r="V47" i="2" s="1"/>
  <c r="V48" i="2" l="1" a="1"/>
  <c r="V48" i="2" s="1"/>
  <c r="V49" i="2" l="1" a="1"/>
  <c r="V49" i="2" s="1"/>
  <c r="V50" i="2" l="1" a="1"/>
  <c r="V50" i="2" s="1"/>
  <c r="V51" i="2" l="1" a="1"/>
  <c r="V51" i="2" s="1"/>
  <c r="V52" i="2" l="1" a="1"/>
  <c r="V52" i="2" s="1"/>
  <c r="V53" i="2" l="1" a="1"/>
  <c r="V53" i="2" s="1"/>
  <c r="V54" i="2" l="1" a="1"/>
  <c r="V54" i="2" s="1"/>
  <c r="V55" i="2" l="1" a="1"/>
  <c r="V55" i="2" s="1"/>
  <c r="V56" i="2" l="1" a="1"/>
  <c r="V56" i="2" s="1"/>
  <c r="V57" i="2" l="1" a="1"/>
  <c r="V57" i="2" s="1"/>
  <c r="V58" i="2" l="1" a="1"/>
  <c r="V58" i="2" s="1"/>
  <c r="V59" i="2" l="1" a="1"/>
  <c r="V59" i="2" s="1"/>
  <c r="V60" i="2" l="1" a="1"/>
  <c r="V60" i="2" s="1"/>
  <c r="V61" i="2" l="1" a="1"/>
  <c r="V61" i="2" s="1"/>
  <c r="V62" i="2" l="1" a="1"/>
  <c r="V62" i="2" s="1"/>
  <c r="V63" i="2" l="1" a="1"/>
  <c r="V63" i="2" s="1"/>
  <c r="V64" i="2" l="1" a="1"/>
  <c r="V64" i="2" s="1"/>
  <c r="V65" i="2" l="1" a="1"/>
  <c r="V65" i="2" s="1"/>
  <c r="V66" i="2" l="1" a="1"/>
  <c r="V66" i="2" s="1"/>
  <c r="V67" i="2" l="1" a="1"/>
  <c r="V67" i="2" s="1"/>
  <c r="V68" i="2" s="1" a="1"/>
  <c r="V68" i="2" s="1"/>
  <c r="V69" i="2" s="1" a="1"/>
  <c r="V69" i="2" s="1"/>
  <c r="V70" i="2" s="1" a="1"/>
  <c r="V70" i="2" s="1"/>
  <c r="V71" i="2" s="1" a="1"/>
  <c r="V71" i="2" s="1"/>
  <c r="V72" i="2" s="1" a="1"/>
  <c r="V72" i="2" s="1"/>
  <c r="V73" i="2" s="1" a="1"/>
  <c r="V73" i="2" s="1"/>
  <c r="V74" i="2" s="1" a="1"/>
  <c r="V74" i="2" s="1"/>
  <c r="V75" i="2" s="1" a="1"/>
  <c r="V75" i="2" s="1"/>
  <c r="V76" i="2" s="1" a="1"/>
  <c r="V76" i="2" s="1"/>
  <c r="V77" i="2" s="1" a="1"/>
  <c r="V77" i="2" s="1"/>
  <c r="V78" i="2" s="1" a="1"/>
  <c r="V78" i="2" s="1"/>
  <c r="V79" i="2" s="1" a="1"/>
  <c r="V79" i="2" s="1"/>
  <c r="V80" i="2" s="1" a="1"/>
  <c r="V80" i="2" s="1"/>
  <c r="V81" i="2" s="1" a="1"/>
  <c r="V81" i="2" s="1"/>
  <c r="V82" i="2" s="1" a="1"/>
  <c r="V82" i="2" s="1"/>
  <c r="V83" i="2" s="1" a="1"/>
  <c r="V83" i="2" s="1"/>
  <c r="V84" i="2" s="1" a="1"/>
  <c r="V84" i="2" s="1"/>
  <c r="V85" i="2" s="1" a="1"/>
  <c r="V85" i="2" s="1"/>
  <c r="V86" i="2" s="1" a="1"/>
  <c r="V86" i="2" s="1"/>
  <c r="V87" i="2" s="1" a="1"/>
  <c r="V87" i="2" s="1"/>
  <c r="V88" i="2" s="1" a="1"/>
  <c r="V88" i="2" s="1"/>
  <c r="V89" i="2" s="1" a="1"/>
  <c r="V89" i="2" s="1"/>
  <c r="V90" i="2" s="1" a="1"/>
  <c r="V90" i="2" s="1"/>
  <c r="V91" i="2" s="1" a="1"/>
  <c r="V91" i="2" s="1"/>
  <c r="V92" i="2" s="1" a="1"/>
  <c r="V92" i="2" s="1"/>
  <c r="V93" i="2" s="1" a="1"/>
  <c r="V93" i="2" s="1"/>
</calcChain>
</file>

<file path=xl/connections.xml><?xml version="1.0" encoding="utf-8"?>
<connections xmlns="http://schemas.openxmlformats.org/spreadsheetml/2006/main">
  <connection id="1" name="Запрос — Филиалы" description="Соединение с запросом &quot;Филиалы&quot; в книге." type="5" refreshedVersion="0" background="1">
    <dbPr connection="provider=Microsoft.Mashup.OleDb.1;data source=$EmbeddedMashup(1b190b5b-3f65-4332-86ea-6de3b8cc3de3)$;location=Филиалы;extended properties=UEsDBBQAAgAIAEyDNU5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BMgzV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TIM1TlCoUFcNAQAAvgEAABMAHABGb3JtdWxhcy9TZWN0aW9uMS5tIKIYACigFAAAAAAAAAAAAAAAAAAAAAAAAAAAAFWQTWrDMBCF94bcYdCi2CBKum1wF2nXgTbeG8UdE4MtBWlSaowhdNtF71B6gG4KgUDPIN+oin9iVzBIPH3z3kgGE8qUhHW33yxm3swzW6HxGeyXPdqTq297at4hBJ9AGCCxyTEI77wcyQO3NBbqBeNE5Y6JzrfXT610r/J9IY1PvGL20/40h+Zgj82b/W33D1YHvHUgLaTZxa3zxSNqRWXQHwN63p1iKQo0F7iLWp01f+rWN6TzCVlsMjnONoH5aMx7TA98hK+0LB8wz4qMUPvslnF43CvCNZXOdqWkC2PTP2NDOISTF6VKF0N4OudQVf+bOKBItsAqBlcQu2K106jcIZCboa4DL5Od7+IPUEsBAi0AFAACAAgATIM1TmE8Y3GrAAAA+gAAABIAAAAAAAAAAAAAAAAAAAAAAENvbmZpZy9QYWNrYWdlLnhtbFBLAQItABQAAgAIAEyDNU4PyumrpAAAAOkAAAATAAAAAAAAAAAAAAAAAPcAAABbQ29udGVudF9UeXBlc10ueG1sUEsBAi0AFAACAAgATIM1TlCoUFcNAQAAvgEAABMAAAAAAAAAAAAAAAAA6AEAAEZvcm11bGFzL1NlY3Rpb24xLm1QSwUGAAAAAAMAAwDCAAAAQgMAAAAA" command="SELECT * FROM [Филиалы]"/>
  </connection>
</connections>
</file>

<file path=xl/sharedStrings.xml><?xml version="1.0" encoding="utf-8"?>
<sst xmlns="http://schemas.openxmlformats.org/spreadsheetml/2006/main" count="741" uniqueCount="180">
  <si>
    <t>Москва Восток</t>
  </si>
  <si>
    <t>Москва Север</t>
  </si>
  <si>
    <t>Москва Юго-Запад</t>
  </si>
  <si>
    <t>С. Петербург</t>
  </si>
  <si>
    <t>Н. Новгород</t>
  </si>
  <si>
    <t>Самара</t>
  </si>
  <si>
    <t>Волгоград</t>
  </si>
  <si>
    <t>Ростов-на-Дону</t>
  </si>
  <si>
    <t>Краснодар</t>
  </si>
  <si>
    <t>Казань</t>
  </si>
  <si>
    <t>Саратов</t>
  </si>
  <si>
    <t>Екатеринбург</t>
  </si>
  <si>
    <t>Воронеж</t>
  </si>
  <si>
    <t>Пермь</t>
  </si>
  <si>
    <t>Ставрополь</t>
  </si>
  <si>
    <t>Красноярск</t>
  </si>
  <si>
    <t>Пенза</t>
  </si>
  <si>
    <t>Новосибирск</t>
  </si>
  <si>
    <t>Уфа</t>
  </si>
  <si>
    <t>Тула</t>
  </si>
  <si>
    <t>Белгород</t>
  </si>
  <si>
    <t>Липецк</t>
  </si>
  <si>
    <t>Тверь</t>
  </si>
  <si>
    <t>Оренбург</t>
  </si>
  <si>
    <t>Астрахань</t>
  </si>
  <si>
    <t>Курск</t>
  </si>
  <si>
    <t>Тамбов</t>
  </si>
  <si>
    <t>Сочи</t>
  </si>
  <si>
    <t>Н. Тагил</t>
  </si>
  <si>
    <t>Новороссийск</t>
  </si>
  <si>
    <t>Пятигорск</t>
  </si>
  <si>
    <t>Рязань</t>
  </si>
  <si>
    <t>Анапа</t>
  </si>
  <si>
    <t>Псков</t>
  </si>
  <si>
    <t>Михайловка</t>
  </si>
  <si>
    <t>Абакан</t>
  </si>
  <si>
    <t>Геленджик</t>
  </si>
  <si>
    <t>Салават</t>
  </si>
  <si>
    <t>Колпино</t>
  </si>
  <si>
    <t>Барнаул</t>
  </si>
  <si>
    <t>Новошахтинск</t>
  </si>
  <si>
    <t>Нефтекамск</t>
  </si>
  <si>
    <t>Город</t>
  </si>
  <si>
    <t>Территория</t>
  </si>
  <si>
    <t>Москва</t>
  </si>
  <si>
    <t>ТЕРР_МСК</t>
  </si>
  <si>
    <t>ТЕРР_МСК1</t>
  </si>
  <si>
    <t>ТЕРР_СПБ</t>
  </si>
  <si>
    <t>ТЕРР_СПБ1</t>
  </si>
  <si>
    <t>ТЕРР_НН</t>
  </si>
  <si>
    <t>ТЕРР_НН1</t>
  </si>
  <si>
    <t>ТЕРР_ВЛГ</t>
  </si>
  <si>
    <t>ТЕРР_ВЛГ1</t>
  </si>
  <si>
    <t>ТЕРР_РНД</t>
  </si>
  <si>
    <t>ТЕРР_РНД1</t>
  </si>
  <si>
    <t>ТЕРР_СМР</t>
  </si>
  <si>
    <t>ТЕРР_СМР1</t>
  </si>
  <si>
    <t>ТЕРР_МСК2</t>
  </si>
  <si>
    <t>ТЕРР_КЗН</t>
  </si>
  <si>
    <t>ТЕРР_КЗН1</t>
  </si>
  <si>
    <t>ТЕРР_МСК3</t>
  </si>
  <si>
    <t>ТЕРР_СПБ2</t>
  </si>
  <si>
    <t>ТЕРР_НН2</t>
  </si>
  <si>
    <t>ТЕРР_СРТ</t>
  </si>
  <si>
    <t>ТЕРР_СРТ1</t>
  </si>
  <si>
    <t>ТЕРР_КРД</t>
  </si>
  <si>
    <t>ТЕРР_КРД1</t>
  </si>
  <si>
    <t>ТЕРР_СПБ3</t>
  </si>
  <si>
    <t>ТЕРР_ВЛГ2</t>
  </si>
  <si>
    <t>ТЕРР_МСК4</t>
  </si>
  <si>
    <t>ТЕРР_СТАВ</t>
  </si>
  <si>
    <t>ТЕРР_СТАВ1</t>
  </si>
  <si>
    <t>ТЕРР_ВРН</t>
  </si>
  <si>
    <t>ТЕРР_ВРН1</t>
  </si>
  <si>
    <t>ТЕРР_ПЕРМ</t>
  </si>
  <si>
    <t>ТЕРР_ПЕР1</t>
  </si>
  <si>
    <t>ТЕРР_ПЕНЗ</t>
  </si>
  <si>
    <t>ТЕРР_ПЕН1</t>
  </si>
  <si>
    <t>ТЕРР_ТУЛА</t>
  </si>
  <si>
    <t>ТЕРР_ТУЛА1</t>
  </si>
  <si>
    <t>ТЕРР_МСК5</t>
  </si>
  <si>
    <t>ТЕРР_УФА</t>
  </si>
  <si>
    <t>ТЕРР_УФА1</t>
  </si>
  <si>
    <t>ТЕРР_НВСБ</t>
  </si>
  <si>
    <t>ТЕРР_НВСБ1</t>
  </si>
  <si>
    <t>ТЕРР_ЛИП</t>
  </si>
  <si>
    <t>ТЕРР_ЛИП1</t>
  </si>
  <si>
    <t>ТЕРР_МСК7</t>
  </si>
  <si>
    <t>ТЕРР_НТГ</t>
  </si>
  <si>
    <t>ТЕРР_НТГ1</t>
  </si>
  <si>
    <t>ТЕРР_МСК8</t>
  </si>
  <si>
    <t>ТЕРР_СПБ4</t>
  </si>
  <si>
    <t>ТЕРР_ПТГ</t>
  </si>
  <si>
    <t>ТЕРР_ПТГ1</t>
  </si>
  <si>
    <t>ТЕРР_БЛГ</t>
  </si>
  <si>
    <t>ТЕРР_БЛГ1</t>
  </si>
  <si>
    <t>ТЕРР_НВР</t>
  </si>
  <si>
    <t>ТЕРР_НВР1</t>
  </si>
  <si>
    <t>ТЕРР_ОРН</t>
  </si>
  <si>
    <t>ТЕРР_ОРН1</t>
  </si>
  <si>
    <t>ТЕРР_СОЧ</t>
  </si>
  <si>
    <t>ТЕРР_СОЧ1</t>
  </si>
  <si>
    <t>ТЕРР_РНД2</t>
  </si>
  <si>
    <t>ТЕРР_ТВР</t>
  </si>
  <si>
    <t>ТЕРР_ТВР1</t>
  </si>
  <si>
    <t>ТЕРР_МСК10</t>
  </si>
  <si>
    <t>ТЕРР_СПБ5</t>
  </si>
  <si>
    <t>ТЕРР_АСТ</t>
  </si>
  <si>
    <t>ТЕРР_АСТ1</t>
  </si>
  <si>
    <t>ТЕРР_МСК11</t>
  </si>
  <si>
    <t>ТЕРР_СВТ</t>
  </si>
  <si>
    <t>ТЕРР_СВТ1</t>
  </si>
  <si>
    <t>ТЕРР_ТМБ</t>
  </si>
  <si>
    <t>ТЕРР_ТМБ1</t>
  </si>
  <si>
    <t>ТЕРР_АБН</t>
  </si>
  <si>
    <t>ТЕРР_АБН1</t>
  </si>
  <si>
    <t>ТЕРР_ВЛГ3</t>
  </si>
  <si>
    <t>ТЕРР_СРТ2</t>
  </si>
  <si>
    <t>ТЕРР_КУР</t>
  </si>
  <si>
    <t>ТЕРР_КУР1</t>
  </si>
  <si>
    <t>ТЕРР_МХЛ</t>
  </si>
  <si>
    <t>ТЕРР_МХЛ1</t>
  </si>
  <si>
    <t>ТЕРР_АНП</t>
  </si>
  <si>
    <t>ТЕРР_АНП1</t>
  </si>
  <si>
    <t>ТЕРР_РЯЗ</t>
  </si>
  <si>
    <t>ТЕРР_РЗН1</t>
  </si>
  <si>
    <t>ТЕРР_НШК</t>
  </si>
  <si>
    <t>ТЕРР_НШК1</t>
  </si>
  <si>
    <t>ТЕРР_СПБ6</t>
  </si>
  <si>
    <t>ТЕРР_КРД2</t>
  </si>
  <si>
    <t>ТЕРР_ПСК</t>
  </si>
  <si>
    <t>ТЕРР_ПСК1</t>
  </si>
  <si>
    <t>ТЕРР_НФК</t>
  </si>
  <si>
    <t>ТЕРР_НФК1</t>
  </si>
  <si>
    <t>ТЕРР_ГЛК</t>
  </si>
  <si>
    <t>ТЕРР_ГЛК1</t>
  </si>
  <si>
    <t>ТЕРР_СРТ3</t>
  </si>
  <si>
    <t>ТЕРР_КЛП</t>
  </si>
  <si>
    <t>ТЕРР_КЛП1</t>
  </si>
  <si>
    <t>ТЕРР_СПБ7</t>
  </si>
  <si>
    <t>ТЕРР_БРН</t>
  </si>
  <si>
    <t>ТЕРР_БРН1</t>
  </si>
  <si>
    <t>Филиал</t>
  </si>
  <si>
    <t>ОП</t>
  </si>
  <si>
    <t>…</t>
  </si>
  <si>
    <t>{ТЕРР_МСК1:ТЕРР_МСК2:ТЕРР_МСК3}</t>
  </si>
  <si>
    <t>{ТЕРР_МСК8:ТЕРР_МСК10:ТЕРР_МСК11}</t>
  </si>
  <si>
    <t>{ТЕРР_МСК4:ТЕРР_МСК5:ТЕРР_МСК7}</t>
  </si>
  <si>
    <t>{ТЕРР_СПБ1:ТЕРР_СПБ2:ТЕРР_СПБ3:ТЕРР_СПБ4:ТЕРР_СПБ5:ТЕРР_СПБ6:ТЕРР_СПБ7}</t>
  </si>
  <si>
    <t>Как должно быть</t>
  </si>
  <si>
    <t>Формат</t>
  </si>
  <si>
    <t>Большой</t>
  </si>
  <si>
    <t>Средний</t>
  </si>
  <si>
    <t>Малыш</t>
  </si>
  <si>
    <t>Все Города</t>
  </si>
  <si>
    <t>Все Территории</t>
  </si>
  <si>
    <t>Все ОП</t>
  </si>
  <si>
    <t>Все Филиалы</t>
  </si>
  <si>
    <t>Все Форматы</t>
  </si>
  <si>
    <t>Северо-Запад</t>
  </si>
  <si>
    <t>Центр</t>
  </si>
  <si>
    <t>Юг</t>
  </si>
  <si>
    <t>Восток</t>
  </si>
  <si>
    <t>Округа</t>
  </si>
  <si>
    <t>Все Округа</t>
  </si>
  <si>
    <t>Округ</t>
  </si>
  <si>
    <t>№</t>
  </si>
  <si>
    <t>Кавказ</t>
  </si>
  <si>
    <t>Центральный</t>
  </si>
  <si>
    <t>Черноземье</t>
  </si>
  <si>
    <t>Филиалы</t>
  </si>
  <si>
    <t>Тип Формата</t>
  </si>
  <si>
    <t>Таблицы выбора</t>
  </si>
  <si>
    <t>Период</t>
  </si>
  <si>
    <t>По годам</t>
  </si>
  <si>
    <t>По кварталам</t>
  </si>
  <si>
    <t>По месяцам</t>
  </si>
  <si>
    <t>Округ (Формат)</t>
  </si>
  <si>
    <t>Территория (Формат)</t>
  </si>
  <si>
    <t>Город (Формат)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</si>
</sst>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1"/>
      <name val="Calibri Light"/>
      <family val="2"/>
      <scheme val="major"/>
    </font>
    <font>
      <b/>
      <sz val="10"/>
      <color theme="0" tint="-0.499984740745262"/>
      <name val="Arial"/>
      <family val="2"/>
      <charset val="204"/>
    </font>
    <font>
      <b/>
      <sz val="11"/>
      <color theme="3" tint="-0.2499465926084170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gradientFill>
        <stop position="0">
          <color theme="0" tint="-5.0965910824915313E-2"/>
        </stop>
        <stop position="1">
          <color theme="0" tint="-5.0965910824915313E-2"/>
        </stop>
      </gradientFill>
    </fill>
    <fill>
      <patternFill patternType="solid">
        <fgColor theme="4" tint="0.39994506668294322"/>
        <bgColor theme="4" tint="0.59996337778862885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5" fillId="6" borderId="5" xfId="0" applyFont="1" applyFill="1" applyBorder="1" applyAlignment="1">
      <alignment horizontal="center"/>
    </xf>
    <xf numFmtId="0" fontId="6" fillId="0" borderId="0" xfId="0" applyFont="1"/>
    <xf numFmtId="0" fontId="6" fillId="3" borderId="2" xfId="1" applyFont="1" applyFill="1" applyBorder="1"/>
    <xf numFmtId="0" fontId="6" fillId="4" borderId="3" xfId="1" applyFont="1" applyFill="1" applyBorder="1"/>
    <xf numFmtId="0" fontId="6" fillId="3" borderId="3" xfId="1" applyFont="1" applyFill="1" applyBorder="1"/>
    <xf numFmtId="0" fontId="6" fillId="3" borderId="6" xfId="1" applyFont="1" applyFill="1" applyBorder="1"/>
    <xf numFmtId="0" fontId="6" fillId="4" borderId="7" xfId="1" applyFont="1" applyFill="1" applyBorder="1"/>
    <xf numFmtId="0" fontId="6" fillId="3" borderId="7" xfId="1" applyFont="1" applyFill="1" applyBorder="1"/>
    <xf numFmtId="0" fontId="7" fillId="0" borderId="0" xfId="0" applyFont="1"/>
    <xf numFmtId="0" fontId="8" fillId="0" borderId="0" xfId="0" applyFont="1"/>
    <xf numFmtId="0" fontId="0" fillId="0" borderId="0" xfId="0" applyBorder="1"/>
    <xf numFmtId="0" fontId="0" fillId="0" borderId="0" xfId="0" applyFont="1" applyBorder="1"/>
    <xf numFmtId="0" fontId="9" fillId="0" borderId="0" xfId="0" applyFont="1"/>
    <xf numFmtId="0" fontId="3" fillId="5" borderId="4" xfId="0" applyFont="1" applyFill="1" applyBorder="1" applyAlignment="1">
      <alignment horizontal="left" vertical="center" indent="1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 indent="1"/>
    </xf>
    <xf numFmtId="0" fontId="4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10">
    <dxf>
      <fill>
        <gradientFill>
          <stop position="0">
            <color theme="7" tint="0.59999389629810485"/>
          </stop>
          <stop position="1">
            <color theme="7" tint="0.80001220740379042"/>
          </stop>
        </gradientFill>
      </fill>
    </dxf>
    <dxf>
      <fill>
        <gradientFill>
          <stop position="0">
            <color theme="7" tint="0.59999389629810485"/>
          </stop>
          <stop position="1">
            <color theme="7" tint="0.80001220740379042"/>
          </stop>
        </gradientFill>
      </fill>
    </dxf>
    <dxf>
      <fill>
        <gradientFill>
          <stop position="0">
            <color theme="7" tint="0.59999389629810485"/>
          </stop>
          <stop position="1">
            <color theme="7" tint="0.80001220740379042"/>
          </stop>
        </gradientFill>
      </fill>
    </dxf>
    <dxf>
      <fill>
        <gradientFill>
          <stop position="0">
            <color theme="7" tint="0.59999389629810485"/>
          </stop>
          <stop position="1">
            <color theme="7" tint="0.80001220740379042"/>
          </stop>
        </gradient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9"/>
      <tableStyleElement type="headerRow" dxfId="8"/>
      <tableStyleElement type="firstRowStripe" dxfId="7"/>
    </tableStyle>
    <tableStyle name="TableStyleQueryResult" pivot="0" count="3">
      <tableStyleElement type="wholeTable" dxfId="6"/>
      <tableStyleElement type="headerRow" dxfId="5"/>
      <tableStyleElement type="first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71"/>
  <sheetViews>
    <sheetView tabSelected="1" workbookViewId="0">
      <selection activeCell="E3" sqref="E3:F3"/>
    </sheetView>
  </sheetViews>
  <sheetFormatPr defaultRowHeight="15" x14ac:dyDescent="0.25"/>
  <cols>
    <col min="1" max="2" width="2.7109375" customWidth="1"/>
    <col min="3" max="3" width="11.85546875" bestFit="1" customWidth="1"/>
    <col min="4" max="4" width="15.85546875" bestFit="1" customWidth="1"/>
  </cols>
  <sheetData>
    <row r="3" spans="3:6" x14ac:dyDescent="0.25">
      <c r="D3" s="22" t="s">
        <v>150</v>
      </c>
      <c r="E3" s="21" t="s">
        <v>158</v>
      </c>
      <c r="F3" s="18"/>
    </row>
    <row r="4" spans="3:6" x14ac:dyDescent="0.25">
      <c r="D4" s="22" t="s">
        <v>165</v>
      </c>
      <c r="E4" s="21" t="s">
        <v>164</v>
      </c>
      <c r="F4" s="18"/>
    </row>
    <row r="5" spans="3:6" x14ac:dyDescent="0.25">
      <c r="D5" s="22" t="s">
        <v>43</v>
      </c>
      <c r="E5" s="21" t="s">
        <v>155</v>
      </c>
      <c r="F5" s="18"/>
    </row>
    <row r="6" spans="3:6" x14ac:dyDescent="0.25">
      <c r="D6" s="22" t="s">
        <v>42</v>
      </c>
      <c r="E6" s="21" t="s">
        <v>154</v>
      </c>
      <c r="F6" s="18"/>
    </row>
    <row r="7" spans="3:6" x14ac:dyDescent="0.25">
      <c r="D7" s="22" t="s">
        <v>142</v>
      </c>
      <c r="E7" s="21" t="s">
        <v>157</v>
      </c>
      <c r="F7" s="18"/>
    </row>
    <row r="12" spans="3:6" ht="15.75" customHeight="1" thickBot="1" x14ac:dyDescent="0.3">
      <c r="C12" s="19" t="s">
        <v>165</v>
      </c>
      <c r="D12" s="17" t="str">
        <f>Расчет!C19</f>
        <v>Москва</v>
      </c>
    </row>
    <row r="13" spans="3:6" ht="15.75" thickTop="1" x14ac:dyDescent="0.25">
      <c r="D13" s="17" t="str">
        <f>Расчет!C20</f>
        <v>Северо-Запад</v>
      </c>
    </row>
    <row r="14" spans="3:6" x14ac:dyDescent="0.25">
      <c r="D14" s="17" t="str">
        <f>Расчет!C21</f>
        <v>Центр</v>
      </c>
    </row>
    <row r="15" spans="3:6" x14ac:dyDescent="0.25">
      <c r="D15" s="17" t="str">
        <f>Расчет!C22</f>
        <v>Юг</v>
      </c>
    </row>
    <row r="16" spans="3:6" x14ac:dyDescent="0.25">
      <c r="D16" s="17" t="str">
        <f>Расчет!C23</f>
        <v>Восток</v>
      </c>
    </row>
    <row r="19" spans="3:4" ht="15" customHeight="1" x14ac:dyDescent="0.25">
      <c r="C19" s="20" t="s">
        <v>43</v>
      </c>
      <c r="D19" s="17" t="str">
        <f>Расчет!C26</f>
        <v>Волгоград</v>
      </c>
    </row>
    <row r="20" spans="3:4" x14ac:dyDescent="0.25">
      <c r="D20" s="17" t="str">
        <f>Расчет!C27</f>
        <v>Екатеринбург</v>
      </c>
    </row>
    <row r="21" spans="3:4" x14ac:dyDescent="0.25">
      <c r="D21" s="17" t="str">
        <f>Расчет!C28</f>
        <v>Кавказ</v>
      </c>
    </row>
    <row r="22" spans="3:4" x14ac:dyDescent="0.25">
      <c r="D22" s="17" t="str">
        <f>Расчет!C29</f>
        <v>Казань</v>
      </c>
    </row>
    <row r="23" spans="3:4" ht="15.75" customHeight="1" x14ac:dyDescent="0.25">
      <c r="D23" s="17" t="str">
        <f>Расчет!C30</f>
        <v>Краснодар</v>
      </c>
    </row>
    <row r="24" spans="3:4" x14ac:dyDescent="0.25">
      <c r="D24" s="17" t="str">
        <f>Расчет!C31</f>
        <v>Красноярск</v>
      </c>
    </row>
    <row r="25" spans="3:4" x14ac:dyDescent="0.25">
      <c r="D25" s="17" t="str">
        <f>Расчет!C32</f>
        <v>Москва Восток</v>
      </c>
    </row>
    <row r="26" spans="3:4" x14ac:dyDescent="0.25">
      <c r="D26" s="17" t="str">
        <f>Расчет!C33</f>
        <v>Москва Север</v>
      </c>
    </row>
    <row r="27" spans="3:4" x14ac:dyDescent="0.25">
      <c r="D27" s="17" t="str">
        <f>Расчет!C34</f>
        <v>Москва Юго-Запад</v>
      </c>
    </row>
    <row r="28" spans="3:4" x14ac:dyDescent="0.25">
      <c r="D28" s="17" t="str">
        <f>Расчет!C35</f>
        <v>Н. Новгород</v>
      </c>
    </row>
    <row r="29" spans="3:4" x14ac:dyDescent="0.25">
      <c r="D29" s="17" t="str">
        <f>Расчет!C36</f>
        <v>Новосибирск</v>
      </c>
    </row>
    <row r="30" spans="3:4" x14ac:dyDescent="0.25">
      <c r="D30" s="17" t="str">
        <f>Расчет!C37</f>
        <v>Ростов-на-Дону</v>
      </c>
    </row>
    <row r="31" spans="3:4" x14ac:dyDescent="0.25">
      <c r="D31" s="17" t="str">
        <f>Расчет!C38</f>
        <v>Самара</v>
      </c>
    </row>
    <row r="32" spans="3:4" x14ac:dyDescent="0.25">
      <c r="D32" s="17" t="str">
        <f>Расчет!C39</f>
        <v>Саратов</v>
      </c>
    </row>
    <row r="33" spans="3:4" x14ac:dyDescent="0.25">
      <c r="D33" s="17" t="str">
        <f>Расчет!C40</f>
        <v>Северо-Запад</v>
      </c>
    </row>
    <row r="34" spans="3:4" x14ac:dyDescent="0.25">
      <c r="D34" s="17" t="str">
        <f>Расчет!C41</f>
        <v>Уфа</v>
      </c>
    </row>
    <row r="35" spans="3:4" x14ac:dyDescent="0.25">
      <c r="D35" s="17" t="str">
        <f>Расчет!C42</f>
        <v>Центральный</v>
      </c>
    </row>
    <row r="36" spans="3:4" x14ac:dyDescent="0.25">
      <c r="D36" s="17" t="str">
        <f>Расчет!C43</f>
        <v>Черноземье</v>
      </c>
    </row>
    <row r="39" spans="3:4" ht="15" customHeight="1" x14ac:dyDescent="0.25">
      <c r="C39" s="20" t="s">
        <v>42</v>
      </c>
      <c r="D39" s="17" t="str">
        <f>Расчет!C46</f>
        <v>Абакан</v>
      </c>
    </row>
    <row r="40" spans="3:4" x14ac:dyDescent="0.25">
      <c r="D40" s="17" t="str">
        <f>Расчет!C47</f>
        <v>Анапа</v>
      </c>
    </row>
    <row r="41" spans="3:4" x14ac:dyDescent="0.25">
      <c r="D41" s="17" t="str">
        <f>Расчет!C48</f>
        <v>Астрахань</v>
      </c>
    </row>
    <row r="42" spans="3:4" x14ac:dyDescent="0.25">
      <c r="D42" s="17" t="str">
        <f>Расчет!C49</f>
        <v>Барнаул</v>
      </c>
    </row>
    <row r="43" spans="3:4" x14ac:dyDescent="0.25">
      <c r="D43" s="17" t="str">
        <f>Расчет!C50</f>
        <v>Белгород</v>
      </c>
    </row>
    <row r="44" spans="3:4" x14ac:dyDescent="0.25">
      <c r="D44" s="17" t="str">
        <f>Расчет!C51</f>
        <v>Волгоград</v>
      </c>
    </row>
    <row r="45" spans="3:4" x14ac:dyDescent="0.25">
      <c r="D45" s="17" t="str">
        <f>Расчет!C52</f>
        <v>Воронеж</v>
      </c>
    </row>
    <row r="46" spans="3:4" x14ac:dyDescent="0.25">
      <c r="D46" s="17" t="str">
        <f>Расчет!C53</f>
        <v>Геленджик</v>
      </c>
    </row>
    <row r="47" spans="3:4" x14ac:dyDescent="0.25">
      <c r="D47" s="17" t="str">
        <f>Расчет!C54</f>
        <v>Казань</v>
      </c>
    </row>
    <row r="48" spans="3:4" x14ac:dyDescent="0.25">
      <c r="D48" s="17" t="str">
        <f>Расчет!C55</f>
        <v>Колпино</v>
      </c>
    </row>
    <row r="49" spans="4:4" x14ac:dyDescent="0.25">
      <c r="D49" s="17" t="str">
        <f>Расчет!C56</f>
        <v>Краснодар</v>
      </c>
    </row>
    <row r="50" spans="4:4" x14ac:dyDescent="0.25">
      <c r="D50" s="17" t="str">
        <f>Расчет!C57</f>
        <v>Курск</v>
      </c>
    </row>
    <row r="51" spans="4:4" x14ac:dyDescent="0.25">
      <c r="D51" s="17" t="str">
        <f>Расчет!C58</f>
        <v>Липецк</v>
      </c>
    </row>
    <row r="52" spans="4:4" x14ac:dyDescent="0.25">
      <c r="D52" s="17" t="str">
        <f>Расчет!C59</f>
        <v>Михайловка</v>
      </c>
    </row>
    <row r="53" spans="4:4" x14ac:dyDescent="0.25">
      <c r="D53" s="17" t="str">
        <f>Расчет!C60</f>
        <v>Москва Восток</v>
      </c>
    </row>
    <row r="54" spans="4:4" x14ac:dyDescent="0.25">
      <c r="D54" s="17" t="str">
        <f>Расчет!C61</f>
        <v>Москва Север</v>
      </c>
    </row>
    <row r="55" spans="4:4" x14ac:dyDescent="0.25">
      <c r="D55" s="17" t="str">
        <f>Расчет!C62</f>
        <v>Москва Юго-Запад</v>
      </c>
    </row>
    <row r="56" spans="4:4" x14ac:dyDescent="0.25">
      <c r="D56" s="17" t="str">
        <f>Расчет!C63</f>
        <v>Н. Новгород</v>
      </c>
    </row>
    <row r="57" spans="4:4" x14ac:dyDescent="0.25">
      <c r="D57" s="17" t="str">
        <f>Расчет!C64</f>
        <v>Н. Тагил</v>
      </c>
    </row>
    <row r="58" spans="4:4" x14ac:dyDescent="0.25">
      <c r="D58" s="17" t="str">
        <f>Расчет!C65</f>
        <v>Нефтекамск</v>
      </c>
    </row>
    <row r="59" spans="4:4" x14ac:dyDescent="0.25">
      <c r="D59" s="17" t="str">
        <f>Расчет!C66</f>
        <v>Новороссийск</v>
      </c>
    </row>
    <row r="60" spans="4:4" x14ac:dyDescent="0.25">
      <c r="D60" s="17" t="str">
        <f>Расчет!C67</f>
        <v>Новосибирск</v>
      </c>
    </row>
    <row r="61" spans="4:4" x14ac:dyDescent="0.25">
      <c r="D61" s="17" t="str">
        <f>Расчет!C68</f>
        <v>Новошахтинск</v>
      </c>
    </row>
    <row r="62" spans="4:4" x14ac:dyDescent="0.25">
      <c r="D62" s="17" t="str">
        <f>Расчет!C69</f>
        <v>Оренбург</v>
      </c>
    </row>
    <row r="63" spans="4:4" x14ac:dyDescent="0.25">
      <c r="D63" s="17" t="str">
        <f>Расчет!C70</f>
        <v>Пенза</v>
      </c>
    </row>
    <row r="64" spans="4:4" x14ac:dyDescent="0.25">
      <c r="D64" s="17" t="str">
        <f>Расчет!C71</f>
        <v>Пермь</v>
      </c>
    </row>
    <row r="65" spans="4:4" x14ac:dyDescent="0.25">
      <c r="D65" s="17" t="str">
        <f>Расчет!C72</f>
        <v>Псков</v>
      </c>
    </row>
    <row r="66" spans="4:4" x14ac:dyDescent="0.25">
      <c r="D66" s="17" t="str">
        <f>Расчет!C73</f>
        <v>Пятигорск</v>
      </c>
    </row>
    <row r="67" spans="4:4" x14ac:dyDescent="0.25">
      <c r="D67" s="17" t="str">
        <f>Расчет!C74</f>
        <v>Ростов-на-Дону</v>
      </c>
    </row>
    <row r="68" spans="4:4" x14ac:dyDescent="0.25">
      <c r="D68" s="17" t="str">
        <f>Расчет!C75</f>
        <v>Рязань</v>
      </c>
    </row>
    <row r="69" spans="4:4" x14ac:dyDescent="0.25">
      <c r="D69" s="17" t="str">
        <f>Расчет!C76</f>
        <v>С. Петербург</v>
      </c>
    </row>
    <row r="70" spans="4:4" x14ac:dyDescent="0.25">
      <c r="D70" s="17" t="str">
        <f>Расчет!C77</f>
        <v>Салават</v>
      </c>
    </row>
    <row r="71" spans="4:4" x14ac:dyDescent="0.25">
      <c r="D71" s="17" t="str">
        <f>Расчет!C78</f>
        <v>Самара</v>
      </c>
    </row>
    <row r="72" spans="4:4" x14ac:dyDescent="0.25">
      <c r="D72" s="17" t="str">
        <f>Расчет!C79</f>
        <v>Саратов</v>
      </c>
    </row>
    <row r="73" spans="4:4" x14ac:dyDescent="0.25">
      <c r="D73" s="17" t="str">
        <f>Расчет!C80</f>
        <v>Сочи</v>
      </c>
    </row>
    <row r="74" spans="4:4" x14ac:dyDescent="0.25">
      <c r="D74" s="17" t="str">
        <f>Расчет!C81</f>
        <v>Ставрополь</v>
      </c>
    </row>
    <row r="75" spans="4:4" x14ac:dyDescent="0.25">
      <c r="D75" s="17" t="str">
        <f>Расчет!C82</f>
        <v>Тамбов</v>
      </c>
    </row>
    <row r="76" spans="4:4" x14ac:dyDescent="0.25">
      <c r="D76" s="17" t="str">
        <f>Расчет!C83</f>
        <v>Тверь</v>
      </c>
    </row>
    <row r="77" spans="4:4" x14ac:dyDescent="0.25">
      <c r="D77" s="17" t="str">
        <f>Расчет!C84</f>
        <v>Тула</v>
      </c>
    </row>
    <row r="78" spans="4:4" x14ac:dyDescent="0.25">
      <c r="D78" s="17" t="str">
        <f>Расчет!C85</f>
        <v>Уфа</v>
      </c>
    </row>
    <row r="79" spans="4:4" x14ac:dyDescent="0.25">
      <c r="D79" s="17"/>
    </row>
    <row r="81" spans="3:4" ht="15" customHeight="1" x14ac:dyDescent="0.25">
      <c r="C81" s="20" t="s">
        <v>142</v>
      </c>
      <c r="D81" s="17" t="str">
        <f>Расчет!C88</f>
        <v>ТЕРР_МСК</v>
      </c>
    </row>
    <row r="82" spans="3:4" x14ac:dyDescent="0.25">
      <c r="D82" s="17" t="str">
        <f>Расчет!C89</f>
        <v>ТЕРР_СПБ</v>
      </c>
    </row>
    <row r="83" spans="3:4" x14ac:dyDescent="0.25">
      <c r="D83" s="17" t="str">
        <f>Расчет!C90</f>
        <v>ТЕРР_НН</v>
      </c>
    </row>
    <row r="84" spans="3:4" x14ac:dyDescent="0.25">
      <c r="D84" s="17" t="str">
        <f>Расчет!C91</f>
        <v>ТЕРР_ВЛГ</v>
      </c>
    </row>
    <row r="85" spans="3:4" x14ac:dyDescent="0.25">
      <c r="D85" s="17" t="str">
        <f>Расчет!C92</f>
        <v>ТЕРР_РНД</v>
      </c>
    </row>
    <row r="86" spans="3:4" x14ac:dyDescent="0.25">
      <c r="D86" s="17" t="str">
        <f>Расчет!C93</f>
        <v>ТЕРР_СМР</v>
      </c>
    </row>
    <row r="87" spans="3:4" x14ac:dyDescent="0.25">
      <c r="D87" s="17" t="str">
        <f>Расчет!C94</f>
        <v>ТЕРР_МСК</v>
      </c>
    </row>
    <row r="88" spans="3:4" x14ac:dyDescent="0.25">
      <c r="D88" s="17" t="str">
        <f>Расчет!C95</f>
        <v>ТЕРР_КЗН</v>
      </c>
    </row>
    <row r="89" spans="3:4" x14ac:dyDescent="0.25">
      <c r="D89" s="17" t="str">
        <f>Расчет!C96</f>
        <v>ТЕРР_МСК</v>
      </c>
    </row>
    <row r="90" spans="3:4" x14ac:dyDescent="0.25">
      <c r="D90" s="17" t="str">
        <f>Расчет!C97</f>
        <v>ТЕРР_СПБ</v>
      </c>
    </row>
    <row r="91" spans="3:4" x14ac:dyDescent="0.25">
      <c r="D91" s="17" t="str">
        <f>Расчет!C98</f>
        <v>ТЕРР_НН</v>
      </c>
    </row>
    <row r="92" spans="3:4" x14ac:dyDescent="0.25">
      <c r="D92" s="17" t="str">
        <f>Расчет!C99</f>
        <v>ТЕРР_СРТ</v>
      </c>
    </row>
    <row r="93" spans="3:4" x14ac:dyDescent="0.25">
      <c r="D93" s="17" t="str">
        <f>Расчет!C100</f>
        <v>ТЕРР_КРД</v>
      </c>
    </row>
    <row r="94" spans="3:4" x14ac:dyDescent="0.25">
      <c r="D94" s="17" t="str">
        <f>Расчет!C101</f>
        <v>ТЕРР_СПБ</v>
      </c>
    </row>
    <row r="95" spans="3:4" x14ac:dyDescent="0.25">
      <c r="D95" s="17" t="str">
        <f>Расчет!C102</f>
        <v>ТЕРР_ВЛГ</v>
      </c>
    </row>
    <row r="96" spans="3:4" x14ac:dyDescent="0.25">
      <c r="D96" s="17" t="str">
        <f>Расчет!C103</f>
        <v>ТЕРР_СМР</v>
      </c>
    </row>
    <row r="97" spans="4:4" x14ac:dyDescent="0.25">
      <c r="D97" s="17" t="str">
        <f>Расчет!C104</f>
        <v>ТЕРР_МСК</v>
      </c>
    </row>
    <row r="98" spans="4:4" x14ac:dyDescent="0.25">
      <c r="D98" s="17" t="str">
        <f>Расчет!C105</f>
        <v>ТЕРР_СМР</v>
      </c>
    </row>
    <row r="99" spans="4:4" x14ac:dyDescent="0.25">
      <c r="D99" s="17" t="e">
        <f>Расчет!#REF!</f>
        <v>#REF!</v>
      </c>
    </row>
    <row r="100" spans="4:4" x14ac:dyDescent="0.25">
      <c r="D100" s="17" t="e">
        <f>Расчет!#REF!</f>
        <v>#REF!</v>
      </c>
    </row>
    <row r="101" spans="4:4" x14ac:dyDescent="0.25">
      <c r="D101" s="17" t="str">
        <f>Расчет!C106</f>
        <v>ТЕРР_СТАВ</v>
      </c>
    </row>
    <row r="102" spans="4:4" x14ac:dyDescent="0.25">
      <c r="D102" s="17" t="str">
        <f>Расчет!C107</f>
        <v>ТЕРР_ВРН</v>
      </c>
    </row>
    <row r="103" spans="4:4" x14ac:dyDescent="0.25">
      <c r="D103" s="17" t="str">
        <f>Расчет!C108</f>
        <v>ТЕРР_ПЕРМ</v>
      </c>
    </row>
    <row r="104" spans="4:4" x14ac:dyDescent="0.25">
      <c r="D104" s="17" t="str">
        <f>Расчет!C109</f>
        <v>ТЕРР_ПЕНЗ</v>
      </c>
    </row>
    <row r="105" spans="4:4" x14ac:dyDescent="0.25">
      <c r="D105" s="17" t="e">
        <f>Расчет!#REF!</f>
        <v>#REF!</v>
      </c>
    </row>
    <row r="106" spans="4:4" x14ac:dyDescent="0.25">
      <c r="D106" s="17" t="e">
        <f>Расчет!#REF!</f>
        <v>#REF!</v>
      </c>
    </row>
    <row r="107" spans="4:4" x14ac:dyDescent="0.25">
      <c r="D107" s="17" t="str">
        <f>Расчет!C110</f>
        <v>ТЕРР_ТУЛА</v>
      </c>
    </row>
    <row r="108" spans="4:4" x14ac:dyDescent="0.25">
      <c r="D108" s="17" t="str">
        <f>Расчет!C111</f>
        <v>ТЕРР_МСК</v>
      </c>
    </row>
    <row r="109" spans="4:4" x14ac:dyDescent="0.25">
      <c r="D109" s="17" t="str">
        <f>Расчет!C112</f>
        <v>ТЕРР_УФА</v>
      </c>
    </row>
    <row r="110" spans="4:4" x14ac:dyDescent="0.25">
      <c r="D110" s="17" t="str">
        <f>Расчет!C113</f>
        <v>ТЕРР_НВСБ</v>
      </c>
    </row>
    <row r="111" spans="4:4" x14ac:dyDescent="0.25">
      <c r="D111" s="17" t="e">
        <f>Расчет!#REF!</f>
        <v>#REF!</v>
      </c>
    </row>
    <row r="112" spans="4:4" x14ac:dyDescent="0.25">
      <c r="D112" s="17" t="e">
        <f>Расчет!#REF!</f>
        <v>#REF!</v>
      </c>
    </row>
    <row r="113" spans="4:4" x14ac:dyDescent="0.25">
      <c r="D113" s="17" t="str">
        <f>Расчет!C114</f>
        <v>ТЕРР_ЛИП</v>
      </c>
    </row>
    <row r="114" spans="4:4" x14ac:dyDescent="0.25">
      <c r="D114" s="17" t="e">
        <f>Расчет!#REF!</f>
        <v>#REF!</v>
      </c>
    </row>
    <row r="115" spans="4:4" x14ac:dyDescent="0.25">
      <c r="D115" s="17" t="str">
        <f>Расчет!C115</f>
        <v>ТЕРР_МСК</v>
      </c>
    </row>
    <row r="116" spans="4:4" x14ac:dyDescent="0.25">
      <c r="D116" s="17" t="e">
        <f>Расчет!#REF!</f>
        <v>#REF!</v>
      </c>
    </row>
    <row r="117" spans="4:4" x14ac:dyDescent="0.25">
      <c r="D117" s="17" t="e">
        <f>Расчет!#REF!</f>
        <v>#REF!</v>
      </c>
    </row>
    <row r="118" spans="4:4" x14ac:dyDescent="0.25">
      <c r="D118" s="17" t="e">
        <f>Расчет!#REF!</f>
        <v>#REF!</v>
      </c>
    </row>
    <row r="119" spans="4:4" x14ac:dyDescent="0.25">
      <c r="D119" s="17" t="str">
        <f>Расчет!C116</f>
        <v>ТЕРР_НТГ</v>
      </c>
    </row>
    <row r="120" spans="4:4" x14ac:dyDescent="0.25">
      <c r="D120" s="17" t="str">
        <f>Расчет!C117</f>
        <v>ТЕРР_МСК</v>
      </c>
    </row>
    <row r="121" spans="4:4" x14ac:dyDescent="0.25">
      <c r="D121" s="17" t="e">
        <f>Расчет!#REF!</f>
        <v>#REF!</v>
      </c>
    </row>
    <row r="122" spans="4:4" x14ac:dyDescent="0.25">
      <c r="D122" s="17" t="str">
        <f>Расчет!C118</f>
        <v>ТЕРР_СПБ</v>
      </c>
    </row>
    <row r="123" spans="4:4" x14ac:dyDescent="0.25">
      <c r="D123" s="17" t="str">
        <f>Расчет!C119</f>
        <v>ТЕРР_ПТГ</v>
      </c>
    </row>
    <row r="124" spans="4:4" x14ac:dyDescent="0.25">
      <c r="D124" s="17" t="e">
        <f>Расчет!#REF!</f>
        <v>#REF!</v>
      </c>
    </row>
    <row r="125" spans="4:4" x14ac:dyDescent="0.25">
      <c r="D125" s="17" t="str">
        <f>Расчет!C120</f>
        <v>ТЕРР_БЛГ</v>
      </c>
    </row>
    <row r="126" spans="4:4" x14ac:dyDescent="0.25">
      <c r="D126" s="17" t="str">
        <f>Расчет!C121</f>
        <v>ТЕРР_НВР</v>
      </c>
    </row>
    <row r="127" spans="4:4" x14ac:dyDescent="0.25">
      <c r="D127" s="17" t="e">
        <f>Расчет!#REF!</f>
        <v>#REF!</v>
      </c>
    </row>
    <row r="128" spans="4:4" x14ac:dyDescent="0.25">
      <c r="D128" s="17" t="str">
        <f>Расчет!C122</f>
        <v>ТЕРР_ОРН</v>
      </c>
    </row>
    <row r="129" spans="4:4" x14ac:dyDescent="0.25">
      <c r="D129" s="17" t="e">
        <f>Расчет!#REF!</f>
        <v>#REF!</v>
      </c>
    </row>
    <row r="130" spans="4:4" x14ac:dyDescent="0.25">
      <c r="D130" s="17" t="str">
        <f>Расчет!C123</f>
        <v>ТЕРР_СОЧ</v>
      </c>
    </row>
    <row r="131" spans="4:4" x14ac:dyDescent="0.25">
      <c r="D131" s="17" t="str">
        <f>Расчет!C124</f>
        <v>ТЕРР_РНД</v>
      </c>
    </row>
    <row r="132" spans="4:4" x14ac:dyDescent="0.25">
      <c r="D132" s="17" t="str">
        <f>Расчет!C125</f>
        <v>ТЕРР_ТВР</v>
      </c>
    </row>
    <row r="133" spans="4:4" x14ac:dyDescent="0.25">
      <c r="D133" s="17" t="str">
        <f>Расчет!C126</f>
        <v>ТЕРР_МСК</v>
      </c>
    </row>
    <row r="134" spans="4:4" x14ac:dyDescent="0.25">
      <c r="D134" s="17" t="str">
        <f>Расчет!C127</f>
        <v>ТЕРР_СПБ</v>
      </c>
    </row>
    <row r="135" spans="4:4" x14ac:dyDescent="0.25">
      <c r="D135" s="17" t="e">
        <f>Расчет!#REF!</f>
        <v>#REF!</v>
      </c>
    </row>
    <row r="136" spans="4:4" x14ac:dyDescent="0.25">
      <c r="D136" s="17" t="str">
        <f>Расчет!C128</f>
        <v>ТЕРР_КЗН</v>
      </c>
    </row>
    <row r="137" spans="4:4" x14ac:dyDescent="0.25">
      <c r="D137" s="17" t="e">
        <f>Расчет!#REF!</f>
        <v>#REF!</v>
      </c>
    </row>
    <row r="138" spans="4:4" x14ac:dyDescent="0.25">
      <c r="D138" s="17" t="e">
        <f>Расчет!#REF!</f>
        <v>#REF!</v>
      </c>
    </row>
    <row r="139" spans="4:4" x14ac:dyDescent="0.25">
      <c r="D139" s="17" t="str">
        <f>Расчет!C129</f>
        <v>ТЕРР_АСТ</v>
      </c>
    </row>
    <row r="140" spans="4:4" x14ac:dyDescent="0.25">
      <c r="D140" s="17" t="str">
        <f>Расчет!C130</f>
        <v>ТЕРР_МСК</v>
      </c>
    </row>
    <row r="141" spans="4:4" x14ac:dyDescent="0.25">
      <c r="D141" s="17" t="e">
        <f>Расчет!#REF!</f>
        <v>#REF!</v>
      </c>
    </row>
    <row r="142" spans="4:4" x14ac:dyDescent="0.25">
      <c r="D142" s="17" t="str">
        <f>Расчет!C131</f>
        <v>ТЕРР_СВТ</v>
      </c>
    </row>
    <row r="143" spans="4:4" x14ac:dyDescent="0.25">
      <c r="D143" s="17" t="str">
        <f>Расчет!C132</f>
        <v>ТЕРР_ТМБ</v>
      </c>
    </row>
    <row r="144" spans="4:4" x14ac:dyDescent="0.25">
      <c r="D144" s="17" t="str">
        <f>Расчет!C133</f>
        <v>ТЕРР_АБН</v>
      </c>
    </row>
    <row r="145" spans="4:4" x14ac:dyDescent="0.25">
      <c r="D145" s="17" t="str">
        <f>Расчет!C134</f>
        <v>ТЕРР_ВЛГ</v>
      </c>
    </row>
    <row r="146" spans="4:4" x14ac:dyDescent="0.25">
      <c r="D146" s="17" t="e">
        <f>Расчет!#REF!</f>
        <v>#REF!</v>
      </c>
    </row>
    <row r="147" spans="4:4" x14ac:dyDescent="0.25">
      <c r="D147" s="17" t="e">
        <f>Расчет!#REF!</f>
        <v>#REF!</v>
      </c>
    </row>
    <row r="148" spans="4:4" x14ac:dyDescent="0.25">
      <c r="D148" s="17" t="e">
        <f>Расчет!#REF!</f>
        <v>#REF!</v>
      </c>
    </row>
    <row r="149" spans="4:4" x14ac:dyDescent="0.25">
      <c r="D149" s="17" t="str">
        <f>Расчет!C135</f>
        <v>ТЕРР_ОРН</v>
      </c>
    </row>
    <row r="150" spans="4:4" x14ac:dyDescent="0.25">
      <c r="D150" s="17" t="str">
        <f>Расчет!C136</f>
        <v>ТЕРР_СРТ</v>
      </c>
    </row>
    <row r="151" spans="4:4" x14ac:dyDescent="0.25">
      <c r="D151" s="17" t="str">
        <f>Расчет!C137</f>
        <v>ТЕРР_КУР</v>
      </c>
    </row>
    <row r="152" spans="4:4" x14ac:dyDescent="0.25">
      <c r="D152" s="17" t="str">
        <f>Расчет!C138</f>
        <v>ТЕРР_МХЛ</v>
      </c>
    </row>
    <row r="153" spans="4:4" x14ac:dyDescent="0.25">
      <c r="D153" s="17" t="str">
        <f>Расчет!C139</f>
        <v>ТЕРР_ПЕРМ</v>
      </c>
    </row>
    <row r="154" spans="4:4" x14ac:dyDescent="0.25">
      <c r="D154" s="17" t="str">
        <f>Расчет!C140</f>
        <v>ТЕРР_АНП</v>
      </c>
    </row>
    <row r="155" spans="4:4" x14ac:dyDescent="0.25">
      <c r="D155" s="17" t="str">
        <f>Расчет!C141</f>
        <v>ТЕРР_РЯЗ</v>
      </c>
    </row>
    <row r="156" spans="4:4" x14ac:dyDescent="0.25">
      <c r="D156" s="17" t="str">
        <f>Расчет!C142</f>
        <v>ТЕРР_НН</v>
      </c>
    </row>
    <row r="157" spans="4:4" x14ac:dyDescent="0.25">
      <c r="D157" s="17" t="str">
        <f>Расчет!C143</f>
        <v>ТЕРР_НШК</v>
      </c>
    </row>
    <row r="158" spans="4:4" x14ac:dyDescent="0.25">
      <c r="D158" s="17" t="e">
        <f>Расчет!#REF!</f>
        <v>#REF!</v>
      </c>
    </row>
    <row r="159" spans="4:4" x14ac:dyDescent="0.25">
      <c r="D159" s="17" t="str">
        <f>Расчет!C144</f>
        <v>ТЕРР_СПБ</v>
      </c>
    </row>
    <row r="160" spans="4:4" x14ac:dyDescent="0.25">
      <c r="D160" s="17" t="e">
        <f>Расчет!#REF!</f>
        <v>#REF!</v>
      </c>
    </row>
    <row r="161" spans="4:4" x14ac:dyDescent="0.25">
      <c r="D161" s="17" t="str">
        <f>Расчет!C145</f>
        <v>ТЕРР_КРД</v>
      </c>
    </row>
    <row r="162" spans="4:4" x14ac:dyDescent="0.25">
      <c r="D162" s="17" t="e">
        <f>Расчет!#REF!</f>
        <v>#REF!</v>
      </c>
    </row>
    <row r="163" spans="4:4" x14ac:dyDescent="0.25">
      <c r="D163" s="17" t="str">
        <f>Расчет!C146</f>
        <v>ТЕРР_ПСК</v>
      </c>
    </row>
    <row r="164" spans="4:4" x14ac:dyDescent="0.25">
      <c r="D164" s="17" t="str">
        <f>Расчет!C147</f>
        <v>ТЕРР_НФК</v>
      </c>
    </row>
    <row r="165" spans="4:4" x14ac:dyDescent="0.25">
      <c r="D165" s="17" t="str">
        <f>Расчет!C148</f>
        <v>ТЕРР_ГЛК</v>
      </c>
    </row>
    <row r="166" spans="4:4" x14ac:dyDescent="0.25">
      <c r="D166" s="17" t="e">
        <f>Расчет!#REF!</f>
        <v>#REF!</v>
      </c>
    </row>
    <row r="167" spans="4:4" x14ac:dyDescent="0.25">
      <c r="D167" s="17" t="str">
        <f>Расчет!C149</f>
        <v>ТЕРР_СРТ</v>
      </c>
    </row>
    <row r="168" spans="4:4" x14ac:dyDescent="0.25">
      <c r="D168" s="17" t="e">
        <f>Расчет!#REF!</f>
        <v>#REF!</v>
      </c>
    </row>
    <row r="169" spans="4:4" x14ac:dyDescent="0.25">
      <c r="D169" s="17" t="str">
        <f>Расчет!C150</f>
        <v>ТЕРР_КЛП</v>
      </c>
    </row>
    <row r="170" spans="4:4" x14ac:dyDescent="0.25">
      <c r="D170" s="17" t="str">
        <f>Расчет!C151</f>
        <v>ТЕРР_СПБ</v>
      </c>
    </row>
    <row r="171" spans="4:4" x14ac:dyDescent="0.25">
      <c r="D171" s="17" t="str">
        <f>Расчет!C152</f>
        <v>ТЕРР_БРН</v>
      </c>
    </row>
  </sheetData>
  <mergeCells count="5">
    <mergeCell ref="E3:F3"/>
    <mergeCell ref="E5:F5"/>
    <mergeCell ref="E6:F6"/>
    <mergeCell ref="E7:F7"/>
    <mergeCell ref="E4:F4"/>
  </mergeCells>
  <conditionalFormatting sqref="E5">
    <cfRule type="cellIs" dxfId="3" priority="4" operator="notEqual">
      <formula>"Все Территории"</formula>
    </cfRule>
  </conditionalFormatting>
  <conditionalFormatting sqref="E7">
    <cfRule type="cellIs" dxfId="2" priority="3" operator="notEqual">
      <formula>"Все Филиалы"</formula>
    </cfRule>
  </conditionalFormatting>
  <conditionalFormatting sqref="E6">
    <cfRule type="cellIs" dxfId="1" priority="2" operator="notEqual">
      <formula>"Все Города"</formula>
    </cfRule>
  </conditionalFormatting>
  <conditionalFormatting sqref="E4">
    <cfRule type="cellIs" dxfId="0" priority="1" operator="notEqual">
      <formula>"Все Округа"</formula>
    </cfRule>
  </conditionalFormatting>
  <dataValidations count="5">
    <dataValidation type="list" allowBlank="1" showInputMessage="1" showErrorMessage="1" sqref="E4:F4">
      <formula1>ВыборФОкруг</formula1>
    </dataValidation>
    <dataValidation type="list" allowBlank="1" showInputMessage="1" showErrorMessage="1" sqref="E5:F5">
      <formula1>ВыборФТерр</formula1>
    </dataValidation>
    <dataValidation type="list" allowBlank="1" showInputMessage="1" showErrorMessage="1" sqref="E6:F6">
      <formula1>ВыборФГород</formula1>
    </dataValidation>
    <dataValidation type="list" allowBlank="1" showInputMessage="1" showErrorMessage="1" sqref="E7:F7">
      <formula1>ВыборФФилиал</formula1>
    </dataValidation>
    <dataValidation type="list" allowBlank="1" showInputMessage="1" showErrorMessage="1" sqref="E3:F3">
      <formula1>ВыборФФормат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152"/>
  <sheetViews>
    <sheetView topLeftCell="A14" workbookViewId="0">
      <selection activeCell="A14" sqref="A14"/>
    </sheetView>
  </sheetViews>
  <sheetFormatPr defaultRowHeight="15" x14ac:dyDescent="0.25"/>
  <cols>
    <col min="2" max="2" width="4" style="6" bestFit="1" customWidth="1"/>
    <col min="3" max="3" width="19.7109375" style="6" bestFit="1" customWidth="1"/>
    <col min="4" max="4" width="10.42578125" customWidth="1"/>
    <col min="5" max="5" width="12" bestFit="1" customWidth="1"/>
    <col min="6" max="6" width="12.42578125" bestFit="1" customWidth="1"/>
    <col min="7" max="7" width="12.5703125" bestFit="1" customWidth="1"/>
    <col min="8" max="8" width="12.42578125" bestFit="1" customWidth="1"/>
    <col min="9" max="10" width="11.42578125" bestFit="1" customWidth="1"/>
    <col min="11" max="11" width="11.28515625" bestFit="1" customWidth="1"/>
    <col min="12" max="13" width="12.28515625" bestFit="1" customWidth="1"/>
    <col min="14" max="14" width="11.28515625" bestFit="1" customWidth="1"/>
    <col min="15" max="39" width="11.28515625" customWidth="1"/>
    <col min="40" max="40" width="11.28515625" bestFit="1" customWidth="1"/>
    <col min="41" max="41" width="78.28515625" bestFit="1" customWidth="1"/>
    <col min="42" max="43" width="11.28515625" bestFit="1" customWidth="1"/>
  </cols>
  <sheetData>
    <row r="1" ht="9.75" hidden="1" customHeight="1" x14ac:dyDescent="0.25"/>
    <row r="2" ht="9.75" hidden="1" customHeight="1" x14ac:dyDescent="0.25"/>
    <row r="3" ht="9.75" hidden="1" customHeight="1" x14ac:dyDescent="0.25"/>
    <row r="4" ht="9.75" hidden="1" customHeight="1" x14ac:dyDescent="0.25"/>
    <row r="5" ht="9.75" hidden="1" customHeight="1" x14ac:dyDescent="0.25"/>
    <row r="6" ht="9.75" hidden="1" customHeight="1" x14ac:dyDescent="0.25"/>
    <row r="7" ht="9.75" hidden="1" customHeight="1" x14ac:dyDescent="0.25"/>
    <row r="8" ht="9.75" hidden="1" customHeight="1" x14ac:dyDescent="0.25"/>
    <row r="9" ht="9.75" hidden="1" customHeight="1" x14ac:dyDescent="0.25"/>
    <row r="10" ht="9.75" hidden="1" customHeight="1" x14ac:dyDescent="0.25"/>
    <row r="11" ht="9.75" hidden="1" customHeight="1" x14ac:dyDescent="0.25"/>
    <row r="12" ht="9.75" hidden="1" customHeight="1" x14ac:dyDescent="0.25"/>
    <row r="13" ht="9.9499999999999993" hidden="1" customHeight="1" x14ac:dyDescent="0.25"/>
    <row r="18" spans="2:40" ht="15.75" thickBot="1" x14ac:dyDescent="0.3">
      <c r="B18" s="1" t="s">
        <v>166</v>
      </c>
      <c r="C18" s="1" t="s">
        <v>165</v>
      </c>
    </row>
    <row r="19" spans="2:40" ht="15.75" thickTop="1" x14ac:dyDescent="0.25">
      <c r="B19" s="10">
        <v>1</v>
      </c>
      <c r="C19" s="7" t="str">
        <f>IF(Вывод!$E$3="Все Форматы",IF(Вывод!$E$4="ВсеОкруга",Настройки!$C5,Настройки!$H3),Настройки!$R3)</f>
        <v>Москва</v>
      </c>
      <c r="E19" t="str">
        <f t="array" aca="1" ref="E19" ca="1">IFERROR(OFFSET(Настройки!$AB$2,SMALL(IF($C19=Настройки!$X$3:$X$61,ROW(Настройки!$1:$59)),COLUMN(A19)),),"")</f>
        <v>ТЕРР_МСК1</v>
      </c>
      <c r="F19" t="str">
        <f t="array" aca="1" ref="F19" ca="1">IFERROR(OFFSET(Настройки!$AB$2,SMALL(IF($C19=Настройки!$X$3:$X$61,ROW(Настройки!$1:$59)),COLUMN(B19)),),"")</f>
        <v>ТЕРР_МСК2</v>
      </c>
      <c r="G19" t="str">
        <f t="array" aca="1" ref="G19" ca="1">IFERROR(OFFSET(Настройки!$AB$2,SMALL(IF($C19=Настройки!$X$3:$X$61,ROW(Настройки!$1:$59)),COLUMN(C19)),),"")</f>
        <v>ТЕРР_МСК3</v>
      </c>
      <c r="H19" t="str">
        <f t="array" aca="1" ref="H19" ca="1">IFERROR(OFFSET(Настройки!$AB$2,SMALL(IF($C19=Настройки!$X$3:$X$61,ROW(Настройки!$1:$59)),COLUMN(D19)),),"")</f>
        <v>ТЕРР_МСК4</v>
      </c>
      <c r="I19" t="str">
        <f t="array" aca="1" ref="I19" ca="1">IFERROR(OFFSET(Настройки!$AB$2,SMALL(IF($C19=Настройки!$X$3:$X$61,ROW(Настройки!$1:$59)),COLUMN(E19)),),"")</f>
        <v>ТЕРР_МСК5</v>
      </c>
      <c r="J19" t="str">
        <f t="array" aca="1" ref="J19" ca="1">IFERROR(OFFSET(Настройки!$AB$2,SMALL(IF($C19=Настройки!$X$3:$X$61,ROW(Настройки!$1:$59)),COLUMN(F19)),),"")</f>
        <v>ТЕРР_МСК7</v>
      </c>
      <c r="K19" t="str">
        <f t="array" aca="1" ref="K19" ca="1">IFERROR(OFFSET(Настройки!$AB$2,SMALL(IF($C19=Настройки!$X$3:$X$61,ROW(Настройки!$1:$59)),COLUMN(G19)),),"")</f>
        <v>ТЕРР_МСК8</v>
      </c>
      <c r="L19" t="str">
        <f t="array" aca="1" ref="L19" ca="1">IFERROR(OFFSET(Настройки!$AB$2,SMALL(IF($C19=Настройки!$X$3:$X$61,ROW(Настройки!$1:$59)),COLUMN(H19)),),"")</f>
        <v>ТЕРР_МСК10</v>
      </c>
      <c r="M19" t="str">
        <f t="array" aca="1" ref="M19" ca="1">IFERROR(OFFSET(Настройки!$AB$2,SMALL(IF($C19=Настройки!$X$3:$X$61,ROW(Настройки!$1:$59)),COLUMN(I19)),),"")</f>
        <v>ТЕРР_МСК11</v>
      </c>
      <c r="N19" t="str">
        <f t="array" aca="1" ref="N19" ca="1">IFERROR(OFFSET(Настройки!$AB$2,SMALL(IF($C19=Настройки!$X$3:$X$61,ROW(Настройки!$1:$59)),COLUMN(J19)),),"")</f>
        <v/>
      </c>
      <c r="O19" t="str">
        <f t="array" aca="1" ref="O19" ca="1">IFERROR(OFFSET(Настройки!$AB$2,SMALL(IF($C19=Настройки!$X$3:$X$61,ROW(Настройки!$1:$59)),COLUMN(K19)),),"")</f>
        <v/>
      </c>
      <c r="P19" t="str">
        <f t="array" aca="1" ref="P19" ca="1">IFERROR(OFFSET(Настройки!$AB$2,SMALL(IF($C19=Настройки!$X$3:$X$61,ROW(Настройки!$1:$59)),COLUMN(L19)),),"")</f>
        <v/>
      </c>
      <c r="Q19" t="str">
        <f t="array" aca="1" ref="Q19" ca="1">IFERROR(OFFSET(Настройки!$AB$2,SMALL(IF($C19=Настройки!$X$3:$X$61,ROW(Настройки!$1:$59)),COLUMN(M19)),),"")</f>
        <v/>
      </c>
      <c r="R19" t="str">
        <f t="array" aca="1" ref="R19" ca="1">IFERROR(OFFSET(Настройки!$AB$2,SMALL(IF($C19=Настройки!$X$3:$X$61,ROW(Настройки!$1:$59)),COLUMN(N19)),),"")</f>
        <v/>
      </c>
      <c r="S19" t="str">
        <f t="array" aca="1" ref="S19" ca="1">IFERROR(OFFSET(Настройки!$AB$2,SMALL(IF($C19=Настройки!$X$3:$X$61,ROW(Настройки!$1:$59)),COLUMN(O19)),),"")</f>
        <v/>
      </c>
      <c r="T19" t="str">
        <f t="array" aca="1" ref="T19" ca="1">IFERROR(OFFSET(Настройки!$AB$2,SMALL(IF($C19=Настройки!$X$3:$X$61,ROW(Настройки!$1:$59)),COLUMN(P19)),),"")</f>
        <v/>
      </c>
      <c r="U19" t="str">
        <f t="array" aca="1" ref="U19" ca="1">IFERROR(OFFSET(Настройки!$AB$2,SMALL(IF($C19=Настройки!$X$3:$X$61,ROW(Настройки!$1:$59)),COLUMN(Q19)),),"")</f>
        <v/>
      </c>
      <c r="V19" t="str">
        <f t="array" aca="1" ref="V19" ca="1">IFERROR(OFFSET(Настройки!$AB$2,SMALL(IF($C19=Настройки!$X$3:$X$61,ROW(Настройки!$1:$59)),COLUMN(R19)),),"")</f>
        <v/>
      </c>
      <c r="W19" t="str">
        <f t="array" aca="1" ref="W19" ca="1">IFERROR(OFFSET(Настройки!$AB$2,SMALL(IF($C19=Настройки!$X$3:$X$61,ROW(Настройки!$1:$59)),COLUMN(S19)),),"")</f>
        <v/>
      </c>
      <c r="X19" t="str">
        <f t="array" aca="1" ref="X19" ca="1">IFERROR(OFFSET(Настройки!$AB$2,SMALL(IF($C19=Настройки!$X$3:$X$61,ROW(Настройки!$1:$59)),COLUMN(T19)),),"")</f>
        <v/>
      </c>
      <c r="Y19" t="str">
        <f t="array" aca="1" ref="Y19" ca="1">IFERROR(OFFSET(Настройки!$AB$2,SMALL(IF($C19=Настройки!$X$3:$X$61,ROW(Настройки!$1:$59)),COLUMN(U19)),),"")</f>
        <v/>
      </c>
      <c r="Z19" t="str">
        <f t="array" aca="1" ref="Z19" ca="1">IFERROR(OFFSET(Настройки!$AB$2,SMALL(IF($C19=Настройки!$X$3:$X$61,ROW(Настройки!$1:$59)),COLUMN(V19)),),"")</f>
        <v/>
      </c>
      <c r="AA19" t="str">
        <f t="array" aca="1" ref="AA19" ca="1">IFERROR(OFFSET(Настройки!$AB$2,SMALL(IF($C19=Настройки!$X$3:$X$61,ROW(Настройки!$1:$59)),COLUMN(W19)),),"")</f>
        <v/>
      </c>
      <c r="AB19" t="str">
        <f t="array" aca="1" ref="AB19" ca="1">IFERROR(OFFSET(Настройки!$AB$2,SMALL(IF($C19=Настройки!$X$3:$X$61,ROW(Настройки!$1:$59)),COLUMN(X19)),),"")</f>
        <v/>
      </c>
      <c r="AC19" t="str">
        <f t="array" aca="1" ref="AC19" ca="1">IFERROR(OFFSET(Настройки!$AB$2,SMALL(IF($C19=Настройки!$X$3:$X$61,ROW(Настройки!$1:$59)),COLUMN(Y19)),),"")</f>
        <v/>
      </c>
      <c r="AD19" t="str">
        <f t="array" aca="1" ref="AD19" ca="1">IFERROR(OFFSET(Настройки!$AB$2,SMALL(IF($C19=Настройки!$X$3:$X$61,ROW(Настройки!$1:$59)),COLUMN(Z19)),),"")</f>
        <v/>
      </c>
      <c r="AE19" t="str">
        <f t="array" aca="1" ref="AE19" ca="1">IFERROR(OFFSET(Настройки!$AB$2,SMALL(IF($C19=Настройки!$X$3:$X$61,ROW(Настройки!$1:$59)),COLUMN(AA19)),),"")</f>
        <v/>
      </c>
      <c r="AF19" t="str">
        <f t="array" aca="1" ref="AF19" ca="1">IFERROR(OFFSET(Настройки!$AB$2,SMALL(IF($C19=Настройки!$X$3:$X$61,ROW(Настройки!$1:$59)),COLUMN(AB19)),),"")</f>
        <v/>
      </c>
      <c r="AG19" t="str">
        <f t="array" aca="1" ref="AG19" ca="1">IFERROR(OFFSET(Настройки!$AB$2,SMALL(IF($C19=Настройки!$X$3:$X$61,ROW(Настройки!$1:$59)),COLUMN(AC19)),),"")</f>
        <v/>
      </c>
      <c r="AH19" t="str">
        <f t="array" aca="1" ref="AH19" ca="1">IFERROR(OFFSET(Настройки!$AB$2,SMALL(IF($C19=Настройки!$X$3:$X$61,ROW(Настройки!$1:$59)),COLUMN(AD19)),),"")</f>
        <v/>
      </c>
    </row>
    <row r="20" spans="2:40" x14ac:dyDescent="0.25">
      <c r="B20" s="11">
        <v>2</v>
      </c>
      <c r="C20" s="8" t="str">
        <f>IF(Вывод!$E$3="Все Форматы",IF(Вывод!$E$4="ВсеОкруга",Настройки!$C6,Настройки!$H4),Настройки!$R4)</f>
        <v>Северо-Запад</v>
      </c>
      <c r="E20" t="str">
        <f t="array" aca="1" ref="E20" ca="1">IFERROR(OFFSET(Настройки!$AB$2,SMALL(IF($C20=Настройки!$X$3:$X$61,ROW(Настройки!$1:$59)),COLUMN(A20)),),"")</f>
        <v>ТЕРР_СПБ1</v>
      </c>
      <c r="F20" t="str">
        <f t="array" aca="1" ref="F20" ca="1">IFERROR(OFFSET(Настройки!$AB$2,SMALL(IF($C20=Настройки!$X$3:$X$61,ROW(Настройки!$1:$59)),COLUMN(B20)),),"")</f>
        <v>ТЕРР_СПБ2</v>
      </c>
      <c r="G20" t="str">
        <f t="array" aca="1" ref="G20" ca="1">IFERROR(OFFSET(Настройки!$AB$2,SMALL(IF($C20=Настройки!$X$3:$X$61,ROW(Настройки!$1:$59)),COLUMN(C20)),),"")</f>
        <v>ТЕРР_СПБ3</v>
      </c>
      <c r="H20" t="str">
        <f t="array" aca="1" ref="H20" ca="1">IFERROR(OFFSET(Настройки!$AB$2,SMALL(IF($C20=Настройки!$X$3:$X$61,ROW(Настройки!$1:$59)),COLUMN(D20)),),"")</f>
        <v>ТЕРР_СПБ4</v>
      </c>
      <c r="I20" t="str">
        <f t="array" aca="1" ref="I20" ca="1">IFERROR(OFFSET(Настройки!$AB$2,SMALL(IF($C20=Настройки!$X$3:$X$61,ROW(Настройки!$1:$59)),COLUMN(E20)),),"")</f>
        <v>ТЕРР_СПБ5</v>
      </c>
      <c r="J20" t="str">
        <f t="array" aca="1" ref="J20" ca="1">IFERROR(OFFSET(Настройки!$AB$2,SMALL(IF($C20=Настройки!$X$3:$X$61,ROW(Настройки!$1:$59)),COLUMN(F20)),),"")</f>
        <v>ТЕРР_СПБ6</v>
      </c>
      <c r="K20" t="str">
        <f t="array" aca="1" ref="K20" ca="1">IFERROR(OFFSET(Настройки!$AB$2,SMALL(IF($C20=Настройки!$X$3:$X$61,ROW(Настройки!$1:$59)),COLUMN(G20)),),"")</f>
        <v>ТЕРР_ПСК1</v>
      </c>
      <c r="L20" t="str">
        <f t="array" aca="1" ref="L20" ca="1">IFERROR(OFFSET(Настройки!$AB$2,SMALL(IF($C20=Настройки!$X$3:$X$61,ROW(Настройки!$1:$59)),COLUMN(H20)),),"")</f>
        <v>ТЕРР_КЛП1</v>
      </c>
      <c r="M20" t="str">
        <f t="array" aca="1" ref="M20" ca="1">IFERROR(OFFSET(Настройки!$AB$2,SMALL(IF($C20=Настройки!$X$3:$X$61,ROW(Настройки!$1:$59)),COLUMN(I20)),),"")</f>
        <v>ТЕРР_СПБ7</v>
      </c>
      <c r="N20" t="str">
        <f t="array" aca="1" ref="N20" ca="1">IFERROR(OFFSET(Настройки!$AB$2,SMALL(IF($C20=Настройки!$X$3:$X$61,ROW(Настройки!$1:$59)),COLUMN(J20)),),"")</f>
        <v/>
      </c>
      <c r="O20" t="str">
        <f t="array" aca="1" ref="O20" ca="1">IFERROR(OFFSET(Настройки!$AB$2,SMALL(IF($C20=Настройки!$X$3:$X$61,ROW(Настройки!$1:$59)),COLUMN(K20)),),"")</f>
        <v/>
      </c>
      <c r="P20" t="str">
        <f t="array" aca="1" ref="P20" ca="1">IFERROR(OFFSET(Настройки!$AB$2,SMALL(IF($C20=Настройки!$X$3:$X$61,ROW(Настройки!$1:$59)),COLUMN(L20)),),"")</f>
        <v/>
      </c>
      <c r="Q20" t="str">
        <f t="array" aca="1" ref="Q20" ca="1">IFERROR(OFFSET(Настройки!$AB$2,SMALL(IF($C20=Настройки!$X$3:$X$61,ROW(Настройки!$1:$59)),COLUMN(M20)),),"")</f>
        <v/>
      </c>
      <c r="R20" t="str">
        <f t="array" aca="1" ref="R20" ca="1">IFERROR(OFFSET(Настройки!$AB$2,SMALL(IF($C20=Настройки!$X$3:$X$61,ROW(Настройки!$1:$59)),COLUMN(N20)),),"")</f>
        <v/>
      </c>
      <c r="S20" t="str">
        <f t="array" aca="1" ref="S20" ca="1">IFERROR(OFFSET(Настройки!$AB$2,SMALL(IF($C20=Настройки!$X$3:$X$61,ROW(Настройки!$1:$59)),COLUMN(O20)),),"")</f>
        <v/>
      </c>
      <c r="T20" t="str">
        <f t="array" aca="1" ref="T20" ca="1">IFERROR(OFFSET(Настройки!$AB$2,SMALL(IF($C20=Настройки!$X$3:$X$61,ROW(Настройки!$1:$59)),COLUMN(P20)),),"")</f>
        <v/>
      </c>
      <c r="U20" t="str">
        <f t="array" aca="1" ref="U20" ca="1">IFERROR(OFFSET(Настройки!$AB$2,SMALL(IF($C20=Настройки!$X$3:$X$61,ROW(Настройки!$1:$59)),COLUMN(Q20)),),"")</f>
        <v/>
      </c>
      <c r="V20" t="str">
        <f t="array" aca="1" ref="V20" ca="1">IFERROR(OFFSET(Настройки!$AB$2,SMALL(IF($C20=Настройки!$X$3:$X$61,ROW(Настройки!$1:$59)),COLUMN(R20)),),"")</f>
        <v/>
      </c>
      <c r="W20" t="str">
        <f t="array" aca="1" ref="W20" ca="1">IFERROR(OFFSET(Настройки!$AB$2,SMALL(IF($C20=Настройки!$X$3:$X$61,ROW(Настройки!$1:$59)),COLUMN(S20)),),"")</f>
        <v/>
      </c>
      <c r="X20" t="str">
        <f t="array" aca="1" ref="X20" ca="1">IFERROR(OFFSET(Настройки!$AB$2,SMALL(IF($C20=Настройки!$X$3:$X$61,ROW(Настройки!$1:$59)),COLUMN(T20)),),"")</f>
        <v/>
      </c>
      <c r="Y20" t="str">
        <f t="array" aca="1" ref="Y20" ca="1">IFERROR(OFFSET(Настройки!$AB$2,SMALL(IF($C20=Настройки!$X$3:$X$61,ROW(Настройки!$1:$59)),COLUMN(U20)),),"")</f>
        <v/>
      </c>
      <c r="Z20" t="str">
        <f t="array" aca="1" ref="Z20" ca="1">IFERROR(OFFSET(Настройки!$AB$2,SMALL(IF($C20=Настройки!$X$3:$X$61,ROW(Настройки!$1:$59)),COLUMN(V20)),),"")</f>
        <v/>
      </c>
      <c r="AA20" t="str">
        <f t="array" aca="1" ref="AA20" ca="1">IFERROR(OFFSET(Настройки!$AB$2,SMALL(IF($C20=Настройки!$X$3:$X$61,ROW(Настройки!$1:$59)),COLUMN(W20)),),"")</f>
        <v/>
      </c>
      <c r="AB20" t="str">
        <f t="array" aca="1" ref="AB20" ca="1">IFERROR(OFFSET(Настройки!$AB$2,SMALL(IF($C20=Настройки!$X$3:$X$61,ROW(Настройки!$1:$59)),COLUMN(X20)),),"")</f>
        <v/>
      </c>
      <c r="AC20" t="str">
        <f t="array" aca="1" ref="AC20" ca="1">IFERROR(OFFSET(Настройки!$AB$2,SMALL(IF($C20=Настройки!$X$3:$X$61,ROW(Настройки!$1:$59)),COLUMN(Y20)),),"")</f>
        <v/>
      </c>
      <c r="AD20" t="str">
        <f t="array" aca="1" ref="AD20" ca="1">IFERROR(OFFSET(Настройки!$AB$2,SMALL(IF($C20=Настройки!$X$3:$X$61,ROW(Настройки!$1:$59)),COLUMN(Z20)),),"")</f>
        <v/>
      </c>
      <c r="AE20" t="str">
        <f t="array" aca="1" ref="AE20" ca="1">IFERROR(OFFSET(Настройки!$AB$2,SMALL(IF($C20=Настройки!$X$3:$X$61,ROW(Настройки!$1:$59)),COLUMN(AA20)),),"")</f>
        <v/>
      </c>
      <c r="AF20" t="str">
        <f t="array" aca="1" ref="AF20" ca="1">IFERROR(OFFSET(Настройки!$AB$2,SMALL(IF($C20=Настройки!$X$3:$X$61,ROW(Настройки!$1:$59)),COLUMN(AB20)),),"")</f>
        <v/>
      </c>
      <c r="AG20" t="str">
        <f t="array" aca="1" ref="AG20" ca="1">IFERROR(OFFSET(Настройки!$AB$2,SMALL(IF($C20=Настройки!$X$3:$X$61,ROW(Настройки!$1:$59)),COLUMN(AC20)),),"")</f>
        <v/>
      </c>
      <c r="AH20" t="str">
        <f t="array" aca="1" ref="AH20" ca="1">IFERROR(OFFSET(Настройки!$AB$2,SMALL(IF($C20=Настройки!$X$3:$X$61,ROW(Настройки!$1:$59)),COLUMN(AD20)),),"")</f>
        <v/>
      </c>
    </row>
    <row r="21" spans="2:40" x14ac:dyDescent="0.25">
      <c r="B21" s="12">
        <v>3</v>
      </c>
      <c r="C21" s="9" t="str">
        <f>IF(Вывод!$E$3="Все Форматы",IF(Вывод!$E$4="ВсеОкруга",Настройки!$C7,Настройки!$H5),Настройки!$R5)</f>
        <v>Центр</v>
      </c>
      <c r="E21" t="str">
        <f t="array" aca="1" ref="E21" ca="1">IFERROR(OFFSET(Настройки!$AB$2,SMALL(IF($C21=Настройки!$X$3:$X$61,ROW(Настройки!$1:$59)),COLUMN(A21)),),"")</f>
        <v>ТЕРР_НН1</v>
      </c>
      <c r="F21" t="str">
        <f t="array" aca="1" ref="F21" ca="1">IFERROR(OFFSET(Настройки!$AB$2,SMALL(IF($C21=Настройки!$X$3:$X$61,ROW(Настройки!$1:$59)),COLUMN(B21)),),"")</f>
        <v>ТЕРР_СМР1</v>
      </c>
      <c r="G21" t="str">
        <f t="array" aca="1" ref="G21" ca="1">IFERROR(OFFSET(Настройки!$AB$2,SMALL(IF($C21=Настройки!$X$3:$X$61,ROW(Настройки!$1:$59)),COLUMN(C21)),),"")</f>
        <v>ТЕРР_КЗН1</v>
      </c>
      <c r="H21" t="str">
        <f t="array" aca="1" ref="H21" ca="1">IFERROR(OFFSET(Настройки!$AB$2,SMALL(IF($C21=Настройки!$X$3:$X$61,ROW(Настройки!$1:$59)),COLUMN(D21)),),"")</f>
        <v>ТЕРР_НН2</v>
      </c>
      <c r="I21" t="str">
        <f t="array" aca="1" ref="I21" ca="1">IFERROR(OFFSET(Настройки!$AB$2,SMALL(IF($C21=Настройки!$X$3:$X$61,ROW(Настройки!$1:$59)),COLUMN(E21)),),"")</f>
        <v>ТЕРР_ВРН1</v>
      </c>
      <c r="J21" t="str">
        <f t="array" aca="1" ref="J21" ca="1">IFERROR(OFFSET(Настройки!$AB$2,SMALL(IF($C21=Настройки!$X$3:$X$61,ROW(Настройки!$1:$59)),COLUMN(F21)),),"")</f>
        <v>ТЕРР_ТУЛА1</v>
      </c>
      <c r="K21" t="str">
        <f t="array" aca="1" ref="K21" ca="1">IFERROR(OFFSET(Настройки!$AB$2,SMALL(IF($C21=Настройки!$X$3:$X$61,ROW(Настройки!$1:$59)),COLUMN(G21)),),"")</f>
        <v>ТЕРР_ЛИП1</v>
      </c>
      <c r="L21" t="str">
        <f t="array" aca="1" ref="L21" ca="1">IFERROR(OFFSET(Настройки!$AB$2,SMALL(IF($C21=Настройки!$X$3:$X$61,ROW(Настройки!$1:$59)),COLUMN(H21)),),"")</f>
        <v>ТЕРР_БЛГ1</v>
      </c>
      <c r="M21" t="str">
        <f t="array" aca="1" ref="M21" ca="1">IFERROR(OFFSET(Настройки!$AB$2,SMALL(IF($C21=Настройки!$X$3:$X$61,ROW(Настройки!$1:$59)),COLUMN(I21)),),"")</f>
        <v>ТЕРР_ТВР1</v>
      </c>
      <c r="N21" t="str">
        <f t="array" aca="1" ref="N21" ca="1">IFERROR(OFFSET(Настройки!$AB$2,SMALL(IF($C21=Настройки!$X$3:$X$61,ROW(Настройки!$1:$59)),COLUMN(J21)),),"")</f>
        <v>ТЕРР_ТМБ1</v>
      </c>
      <c r="O21" t="str">
        <f t="array" aca="1" ref="O21" ca="1">IFERROR(OFFSET(Настройки!$AB$2,SMALL(IF($C21=Настройки!$X$3:$X$61,ROW(Настройки!$1:$59)),COLUMN(K21)),),"")</f>
        <v>ТЕРР_КУР1</v>
      </c>
      <c r="P21" t="str">
        <f t="array" aca="1" ref="P21" ca="1">IFERROR(OFFSET(Настройки!$AB$2,SMALL(IF($C21=Настройки!$X$3:$X$61,ROW(Настройки!$1:$59)),COLUMN(L21)),),"")</f>
        <v>ТЕРР_РЗН1</v>
      </c>
      <c r="Q21" t="str">
        <f t="array" aca="1" ref="Q21" ca="1">IFERROR(OFFSET(Настройки!$AB$2,SMALL(IF($C21=Настройки!$X$3:$X$61,ROW(Настройки!$1:$59)),COLUMN(M21)),),"")</f>
        <v/>
      </c>
      <c r="R21" t="str">
        <f t="array" aca="1" ref="R21" ca="1">IFERROR(OFFSET(Настройки!$AB$2,SMALL(IF($C21=Настройки!$X$3:$X$61,ROW(Настройки!$1:$59)),COLUMN(N21)),),"")</f>
        <v/>
      </c>
      <c r="S21" t="str">
        <f t="array" aca="1" ref="S21" ca="1">IFERROR(OFFSET(Настройки!$AB$2,SMALL(IF($C21=Настройки!$X$3:$X$61,ROW(Настройки!$1:$59)),COLUMN(O21)),),"")</f>
        <v/>
      </c>
      <c r="T21" t="str">
        <f t="array" aca="1" ref="T21" ca="1">IFERROR(OFFSET(Настройки!$AB$2,SMALL(IF($C21=Настройки!$X$3:$X$61,ROW(Настройки!$1:$59)),COLUMN(P21)),),"")</f>
        <v/>
      </c>
      <c r="U21" t="str">
        <f t="array" aca="1" ref="U21" ca="1">IFERROR(OFFSET(Настройки!$AB$2,SMALL(IF($C21=Настройки!$X$3:$X$61,ROW(Настройки!$1:$59)),COLUMN(Q21)),),"")</f>
        <v/>
      </c>
      <c r="V21" t="str">
        <f t="array" aca="1" ref="V21" ca="1">IFERROR(OFFSET(Настройки!$AB$2,SMALL(IF($C21=Настройки!$X$3:$X$61,ROW(Настройки!$1:$59)),COLUMN(R21)),),"")</f>
        <v/>
      </c>
      <c r="W21" t="str">
        <f t="array" aca="1" ref="W21" ca="1">IFERROR(OFFSET(Настройки!$AB$2,SMALL(IF($C21=Настройки!$X$3:$X$61,ROW(Настройки!$1:$59)),COLUMN(S21)),),"")</f>
        <v/>
      </c>
      <c r="X21" t="str">
        <f t="array" aca="1" ref="X21" ca="1">IFERROR(OFFSET(Настройки!$AB$2,SMALL(IF($C21=Настройки!$X$3:$X$61,ROW(Настройки!$1:$59)),COLUMN(T21)),),"")</f>
        <v/>
      </c>
      <c r="Y21" t="str">
        <f t="array" aca="1" ref="Y21" ca="1">IFERROR(OFFSET(Настройки!$AB$2,SMALL(IF($C21=Настройки!$X$3:$X$61,ROW(Настройки!$1:$59)),COLUMN(U21)),),"")</f>
        <v/>
      </c>
      <c r="Z21" t="str">
        <f t="array" aca="1" ref="Z21" ca="1">IFERROR(OFFSET(Настройки!$AB$2,SMALL(IF($C21=Настройки!$X$3:$X$61,ROW(Настройки!$1:$59)),COLUMN(V21)),),"")</f>
        <v/>
      </c>
      <c r="AA21" t="str">
        <f t="array" aca="1" ref="AA21" ca="1">IFERROR(OFFSET(Настройки!$AB$2,SMALL(IF($C21=Настройки!$X$3:$X$61,ROW(Настройки!$1:$59)),COLUMN(W21)),),"")</f>
        <v/>
      </c>
      <c r="AB21" t="str">
        <f t="array" aca="1" ref="AB21" ca="1">IFERROR(OFFSET(Настройки!$AB$2,SMALL(IF($C21=Настройки!$X$3:$X$61,ROW(Настройки!$1:$59)),COLUMN(X21)),),"")</f>
        <v/>
      </c>
      <c r="AC21" t="str">
        <f t="array" aca="1" ref="AC21" ca="1">IFERROR(OFFSET(Настройки!$AB$2,SMALL(IF($C21=Настройки!$X$3:$X$61,ROW(Настройки!$1:$59)),COLUMN(Y21)),),"")</f>
        <v/>
      </c>
      <c r="AD21" t="str">
        <f t="array" aca="1" ref="AD21" ca="1">IFERROR(OFFSET(Настройки!$AB$2,SMALL(IF($C21=Настройки!$X$3:$X$61,ROW(Настройки!$1:$59)),COLUMN(Z21)),),"")</f>
        <v/>
      </c>
      <c r="AE21" t="str">
        <f t="array" aca="1" ref="AE21" ca="1">IFERROR(OFFSET(Настройки!$AB$2,SMALL(IF($C21=Настройки!$X$3:$X$61,ROW(Настройки!$1:$59)),COLUMN(AA21)),),"")</f>
        <v/>
      </c>
      <c r="AF21" t="str">
        <f t="array" aca="1" ref="AF21" ca="1">IFERROR(OFFSET(Настройки!$AB$2,SMALL(IF($C21=Настройки!$X$3:$X$61,ROW(Настройки!$1:$59)),COLUMN(AB21)),),"")</f>
        <v/>
      </c>
      <c r="AG21" t="str">
        <f t="array" aca="1" ref="AG21" ca="1">IFERROR(OFFSET(Настройки!$AB$2,SMALL(IF($C21=Настройки!$X$3:$X$61,ROW(Настройки!$1:$59)),COLUMN(AC21)),),"")</f>
        <v/>
      </c>
      <c r="AH21" t="str">
        <f t="array" aca="1" ref="AH21" ca="1">IFERROR(OFFSET(Настройки!$AB$2,SMALL(IF($C21=Настройки!$X$3:$X$61,ROW(Настройки!$1:$59)),COLUMN(AD21)),),"")</f>
        <v/>
      </c>
      <c r="AI21" t="str">
        <f t="array" aca="1" ref="AI21" ca="1">IFERROR(OFFSET(Настройки!$AB$2,SMALL(IF($C21=Настройки!$X$3:$X$61,ROW(Настройки!$1:$59)),COLUMN(AE21)),),"")</f>
        <v/>
      </c>
      <c r="AJ21" t="str">
        <f t="array" aca="1" ref="AJ21" ca="1">IFERROR(OFFSET(Настройки!$AB$2,SMALL(IF($C21=Настройки!$X$3:$X$61,ROW(Настройки!$1:$59)),COLUMN(AF21)),),"")</f>
        <v/>
      </c>
      <c r="AK21" t="str">
        <f t="array" aca="1" ref="AK21" ca="1">IFERROR(OFFSET(Настройки!$AB$2,SMALL(IF($C21=Настройки!$X$3:$X$61,ROW(Настройки!$1:$59)),COLUMN(AG21)),),"")</f>
        <v/>
      </c>
      <c r="AL21" t="str">
        <f t="array" aca="1" ref="AL21" ca="1">IFERROR(OFFSET(Настройки!$AB$2,SMALL(IF($C21=Настройки!$X$3:$X$61,ROW(Настройки!$1:$59)),COLUMN(AH21)),),"")</f>
        <v/>
      </c>
      <c r="AM21" t="str">
        <f t="array" aca="1" ref="AM21" ca="1">IFERROR(OFFSET(Настройки!$AB$2,SMALL(IF($C21=Настройки!$X$3:$X$61,ROW(Настройки!$1:$59)),COLUMN(AI21)),),"")</f>
        <v/>
      </c>
      <c r="AN21" t="str">
        <f t="array" aca="1" ref="AN21" ca="1">IFERROR(OFFSET(Настройки!$AB$2,SMALL(IF($C21=Настройки!$X$3:$X$61,ROW(Настройки!$1:$59)),COLUMN(AJ21)),),"")</f>
        <v/>
      </c>
    </row>
    <row r="22" spans="2:40" x14ac:dyDescent="0.25">
      <c r="B22" s="11">
        <v>4</v>
      </c>
      <c r="C22" s="8" t="str">
        <f>IF(Вывод!$E$3="Все Форматы",IF(Вывод!$E$4="ВсеОкруга",Настройки!$C8,Настройки!$H6),Настройки!$R6)</f>
        <v>Юг</v>
      </c>
      <c r="E22" t="str">
        <f t="array" aca="1" ref="E22" ca="1">IFERROR(OFFSET(Настройки!$AB$2,SMALL(IF($C22=Настройки!$X$3:$X$61,ROW(Настройки!$1:$59)),COLUMN(A22)),),"")</f>
        <v>ТЕРР_ВЛГ1</v>
      </c>
      <c r="F22" t="str">
        <f t="array" aca="1" ref="F22" ca="1">IFERROR(OFFSET(Настройки!$AB$2,SMALL(IF($C22=Настройки!$X$3:$X$61,ROW(Настройки!$1:$59)),COLUMN(B22)),),"")</f>
        <v>ТЕРР_РНД1</v>
      </c>
      <c r="G22" t="str">
        <f t="array" aca="1" ref="G22" ca="1">IFERROR(OFFSET(Настройки!$AB$2,SMALL(IF($C22=Настройки!$X$3:$X$61,ROW(Настройки!$1:$59)),COLUMN(C22)),),"")</f>
        <v>ТЕРР_СРТ1</v>
      </c>
      <c r="H22" t="str">
        <f t="array" aca="1" ref="H22" ca="1">IFERROR(OFFSET(Настройки!$AB$2,SMALL(IF($C22=Настройки!$X$3:$X$61,ROW(Настройки!$1:$59)),COLUMN(D22)),),"")</f>
        <v>ТЕРР_КРД1</v>
      </c>
      <c r="I22" t="str">
        <f t="array" aca="1" ref="I22" ca="1">IFERROR(OFFSET(Настройки!$AB$2,SMALL(IF($C22=Настройки!$X$3:$X$61,ROW(Настройки!$1:$59)),COLUMN(E22)),),"")</f>
        <v>ТЕРР_ВЛГ2</v>
      </c>
      <c r="J22" t="str">
        <f t="array" aca="1" ref="J22" ca="1">IFERROR(OFFSET(Настройки!$AB$2,SMALL(IF($C22=Настройки!$X$3:$X$61,ROW(Настройки!$1:$59)),COLUMN(F22)),),"")</f>
        <v>ТЕРР_СТАВ1</v>
      </c>
      <c r="K22" t="str">
        <f t="array" aca="1" ref="K22" ca="1">IFERROR(OFFSET(Настройки!$AB$2,SMALL(IF($C22=Настройки!$X$3:$X$61,ROW(Настройки!$1:$59)),COLUMN(G22)),),"")</f>
        <v>ТЕРР_ПЕН1</v>
      </c>
      <c r="L22" t="str">
        <f t="array" aca="1" ref="L22" ca="1">IFERROR(OFFSET(Настройки!$AB$2,SMALL(IF($C22=Настройки!$X$3:$X$61,ROW(Настройки!$1:$59)),COLUMN(H22)),),"")</f>
        <v>ТЕРР_ПТГ1</v>
      </c>
      <c r="M22" t="str">
        <f t="array" aca="1" ref="M22" ca="1">IFERROR(OFFSET(Настройки!$AB$2,SMALL(IF($C22=Настройки!$X$3:$X$61,ROW(Настройки!$1:$59)),COLUMN(I22)),),"")</f>
        <v>ТЕРР_НВР1</v>
      </c>
      <c r="N22" t="str">
        <f t="array" aca="1" ref="N22" ca="1">IFERROR(OFFSET(Настройки!$AB$2,SMALL(IF($C22=Настройки!$X$3:$X$61,ROW(Настройки!$1:$59)),COLUMN(J22)),),"")</f>
        <v>ТЕРР_СОЧ1</v>
      </c>
    </row>
    <row r="23" spans="2:40" x14ac:dyDescent="0.25">
      <c r="B23" s="12">
        <v>5</v>
      </c>
      <c r="C23" s="9" t="str">
        <f>IF(Вывод!$E$3="Все Форматы",IF(Вывод!$E$4="ВсеОкруга",Настройки!$C9,Настройки!$H7),Настройки!$R7)</f>
        <v>Восток</v>
      </c>
      <c r="E23" t="str">
        <f t="array" aca="1" ref="E23" ca="1">IFERROR(OFFSET(Настройки!$AB$2,SMALL(IF($C23=Настройки!$X$3:$X$61,ROW(Настройки!$1:$59)),COLUMN(A23)),),"")</f>
        <v>ТЕРР_ПЕР1</v>
      </c>
      <c r="F23" t="str">
        <f t="array" aca="1" ref="F23" ca="1">IFERROR(OFFSET(Настройки!$AB$2,SMALL(IF($C23=Настройки!$X$3:$X$61,ROW(Настройки!$1:$59)),COLUMN(B23)),),"")</f>
        <v>ТЕРР_УФА1</v>
      </c>
      <c r="G23" t="str">
        <f t="array" aca="1" ref="G23" ca="1">IFERROR(OFFSET(Настройки!$AB$2,SMALL(IF($C23=Настройки!$X$3:$X$61,ROW(Настройки!$1:$59)),COLUMN(C23)),),"")</f>
        <v>ТЕРР_НВСБ1</v>
      </c>
      <c r="H23" t="str">
        <f t="array" aca="1" ref="H23" ca="1">IFERROR(OFFSET(Настройки!$AB$2,SMALL(IF($C23=Настройки!$X$3:$X$61,ROW(Настройки!$1:$59)),COLUMN(D23)),),"")</f>
        <v>ТЕРР_НТГ1</v>
      </c>
      <c r="I23" t="str">
        <f t="array" aca="1" ref="I23" ca="1">IFERROR(OFFSET(Настройки!$AB$2,SMALL(IF($C23=Настройки!$X$3:$X$61,ROW(Настройки!$1:$59)),COLUMN(E23)),),"")</f>
        <v>ТЕРР_ОРН1</v>
      </c>
      <c r="J23" t="str">
        <f t="array" aca="1" ref="J23" ca="1">IFERROR(OFFSET(Настройки!$AB$2,SMALL(IF($C23=Настройки!$X$3:$X$61,ROW(Настройки!$1:$59)),COLUMN(F23)),),"")</f>
        <v>ТЕРР_СВТ1</v>
      </c>
      <c r="K23" t="str">
        <f t="array" aca="1" ref="K23" ca="1">IFERROR(OFFSET(Настройки!$AB$2,SMALL(IF($C23=Настройки!$X$3:$X$61,ROW(Настройки!$1:$59)),COLUMN(G23)),),"")</f>
        <v>ТЕРР_АБН1</v>
      </c>
      <c r="L23" t="str">
        <f t="array" aca="1" ref="L23" ca="1">IFERROR(OFFSET(Настройки!$AB$2,SMALL(IF($C23=Настройки!$X$3:$X$61,ROW(Настройки!$1:$59)),COLUMN(H23)),),"")</f>
        <v>ТЕРР_НФК1</v>
      </c>
      <c r="M23" t="str">
        <f t="array" aca="1" ref="M23" ca="1">IFERROR(OFFSET(Настройки!$AB$2,SMALL(IF($C23=Настройки!$X$3:$X$61,ROW(Настройки!$1:$59)),COLUMN(I23)),),"")</f>
        <v>ТЕРР_БРН1</v>
      </c>
      <c r="N23" t="str">
        <f t="array" aca="1" ref="N23" ca="1">IFERROR(OFFSET(Настройки!$AB$2,SMALL(IF($C23=Настройки!$X$3:$X$61,ROW(Настройки!$1:$59)),COLUMN(J23)),),"")</f>
        <v/>
      </c>
    </row>
    <row r="25" spans="2:40" ht="15.75" thickBot="1" x14ac:dyDescent="0.3">
      <c r="B25" s="1" t="s">
        <v>166</v>
      </c>
      <c r="C25" s="1" t="s">
        <v>43</v>
      </c>
    </row>
    <row r="26" spans="2:40" ht="15.75" thickTop="1" x14ac:dyDescent="0.25">
      <c r="B26" s="10">
        <v>1</v>
      </c>
      <c r="C26" s="7" t="str">
        <f>IF(Вывод!$E$3="Все Форматы",IF(Вывод!$E$4="Все Округа",Настройки!$D5,Настройки!$I3),Настройки!$T3)</f>
        <v>Волгоград</v>
      </c>
      <c r="E26" t="str">
        <f t="array" aca="1" ref="E26" ca="1">IFERROR(OFFSET(Настройки!$AB$2,SMALL(IF($C26=Настройки!$Y$3:$Y$61,ROW(Настройки!$1:$59)),COLUMN(A26)),),"")</f>
        <v>ТЕРР_ВЛГ1</v>
      </c>
      <c r="F26" t="str">
        <f t="array" aca="1" ref="F26" ca="1">IFERROR(OFFSET(Настройки!$AB$2,SMALL(IF($C26=Настройки!$Y$3:$Y$61,ROW(Настройки!$1:$59)),COLUMN(B26)),),"")</f>
        <v>ТЕРР_ВЛГ2</v>
      </c>
      <c r="G26" t="str">
        <f t="array" aca="1" ref="G26" ca="1">IFERROR(OFFSET(Настройки!$AB$2,SMALL(IF($C26=Настройки!$Y$3:$Y$61,ROW(Настройки!$1:$59)),COLUMN(C26)),),"")</f>
        <v>ТЕРР_АСТ1</v>
      </c>
      <c r="H26" t="str">
        <f t="array" aca="1" ref="H26" ca="1">IFERROR(OFFSET(Настройки!$AB$2,SMALL(IF($C26=Настройки!$Y$3:$Y$61,ROW(Настройки!$1:$59)),COLUMN(D26)),),"")</f>
        <v>ТЕРР_ВЛГ3</v>
      </c>
      <c r="I26" t="str">
        <f t="array" aca="1" ref="I26" ca="1">IFERROR(OFFSET(Настройки!$AB$2,SMALL(IF($C26=Настройки!$Y$3:$Y$61,ROW(Настройки!$1:$59)),COLUMN(E26)),),"")</f>
        <v>ТЕРР_МХЛ1</v>
      </c>
      <c r="J26" t="str">
        <f t="array" aca="1" ref="J26" ca="1">IFERROR(OFFSET(Настройки!$AB$2,SMALL(IF($C26=Настройки!$Y$3:$Y$61,ROW(Настройки!$1:$59)),COLUMN(F26)),),"")</f>
        <v/>
      </c>
      <c r="K26" t="str">
        <f t="array" aca="1" ref="K26" ca="1">IFERROR(OFFSET(Настройки!$AB$2,SMALL(IF($C26=Настройки!$Y$3:$Y$61,ROW(Настройки!$1:$59)),COLUMN(G26)),),"")</f>
        <v/>
      </c>
      <c r="L26" t="str">
        <f t="array" aca="1" ref="L26" ca="1">IFERROR(OFFSET(Настройки!$AB$2,SMALL(IF($C26=Настройки!$Y$3:$Y$61,ROW(Настройки!$1:$59)),COLUMN(H26)),),"")</f>
        <v/>
      </c>
      <c r="M26" t="str">
        <f t="array" aca="1" ref="M26" ca="1">IFERROR(OFFSET(Настройки!$AB$2,SMALL(IF($C26=Настройки!$Y$3:$Y$61,ROW(Настройки!$1:$59)),COLUMN(I26)),),"")</f>
        <v/>
      </c>
    </row>
    <row r="27" spans="2:40" x14ac:dyDescent="0.25">
      <c r="B27" s="11">
        <v>2</v>
      </c>
      <c r="C27" s="8" t="str">
        <f>IF(Вывод!$E$3="Все Форматы",IF(Вывод!$E$4="Все Округа",Настройки!$D6,Настройки!$I4),Настройки!$T4)</f>
        <v>Екатеринбург</v>
      </c>
      <c r="E27" t="str">
        <f t="array" aca="1" ref="E27" ca="1">IFERROR(OFFSET(Настройки!$AB$2,SMALL(IF($C27=Настройки!$Y$3:$Y$61,ROW(Настройки!$1:$59)),COLUMN(A27)),),"")</f>
        <v>ТЕРР_НТГ1</v>
      </c>
      <c r="F27" t="str">
        <f t="array" aca="1" ref="F27" ca="1">IFERROR(OFFSET(Настройки!$AB$2,SMALL(IF($C27=Настройки!$Y$3:$Y$61,ROW(Настройки!$1:$59)),COLUMN(B27)),),"")</f>
        <v/>
      </c>
      <c r="G27" t="str">
        <f t="array" aca="1" ref="G27" ca="1">IFERROR(OFFSET(Настройки!$AB$2,SMALL(IF($C27=Настройки!$Y$3:$Y$61,ROW(Настройки!$1:$59)),COLUMN(C27)),),"")</f>
        <v/>
      </c>
      <c r="H27" t="str">
        <f t="array" aca="1" ref="H27" ca="1">IFERROR(OFFSET(Настройки!$AB$2,SMALL(IF($C27=Настройки!$Y$3:$Y$61,ROW(Настройки!$1:$59)),COLUMN(D27)),),"")</f>
        <v/>
      </c>
      <c r="I27" t="str">
        <f t="array" aca="1" ref="I27" ca="1">IFERROR(OFFSET(Настройки!$AB$2,SMALL(IF($C27=Настройки!$Y$3:$Y$61,ROW(Настройки!$1:$59)),COLUMN(E27)),),"")</f>
        <v/>
      </c>
      <c r="J27" t="str">
        <f t="array" aca="1" ref="J27" ca="1">IFERROR(OFFSET(Настройки!$AB$2,SMALL(IF($C27=Настройки!$Y$3:$Y$61,ROW(Настройки!$1:$59)),COLUMN(F27)),),"")</f>
        <v/>
      </c>
      <c r="K27" t="str">
        <f t="array" aca="1" ref="K27" ca="1">IFERROR(OFFSET(Настройки!$AB$2,SMALL(IF($C27=Настройки!$Y$3:$Y$61,ROW(Настройки!$1:$59)),COLUMN(G27)),),"")</f>
        <v/>
      </c>
      <c r="L27" t="str">
        <f t="array" aca="1" ref="L27" ca="1">IFERROR(OFFSET(Настройки!$AB$2,SMALL(IF($C27=Настройки!$Y$3:$Y$61,ROW(Настройки!$1:$59)),COLUMN(H27)),),"")</f>
        <v/>
      </c>
      <c r="M27" t="str">
        <f t="array" aca="1" ref="M27" ca="1">IFERROR(OFFSET(Настройки!$AB$2,SMALL(IF($C27=Настройки!$Y$3:$Y$61,ROW(Настройки!$1:$59)),COLUMN(I27)),),"")</f>
        <v/>
      </c>
    </row>
    <row r="28" spans="2:40" x14ac:dyDescent="0.25">
      <c r="B28" s="12">
        <v>3</v>
      </c>
      <c r="C28" s="9" t="str">
        <f>IF(Вывод!$E$3="Все Форматы",IF(Вывод!$E$4="Все Округа",Настройки!$D7,Настройки!$I5),Настройки!$T5)</f>
        <v>Кавказ</v>
      </c>
      <c r="E28" t="str">
        <f t="array" aca="1" ref="E28" ca="1">IFERROR(OFFSET(Настройки!$AB$2,SMALL(IF($C28=Настройки!$Y$3:$Y$61,ROW(Настройки!$1:$59)),COLUMN(A28)),),"")</f>
        <v>ТЕРР_СТАВ1</v>
      </c>
      <c r="F28" t="str">
        <f t="array" aca="1" ref="F28" ca="1">IFERROR(OFFSET(Настройки!$AB$2,SMALL(IF($C28=Настройки!$Y$3:$Y$61,ROW(Настройки!$1:$59)),COLUMN(B28)),),"")</f>
        <v>ТЕРР_ПТГ1</v>
      </c>
      <c r="G28" t="str">
        <f t="array" aca="1" ref="G28" ca="1">IFERROR(OFFSET(Настройки!$AB$2,SMALL(IF($C28=Настройки!$Y$3:$Y$61,ROW(Настройки!$1:$59)),COLUMN(C28)),),"")</f>
        <v/>
      </c>
      <c r="H28" t="str">
        <f t="array" aca="1" ref="H28" ca="1">IFERROR(OFFSET(Настройки!$AB$2,SMALL(IF($C28=Настройки!$Y$3:$Y$61,ROW(Настройки!$1:$59)),COLUMN(D28)),),"")</f>
        <v/>
      </c>
      <c r="I28" t="str">
        <f t="array" aca="1" ref="I28" ca="1">IFERROR(OFFSET(Настройки!$AB$2,SMALL(IF($C28=Настройки!$Y$3:$Y$61,ROW(Настройки!$1:$59)),COLUMN(E28)),),"")</f>
        <v/>
      </c>
      <c r="J28" t="str">
        <f t="array" aca="1" ref="J28" ca="1">IFERROR(OFFSET(Настройки!$AB$2,SMALL(IF($C28=Настройки!$Y$3:$Y$61,ROW(Настройки!$1:$59)),COLUMN(F28)),),"")</f>
        <v/>
      </c>
      <c r="K28" t="str">
        <f t="array" aca="1" ref="K28" ca="1">IFERROR(OFFSET(Настройки!$AB$2,SMALL(IF($C28=Настройки!$Y$3:$Y$61,ROW(Настройки!$1:$59)),COLUMN(G28)),),"")</f>
        <v/>
      </c>
      <c r="L28" t="str">
        <f t="array" aca="1" ref="L28" ca="1">IFERROR(OFFSET(Настройки!$AB$2,SMALL(IF($C28=Настройки!$Y$3:$Y$61,ROW(Настройки!$1:$59)),COLUMN(H28)),),"")</f>
        <v/>
      </c>
      <c r="M28" t="str">
        <f t="array" aca="1" ref="M28" ca="1">IFERROR(OFFSET(Настройки!$AB$2,SMALL(IF($C28=Настройки!$Y$3:$Y$61,ROW(Настройки!$1:$59)),COLUMN(I28)),),"")</f>
        <v/>
      </c>
    </row>
    <row r="29" spans="2:40" x14ac:dyDescent="0.25">
      <c r="B29" s="11">
        <v>4</v>
      </c>
      <c r="C29" s="8" t="str">
        <f>IF(Вывод!$E$3="Все Форматы",IF(Вывод!$E$4="Все Округа",Настройки!$D8,Настройки!$I6),Настройки!$T6)</f>
        <v>Казань</v>
      </c>
      <c r="E29" t="str">
        <f t="array" aca="1" ref="E29" ca="1">IFERROR(OFFSET(Настройки!$AB$2,SMALL(IF($C29=Настройки!$Y$3:$Y$61,ROW(Настройки!$1:$59)),COLUMN(A29)),),"")</f>
        <v>ТЕРР_КЗН1</v>
      </c>
      <c r="F29" t="str">
        <f t="array" aca="1" ref="F29" ca="1">IFERROR(OFFSET(Настройки!$AB$2,SMALL(IF($C29=Настройки!$Y$3:$Y$61,ROW(Настройки!$1:$59)),COLUMN(B29)),),"")</f>
        <v/>
      </c>
      <c r="G29" t="str">
        <f t="array" aca="1" ref="G29" ca="1">IFERROR(OFFSET(Настройки!$AB$2,SMALL(IF($C29=Настройки!$Y$3:$Y$61,ROW(Настройки!$1:$59)),COLUMN(C29)),),"")</f>
        <v/>
      </c>
      <c r="H29" t="str">
        <f t="array" aca="1" ref="H29" ca="1">IFERROR(OFFSET(Настройки!$AB$2,SMALL(IF($C29=Настройки!$Y$3:$Y$61,ROW(Настройки!$1:$59)),COLUMN(D29)),),"")</f>
        <v/>
      </c>
      <c r="I29" t="str">
        <f t="array" aca="1" ref="I29" ca="1">IFERROR(OFFSET(Настройки!$AB$2,SMALL(IF($C29=Настройки!$Y$3:$Y$61,ROW(Настройки!$1:$59)),COLUMN(E29)),),"")</f>
        <v/>
      </c>
      <c r="J29" t="str">
        <f t="array" aca="1" ref="J29" ca="1">IFERROR(OFFSET(Настройки!$AB$2,SMALL(IF($C29=Настройки!$Y$3:$Y$61,ROW(Настройки!$1:$59)),COLUMN(F29)),),"")</f>
        <v/>
      </c>
      <c r="K29" t="str">
        <f t="array" aca="1" ref="K29" ca="1">IFERROR(OFFSET(Настройки!$AB$2,SMALL(IF($C29=Настройки!$Y$3:$Y$61,ROW(Настройки!$1:$59)),COLUMN(G29)),),"")</f>
        <v/>
      </c>
      <c r="L29" t="str">
        <f t="array" aca="1" ref="L29" ca="1">IFERROR(OFFSET(Настройки!$AB$2,SMALL(IF($C29=Настройки!$Y$3:$Y$61,ROW(Настройки!$1:$59)),COLUMN(H29)),),"")</f>
        <v/>
      </c>
      <c r="M29" t="str">
        <f t="array" aca="1" ref="M29" ca="1">IFERROR(OFFSET(Настройки!$AB$2,SMALL(IF($C29=Настройки!$Y$3:$Y$61,ROW(Настройки!$1:$59)),COLUMN(I29)),),"")</f>
        <v/>
      </c>
    </row>
    <row r="30" spans="2:40" x14ac:dyDescent="0.25">
      <c r="B30" s="12">
        <v>5</v>
      </c>
      <c r="C30" s="9" t="str">
        <f>IF(Вывод!$E$3="Все Форматы",IF(Вывод!$E$4="Все Округа",Настройки!$D9,Настройки!$I7),Настройки!$T7)</f>
        <v>Краснодар</v>
      </c>
      <c r="E30" t="str">
        <f t="array" aca="1" ref="E30" ca="1">IFERROR(OFFSET(Настройки!$AB$2,SMALL(IF($C30=Настройки!$Y$3:$Y$61,ROW(Настройки!$1:$59)),COLUMN(A30)),),"")</f>
        <v>ТЕРР_КРД1</v>
      </c>
      <c r="F30" t="str">
        <f t="array" aca="1" ref="F30" ca="1">IFERROR(OFFSET(Настройки!$AB$2,SMALL(IF($C30=Настройки!$Y$3:$Y$61,ROW(Настройки!$1:$59)),COLUMN(B30)),),"")</f>
        <v>ТЕРР_НВР1</v>
      </c>
      <c r="G30" t="str">
        <f t="array" aca="1" ref="G30" ca="1">IFERROR(OFFSET(Настройки!$AB$2,SMALL(IF($C30=Настройки!$Y$3:$Y$61,ROW(Настройки!$1:$59)),COLUMN(C30)),),"")</f>
        <v>ТЕРР_СОЧ1</v>
      </c>
      <c r="H30" t="str">
        <f t="array" aca="1" ref="H30" ca="1">IFERROR(OFFSET(Настройки!$AB$2,SMALL(IF($C30=Настройки!$Y$3:$Y$61,ROW(Настройки!$1:$59)),COLUMN(D30)),),"")</f>
        <v>ТЕРР_АНП1</v>
      </c>
      <c r="I30" t="str">
        <f t="array" aca="1" ref="I30" ca="1">IFERROR(OFFSET(Настройки!$AB$2,SMALL(IF($C30=Настройки!$Y$3:$Y$61,ROW(Настройки!$1:$59)),COLUMN(E30)),),"")</f>
        <v>ТЕРР_КРД2</v>
      </c>
      <c r="J30" t="str">
        <f t="array" aca="1" ref="J30" ca="1">IFERROR(OFFSET(Настройки!$AB$2,SMALL(IF($C30=Настройки!$Y$3:$Y$61,ROW(Настройки!$1:$59)),COLUMN(F30)),),"")</f>
        <v>ТЕРР_ГЛК1</v>
      </c>
      <c r="K30" t="str">
        <f t="array" aca="1" ref="K30" ca="1">IFERROR(OFFSET(Настройки!$AB$2,SMALL(IF($C30=Настройки!$Y$3:$Y$61,ROW(Настройки!$1:$59)),COLUMN(G30)),),"")</f>
        <v/>
      </c>
      <c r="L30" t="str">
        <f t="array" aca="1" ref="L30" ca="1">IFERROR(OFFSET(Настройки!$AB$2,SMALL(IF($C30=Настройки!$Y$3:$Y$61,ROW(Настройки!$1:$59)),COLUMN(H30)),),"")</f>
        <v/>
      </c>
      <c r="M30" t="str">
        <f t="array" aca="1" ref="M30" ca="1">IFERROR(OFFSET(Настройки!$AB$2,SMALL(IF($C30=Настройки!$Y$3:$Y$61,ROW(Настройки!$1:$59)),COLUMN(I30)),),"")</f>
        <v/>
      </c>
    </row>
    <row r="31" spans="2:40" x14ac:dyDescent="0.25">
      <c r="B31" s="11">
        <v>6</v>
      </c>
      <c r="C31" s="8" t="str">
        <f>IF(Вывод!$E$3="Все Форматы",IF(Вывод!$E$4="Все Округа",Настройки!$D10,Настройки!$I8),Настройки!$T8)</f>
        <v>Красноярск</v>
      </c>
      <c r="E31" t="str">
        <f t="array" aca="1" ref="E31" ca="1">IFERROR(OFFSET(Настройки!$AB$2,SMALL(IF($C31=Настройки!$Y$3:$Y$61,ROW(Настройки!$1:$59)),COLUMN(A31)),),"")</f>
        <v>ТЕРР_АБН1</v>
      </c>
      <c r="F31" t="str">
        <f t="array" aca="1" ref="F31" ca="1">IFERROR(OFFSET(Настройки!$AB$2,SMALL(IF($C31=Настройки!$Y$3:$Y$61,ROW(Настройки!$1:$59)),COLUMN(B31)),),"")</f>
        <v/>
      </c>
      <c r="G31" t="str">
        <f t="array" aca="1" ref="G31" ca="1">IFERROR(OFFSET(Настройки!$AB$2,SMALL(IF($C31=Настройки!$Y$3:$Y$61,ROW(Настройки!$1:$59)),COLUMN(C31)),),"")</f>
        <v/>
      </c>
      <c r="H31" t="str">
        <f t="array" aca="1" ref="H31" ca="1">IFERROR(OFFSET(Настройки!$AB$2,SMALL(IF($C31=Настройки!$Y$3:$Y$61,ROW(Настройки!$1:$59)),COLUMN(D31)),),"")</f>
        <v/>
      </c>
      <c r="I31" t="str">
        <f t="array" aca="1" ref="I31" ca="1">IFERROR(OFFSET(Настройки!$AB$2,SMALL(IF($C31=Настройки!$Y$3:$Y$61,ROW(Настройки!$1:$59)),COLUMN(E31)),),"")</f>
        <v/>
      </c>
      <c r="J31" t="str">
        <f t="array" aca="1" ref="J31" ca="1">IFERROR(OFFSET(Настройки!$AB$2,SMALL(IF($C31=Настройки!$Y$3:$Y$61,ROW(Настройки!$1:$59)),COLUMN(F31)),),"")</f>
        <v/>
      </c>
      <c r="K31" t="str">
        <f t="array" aca="1" ref="K31" ca="1">IFERROR(OFFSET(Настройки!$AB$2,SMALL(IF($C31=Настройки!$Y$3:$Y$61,ROW(Настройки!$1:$59)),COLUMN(G31)),),"")</f>
        <v/>
      </c>
      <c r="L31" t="str">
        <f t="array" aca="1" ref="L31" ca="1">IFERROR(OFFSET(Настройки!$AB$2,SMALL(IF($C31=Настройки!$Y$3:$Y$61,ROW(Настройки!$1:$59)),COLUMN(H31)),),"")</f>
        <v/>
      </c>
      <c r="M31" t="str">
        <f t="array" aca="1" ref="M31" ca="1">IFERROR(OFFSET(Настройки!$AB$2,SMALL(IF($C31=Настройки!$Y$3:$Y$61,ROW(Настройки!$1:$59)),COLUMN(I31)),),"")</f>
        <v/>
      </c>
    </row>
    <row r="32" spans="2:40" x14ac:dyDescent="0.25">
      <c r="B32" s="12">
        <v>7</v>
      </c>
      <c r="C32" s="9" t="str">
        <f>IF(Вывод!$E$3="Все Форматы",IF(Вывод!$E$4="Все Округа",Настройки!$D11,Настройки!$I9),Настройки!$T9)</f>
        <v>Москва Восток</v>
      </c>
      <c r="E32" t="str">
        <f t="array" aca="1" ref="E32" ca="1">IFERROR(OFFSET(Настройки!$AB$2,SMALL(IF($C32=Настройки!$Y$3:$Y$61,ROW(Настройки!$1:$59)),COLUMN(A32)),),"")</f>
        <v>ТЕРР_МСК1</v>
      </c>
      <c r="F32" t="str">
        <f t="array" aca="1" ref="F32" ca="1">IFERROR(OFFSET(Настройки!$AB$2,SMALL(IF($C32=Настройки!$Y$3:$Y$61,ROW(Настройки!$1:$59)),COLUMN(B32)),),"")</f>
        <v>ТЕРР_МСК2</v>
      </c>
      <c r="G32" t="str">
        <f t="array" aca="1" ref="G32" ca="1">IFERROR(OFFSET(Настройки!$AB$2,SMALL(IF($C32=Настройки!$Y$3:$Y$61,ROW(Настройки!$1:$59)),COLUMN(C32)),),"")</f>
        <v>ТЕРР_МСК3</v>
      </c>
      <c r="H32" t="str">
        <f t="array" aca="1" ref="H32" ca="1">IFERROR(OFFSET(Настройки!$AB$2,SMALL(IF($C32=Настройки!$Y$3:$Y$61,ROW(Настройки!$1:$59)),COLUMN(D32)),),"")</f>
        <v/>
      </c>
      <c r="I32" t="str">
        <f t="array" aca="1" ref="I32" ca="1">IFERROR(OFFSET(Настройки!$AB$2,SMALL(IF($C32=Настройки!$Y$3:$Y$61,ROW(Настройки!$1:$59)),COLUMN(E32)),),"")</f>
        <v/>
      </c>
      <c r="J32" t="str">
        <f t="array" aca="1" ref="J32" ca="1">IFERROR(OFFSET(Настройки!$AB$2,SMALL(IF($C32=Настройки!$Y$3:$Y$61,ROW(Настройки!$1:$59)),COLUMN(F32)),),"")</f>
        <v/>
      </c>
      <c r="K32" t="str">
        <f t="array" aca="1" ref="K32" ca="1">IFERROR(OFFSET(Настройки!$AB$2,SMALL(IF($C32=Настройки!$Y$3:$Y$61,ROW(Настройки!$1:$59)),COLUMN(G32)),),"")</f>
        <v/>
      </c>
      <c r="L32" t="str">
        <f t="array" aca="1" ref="L32" ca="1">IFERROR(OFFSET(Настройки!$AB$2,SMALL(IF($C32=Настройки!$Y$3:$Y$61,ROW(Настройки!$1:$59)),COLUMN(H32)),),"")</f>
        <v/>
      </c>
      <c r="M32" t="str">
        <f t="array" aca="1" ref="M32" ca="1">IFERROR(OFFSET(Настройки!$AB$2,SMALL(IF($C32=Настройки!$Y$3:$Y$61,ROW(Настройки!$1:$59)),COLUMN(I32)),),"")</f>
        <v/>
      </c>
    </row>
    <row r="33" spans="2:41" x14ac:dyDescent="0.25">
      <c r="B33" s="11">
        <v>8</v>
      </c>
      <c r="C33" s="8" t="str">
        <f>IF(Вывод!$E$3="Все Форматы",IF(Вывод!$E$4="Все Округа",Настройки!$D12,Настройки!$I10),Настройки!$T10)</f>
        <v>Москва Север</v>
      </c>
      <c r="E33" t="str">
        <f t="array" aca="1" ref="E33" ca="1">IFERROR(OFFSET(Настройки!$AB$2,SMALL(IF($C33=Настройки!$Y$3:$Y$61,ROW(Настройки!$1:$59)),COLUMN(A33)),),"")</f>
        <v>ТЕРР_МСК8</v>
      </c>
      <c r="F33" t="str">
        <f t="array" aca="1" ref="F33" ca="1">IFERROR(OFFSET(Настройки!$AB$2,SMALL(IF($C33=Настройки!$Y$3:$Y$61,ROW(Настройки!$1:$59)),COLUMN(B33)),),"")</f>
        <v>ТЕРР_МСК10</v>
      </c>
      <c r="G33" t="str">
        <f t="array" aca="1" ref="G33" ca="1">IFERROR(OFFSET(Настройки!$AB$2,SMALL(IF($C33=Настройки!$Y$3:$Y$61,ROW(Настройки!$1:$59)),COLUMN(C33)),),"")</f>
        <v>ТЕРР_МСК11</v>
      </c>
      <c r="H33" t="str">
        <f t="array" aca="1" ref="H33" ca="1">IFERROR(OFFSET(Настройки!$AB$2,SMALL(IF($C33=Настройки!$Y$3:$Y$61,ROW(Настройки!$1:$59)),COLUMN(D33)),),"")</f>
        <v/>
      </c>
      <c r="I33" t="str">
        <f t="array" aca="1" ref="I33" ca="1">IFERROR(OFFSET(Настройки!$AB$2,SMALL(IF($C33=Настройки!$Y$3:$Y$61,ROW(Настройки!$1:$59)),COLUMN(E33)),),"")</f>
        <v/>
      </c>
      <c r="J33" t="str">
        <f t="array" aca="1" ref="J33" ca="1">IFERROR(OFFSET(Настройки!$AB$2,SMALL(IF($C33=Настройки!$Y$3:$Y$61,ROW(Настройки!$1:$59)),COLUMN(F33)),),"")</f>
        <v/>
      </c>
      <c r="K33" t="str">
        <f t="array" aca="1" ref="K33" ca="1">IFERROR(OFFSET(Настройки!$AB$2,SMALL(IF($C33=Настройки!$Y$3:$Y$61,ROW(Настройки!$1:$59)),COLUMN(G33)),),"")</f>
        <v/>
      </c>
      <c r="L33" t="str">
        <f t="array" aca="1" ref="L33" ca="1">IFERROR(OFFSET(Настройки!$AB$2,SMALL(IF($C33=Настройки!$Y$3:$Y$61,ROW(Настройки!$1:$59)),COLUMN(H33)),),"")</f>
        <v/>
      </c>
      <c r="M33" t="str">
        <f t="array" aca="1" ref="M33" ca="1">IFERROR(OFFSET(Настройки!$AB$2,SMALL(IF($C33=Настройки!$Y$3:$Y$61,ROW(Настройки!$1:$59)),COLUMN(I33)),),"")</f>
        <v/>
      </c>
    </row>
    <row r="34" spans="2:41" x14ac:dyDescent="0.25">
      <c r="B34" s="12">
        <v>9</v>
      </c>
      <c r="C34" s="9" t="str">
        <f>IF(Вывод!$E$3="Все Форматы",IF(Вывод!$E$4="Все Округа",Настройки!$D13,Настройки!$I11),Настройки!$T11)</f>
        <v>Москва Юго-Запад</v>
      </c>
      <c r="E34" t="str">
        <f t="array" aca="1" ref="E34" ca="1">IFERROR(OFFSET(Настройки!$AB$2,SMALL(IF($C34=Настройки!$Y$3:$Y$61,ROW(Настройки!$1:$59)),COLUMN(A34)),),"")</f>
        <v>ТЕРР_МСК4</v>
      </c>
      <c r="F34" t="str">
        <f t="array" aca="1" ref="F34" ca="1">IFERROR(OFFSET(Настройки!$AB$2,SMALL(IF($C34=Настройки!$Y$3:$Y$61,ROW(Настройки!$1:$59)),COLUMN(B34)),),"")</f>
        <v>ТЕРР_МСК5</v>
      </c>
      <c r="G34" t="str">
        <f t="array" aca="1" ref="G34" ca="1">IFERROR(OFFSET(Настройки!$AB$2,SMALL(IF($C34=Настройки!$Y$3:$Y$61,ROW(Настройки!$1:$59)),COLUMN(C34)),),"")</f>
        <v>ТЕРР_МСК7</v>
      </c>
      <c r="H34" t="str">
        <f t="array" aca="1" ref="H34" ca="1">IFERROR(OFFSET(Настройки!$AB$2,SMALL(IF($C34=Настройки!$Y$3:$Y$61,ROW(Настройки!$1:$59)),COLUMN(D34)),),"")</f>
        <v/>
      </c>
      <c r="I34" t="str">
        <f t="array" aca="1" ref="I34" ca="1">IFERROR(OFFSET(Настройки!$AB$2,SMALL(IF($C34=Настройки!$Y$3:$Y$61,ROW(Настройки!$1:$59)),COLUMN(E34)),),"")</f>
        <v/>
      </c>
      <c r="J34" t="str">
        <f t="array" aca="1" ref="J34" ca="1">IFERROR(OFFSET(Настройки!$AB$2,SMALL(IF($C34=Настройки!$Y$3:$Y$61,ROW(Настройки!$1:$59)),COLUMN(F34)),),"")</f>
        <v/>
      </c>
      <c r="K34" t="str">
        <f t="array" aca="1" ref="K34" ca="1">IFERROR(OFFSET(Настройки!$AB$2,SMALL(IF($C34=Настройки!$Y$3:$Y$61,ROW(Настройки!$1:$59)),COLUMN(G34)),),"")</f>
        <v/>
      </c>
      <c r="L34" t="str">
        <f t="array" aca="1" ref="L34" ca="1">IFERROR(OFFSET(Настройки!$AB$2,SMALL(IF($C34=Настройки!$Y$3:$Y$61,ROW(Настройки!$1:$59)),COLUMN(H34)),),"")</f>
        <v/>
      </c>
      <c r="M34" t="str">
        <f t="array" aca="1" ref="M34" ca="1">IFERROR(OFFSET(Настройки!$AB$2,SMALL(IF($C34=Настройки!$Y$3:$Y$61,ROW(Настройки!$1:$59)),COLUMN(I34)),),"")</f>
        <v/>
      </c>
    </row>
    <row r="35" spans="2:41" x14ac:dyDescent="0.25">
      <c r="B35" s="11">
        <v>10</v>
      </c>
      <c r="C35" s="8" t="str">
        <f>IF(Вывод!$E$3="Все Форматы",IF(Вывод!$E$4="Все Округа",Настройки!$D14,Настройки!$I12),Настройки!$T12)</f>
        <v>Н. Новгород</v>
      </c>
      <c r="E35" t="str">
        <f t="array" aca="1" ref="E35" ca="1">IFERROR(OFFSET(Настройки!$AB$2,SMALL(IF($C35=Настройки!$Y$3:$Y$61,ROW(Настройки!$1:$59)),COLUMN(A35)),),"")</f>
        <v>ТЕРР_НН1</v>
      </c>
      <c r="F35" t="str">
        <f t="array" aca="1" ref="F35" ca="1">IFERROR(OFFSET(Настройки!$AB$2,SMALL(IF($C35=Настройки!$Y$3:$Y$61,ROW(Настройки!$1:$59)),COLUMN(B35)),),"")</f>
        <v>ТЕРР_НН2</v>
      </c>
      <c r="G35" t="str">
        <f t="array" aca="1" ref="G35" ca="1">IFERROR(OFFSET(Настройки!$AB$2,SMALL(IF($C35=Настройки!$Y$3:$Y$61,ROW(Настройки!$1:$59)),COLUMN(C35)),),"")</f>
        <v/>
      </c>
      <c r="H35" t="str">
        <f t="array" aca="1" ref="H35" ca="1">IFERROR(OFFSET(Настройки!$AB$2,SMALL(IF($C35=Настройки!$Y$3:$Y$61,ROW(Настройки!$1:$59)),COLUMN(D35)),),"")</f>
        <v/>
      </c>
      <c r="I35" t="str">
        <f t="array" aca="1" ref="I35" ca="1">IFERROR(OFFSET(Настройки!$AB$2,SMALL(IF($C35=Настройки!$Y$3:$Y$61,ROW(Настройки!$1:$59)),COLUMN(E35)),),"")</f>
        <v/>
      </c>
      <c r="J35" t="str">
        <f t="array" aca="1" ref="J35" ca="1">IFERROR(OFFSET(Настройки!$AB$2,SMALL(IF($C35=Настройки!$Y$3:$Y$61,ROW(Настройки!$1:$59)),COLUMN(F35)),),"")</f>
        <v/>
      </c>
      <c r="K35" t="str">
        <f t="array" aca="1" ref="K35" ca="1">IFERROR(OFFSET(Настройки!$AB$2,SMALL(IF($C35=Настройки!$Y$3:$Y$61,ROW(Настройки!$1:$59)),COLUMN(G35)),),"")</f>
        <v/>
      </c>
      <c r="L35" t="str">
        <f t="array" aca="1" ref="L35" ca="1">IFERROR(OFFSET(Настройки!$AB$2,SMALL(IF($C35=Настройки!$Y$3:$Y$61,ROW(Настройки!$1:$59)),COLUMN(H35)),),"")</f>
        <v/>
      </c>
      <c r="M35" t="str">
        <f t="array" aca="1" ref="M35" ca="1">IFERROR(OFFSET(Настройки!$AB$2,SMALL(IF($C35=Настройки!$Y$3:$Y$61,ROW(Настройки!$1:$59)),COLUMN(I35)),),"")</f>
        <v/>
      </c>
    </row>
    <row r="36" spans="2:41" x14ac:dyDescent="0.25">
      <c r="B36" s="12">
        <v>11</v>
      </c>
      <c r="C36" s="9" t="str">
        <f>IF(Вывод!$E$3="Все Форматы",IF(Вывод!$E$4="Все Округа",Настройки!$D15,Настройки!$I13),Настройки!$T13)</f>
        <v>Новосибирск</v>
      </c>
      <c r="E36" t="str">
        <f t="array" aca="1" ref="E36" ca="1">IFERROR(OFFSET(Настройки!$AB$2,SMALL(IF($C36=Настройки!$Y$3:$Y$61,ROW(Настройки!$1:$59)),COLUMN(A36)),),"")</f>
        <v>ТЕРР_НВСБ1</v>
      </c>
      <c r="F36" t="str">
        <f t="array" aca="1" ref="F36" ca="1">IFERROR(OFFSET(Настройки!$AB$2,SMALL(IF($C36=Настройки!$Y$3:$Y$61,ROW(Настройки!$1:$59)),COLUMN(B36)),),"")</f>
        <v>ТЕРР_БРН1</v>
      </c>
      <c r="G36" t="str">
        <f t="array" aca="1" ref="G36" ca="1">IFERROR(OFFSET(Настройки!$AB$2,SMALL(IF($C36=Настройки!$Y$3:$Y$61,ROW(Настройки!$1:$59)),COLUMN(C36)),),"")</f>
        <v/>
      </c>
      <c r="H36" t="str">
        <f t="array" aca="1" ref="H36" ca="1">IFERROR(OFFSET(Настройки!$AB$2,SMALL(IF($C36=Настройки!$Y$3:$Y$61,ROW(Настройки!$1:$59)),COLUMN(D36)),),"")</f>
        <v/>
      </c>
      <c r="I36" t="str">
        <f t="array" aca="1" ref="I36" ca="1">IFERROR(OFFSET(Настройки!$AB$2,SMALL(IF($C36=Настройки!$Y$3:$Y$61,ROW(Настройки!$1:$59)),COLUMN(E36)),),"")</f>
        <v/>
      </c>
      <c r="J36" t="str">
        <f t="array" aca="1" ref="J36" ca="1">IFERROR(OFFSET(Настройки!$AB$2,SMALL(IF($C36=Настройки!$Y$3:$Y$61,ROW(Настройки!$1:$59)),COLUMN(F36)),),"")</f>
        <v/>
      </c>
      <c r="K36" t="str">
        <f t="array" aca="1" ref="K36" ca="1">IFERROR(OFFSET(Настройки!$AB$2,SMALL(IF($C36=Настройки!$Y$3:$Y$61,ROW(Настройки!$1:$59)),COLUMN(G36)),),"")</f>
        <v/>
      </c>
      <c r="L36" t="str">
        <f t="array" aca="1" ref="L36" ca="1">IFERROR(OFFSET(Настройки!$AB$2,SMALL(IF($C36=Настройки!$Y$3:$Y$61,ROW(Настройки!$1:$59)),COLUMN(H36)),),"")</f>
        <v/>
      </c>
      <c r="M36" t="str">
        <f t="array" aca="1" ref="M36" ca="1">IFERROR(OFFSET(Настройки!$AB$2,SMALL(IF($C36=Настройки!$Y$3:$Y$61,ROW(Настройки!$1:$59)),COLUMN(I36)),),"")</f>
        <v/>
      </c>
    </row>
    <row r="37" spans="2:41" x14ac:dyDescent="0.25">
      <c r="B37" s="11">
        <v>12</v>
      </c>
      <c r="C37" s="8" t="str">
        <f>IF(Вывод!$E$3="Все Форматы",IF(Вывод!$E$4="Все Округа",Настройки!$D16,Настройки!$I14),Настройки!$T14)</f>
        <v>Ростов-на-Дону</v>
      </c>
      <c r="E37" t="str">
        <f t="array" aca="1" ref="E37" ca="1">IFERROR(OFFSET(Настройки!$AB$2,SMALL(IF($C37=Настройки!$Y$3:$Y$61,ROW(Настройки!$1:$59)),COLUMN(A37)),),"")</f>
        <v>ТЕРР_РНД1</v>
      </c>
      <c r="F37" t="str">
        <f t="array" aca="1" ref="F37" ca="1">IFERROR(OFFSET(Настройки!$AB$2,SMALL(IF($C37=Настройки!$Y$3:$Y$61,ROW(Настройки!$1:$59)),COLUMN(B37)),),"")</f>
        <v>ТЕРР_РНД2</v>
      </c>
      <c r="G37" t="str">
        <f t="array" aca="1" ref="G37" ca="1">IFERROR(OFFSET(Настройки!$AB$2,SMALL(IF($C37=Настройки!$Y$3:$Y$61,ROW(Настройки!$1:$59)),COLUMN(C37)),),"")</f>
        <v>ТЕРР_НШК1</v>
      </c>
      <c r="H37" t="str">
        <f t="array" aca="1" ref="H37" ca="1">IFERROR(OFFSET(Настройки!$AB$2,SMALL(IF($C37=Настройки!$Y$3:$Y$61,ROW(Настройки!$1:$59)),COLUMN(D37)),),"")</f>
        <v/>
      </c>
      <c r="I37" t="str">
        <f t="array" aca="1" ref="I37" ca="1">IFERROR(OFFSET(Настройки!$AB$2,SMALL(IF($C37=Настройки!$Y$3:$Y$61,ROW(Настройки!$1:$59)),COLUMN(E37)),),"")</f>
        <v/>
      </c>
      <c r="J37" t="str">
        <f t="array" aca="1" ref="J37" ca="1">IFERROR(OFFSET(Настройки!$AB$2,SMALL(IF($C37=Настройки!$Y$3:$Y$61,ROW(Настройки!$1:$59)),COLUMN(F37)),),"")</f>
        <v/>
      </c>
      <c r="K37" t="str">
        <f t="array" aca="1" ref="K37" ca="1">IFERROR(OFFSET(Настройки!$AB$2,SMALL(IF($C37=Настройки!$Y$3:$Y$61,ROW(Настройки!$1:$59)),COLUMN(G37)),),"")</f>
        <v/>
      </c>
      <c r="L37" t="str">
        <f t="array" aca="1" ref="L37" ca="1">IFERROR(OFFSET(Настройки!$AB$2,SMALL(IF($C37=Настройки!$Y$3:$Y$61,ROW(Настройки!$1:$59)),COLUMN(H37)),),"")</f>
        <v/>
      </c>
      <c r="M37" t="str">
        <f t="array" aca="1" ref="M37" ca="1">IFERROR(OFFSET(Настройки!$AB$2,SMALL(IF($C37=Настройки!$Y$3:$Y$61,ROW(Настройки!$1:$59)),COLUMN(I37)),),"")</f>
        <v/>
      </c>
    </row>
    <row r="38" spans="2:41" x14ac:dyDescent="0.25">
      <c r="B38" s="12">
        <v>13</v>
      </c>
      <c r="C38" s="9" t="str">
        <f>IF(Вывод!$E$3="Все Форматы",IF(Вывод!$E$4="Все Округа",Настройки!$D17,Настройки!$I15),Настройки!$T15)</f>
        <v>Самара</v>
      </c>
      <c r="E38" t="str">
        <f t="array" aca="1" ref="E38" ca="1">IFERROR(OFFSET(Настройки!$AB$2,SMALL(IF($C38=Настройки!$Y$3:$Y$61,ROW(Настройки!$1:$59)),COLUMN(A38)),),"")</f>
        <v>ТЕРР_СМР1</v>
      </c>
      <c r="F38" t="str">
        <f t="array" aca="1" ref="F38" ca="1">IFERROR(OFFSET(Настройки!$AB$2,SMALL(IF($C38=Настройки!$Y$3:$Y$61,ROW(Настройки!$1:$59)),COLUMN(B38)),),"")</f>
        <v/>
      </c>
      <c r="G38" t="str">
        <f t="array" aca="1" ref="G38" ca="1">IFERROR(OFFSET(Настройки!$AB$2,SMALL(IF($C38=Настройки!$Y$3:$Y$61,ROW(Настройки!$1:$59)),COLUMN(C38)),),"")</f>
        <v/>
      </c>
      <c r="H38" t="str">
        <f t="array" aca="1" ref="H38" ca="1">IFERROR(OFFSET(Настройки!$AB$2,SMALL(IF($C38=Настройки!$Y$3:$Y$61,ROW(Настройки!$1:$59)),COLUMN(D38)),),"")</f>
        <v/>
      </c>
      <c r="I38" t="str">
        <f t="array" aca="1" ref="I38" ca="1">IFERROR(OFFSET(Настройки!$AB$2,SMALL(IF($C38=Настройки!$Y$3:$Y$61,ROW(Настройки!$1:$59)),COLUMN(E38)),),"")</f>
        <v/>
      </c>
      <c r="J38" t="str">
        <f t="array" aca="1" ref="J38" ca="1">IFERROR(OFFSET(Настройки!$AB$2,SMALL(IF($C38=Настройки!$Y$3:$Y$61,ROW(Настройки!$1:$59)),COLUMN(F38)),),"")</f>
        <v/>
      </c>
      <c r="K38" t="str">
        <f t="array" aca="1" ref="K38" ca="1">IFERROR(OFFSET(Настройки!$AB$2,SMALL(IF($C38=Настройки!$Y$3:$Y$61,ROW(Настройки!$1:$59)),COLUMN(G38)),),"")</f>
        <v/>
      </c>
      <c r="L38" t="str">
        <f t="array" aca="1" ref="L38" ca="1">IFERROR(OFFSET(Настройки!$AB$2,SMALL(IF($C38=Настройки!$Y$3:$Y$61,ROW(Настройки!$1:$59)),COLUMN(H38)),),"")</f>
        <v/>
      </c>
      <c r="M38" t="str">
        <f t="array" aca="1" ref="M38" ca="1">IFERROR(OFFSET(Настройки!$AB$2,SMALL(IF($C38=Настройки!$Y$3:$Y$61,ROW(Настройки!$1:$59)),COLUMN(I38)),),"")</f>
        <v/>
      </c>
    </row>
    <row r="39" spans="2:41" x14ac:dyDescent="0.25">
      <c r="B39" s="11">
        <v>14</v>
      </c>
      <c r="C39" s="8" t="str">
        <f>IF(Вывод!$E$3="Все Форматы",IF(Вывод!$E$4="Все Округа",Настройки!$D18,Настройки!$I16),Настройки!$T16)</f>
        <v>Саратов</v>
      </c>
      <c r="E39" t="str">
        <f t="array" aca="1" ref="E39" ca="1">IFERROR(OFFSET(Настройки!$AB$2,SMALL(IF($C39=Настройки!$Y$3:$Y$61,ROW(Настройки!$1:$59)),COLUMN(A39)),),"")</f>
        <v>ТЕРР_СРТ1</v>
      </c>
      <c r="F39" t="str">
        <f t="array" aca="1" ref="F39" ca="1">IFERROR(OFFSET(Настройки!$AB$2,SMALL(IF($C39=Настройки!$Y$3:$Y$61,ROW(Настройки!$1:$59)),COLUMN(B39)),),"")</f>
        <v>ТЕРР_ПЕН1</v>
      </c>
      <c r="G39" t="str">
        <f t="array" aca="1" ref="G39" ca="1">IFERROR(OFFSET(Настройки!$AB$2,SMALL(IF($C39=Настройки!$Y$3:$Y$61,ROW(Настройки!$1:$59)),COLUMN(C39)),),"")</f>
        <v>ТЕРР_СРТ2</v>
      </c>
      <c r="H39" t="str">
        <f t="array" aca="1" ref="H39" ca="1">IFERROR(OFFSET(Настройки!$AB$2,SMALL(IF($C39=Настройки!$Y$3:$Y$61,ROW(Настройки!$1:$59)),COLUMN(D39)),),"")</f>
        <v>ТЕРР_СРТ3</v>
      </c>
      <c r="I39" t="str">
        <f t="array" aca="1" ref="I39" ca="1">IFERROR(OFFSET(Настройки!$AB$2,SMALL(IF($C39=Настройки!$Y$3:$Y$61,ROW(Настройки!$1:$59)),COLUMN(E39)),),"")</f>
        <v/>
      </c>
      <c r="J39" t="str">
        <f t="array" aca="1" ref="J39" ca="1">IFERROR(OFFSET(Настройки!$AB$2,SMALL(IF($C39=Настройки!$Y$3:$Y$61,ROW(Настройки!$1:$59)),COLUMN(F39)),),"")</f>
        <v/>
      </c>
      <c r="K39" t="str">
        <f t="array" aca="1" ref="K39" ca="1">IFERROR(OFFSET(Настройки!$AB$2,SMALL(IF($C39=Настройки!$Y$3:$Y$61,ROW(Настройки!$1:$59)),COLUMN(G39)),),"")</f>
        <v/>
      </c>
      <c r="L39" t="str">
        <f t="array" aca="1" ref="L39" ca="1">IFERROR(OFFSET(Настройки!$AB$2,SMALL(IF($C39=Настройки!$Y$3:$Y$61,ROW(Настройки!$1:$59)),COLUMN(H39)),),"")</f>
        <v/>
      </c>
      <c r="M39" t="str">
        <f t="array" aca="1" ref="M39" ca="1">IFERROR(OFFSET(Настройки!$AB$2,SMALL(IF($C39=Настройки!$Y$3:$Y$61,ROW(Настройки!$1:$59)),COLUMN(I39)),),"")</f>
        <v/>
      </c>
    </row>
    <row r="40" spans="2:41" x14ac:dyDescent="0.25">
      <c r="B40" s="12">
        <v>15</v>
      </c>
      <c r="C40" s="9" t="str">
        <f>IF(Вывод!$E$3="Все Форматы",IF(Вывод!$E$4="Все Округа",Настройки!$D19,Настройки!$I17),Настройки!$T17)</f>
        <v>Северо-Запад</v>
      </c>
      <c r="E40" t="str">
        <f t="array" aca="1" ref="E40" ca="1">IFERROR(OFFSET(Настройки!$AB$2,SMALL(IF($C40=Настройки!$Y$3:$Y$61,ROW(Настройки!$1:$59)),COLUMN(A40)),),"")</f>
        <v>ТЕРР_СПБ1</v>
      </c>
      <c r="F40" t="str">
        <f t="array" aca="1" ref="F40" ca="1">IFERROR(OFFSET(Настройки!$AB$2,SMALL(IF($C40=Настройки!$Y$3:$Y$61,ROW(Настройки!$1:$59)),COLUMN(B40)),),"")</f>
        <v>ТЕРР_СПБ2</v>
      </c>
      <c r="G40" t="str">
        <f t="array" aca="1" ref="G40" ca="1">IFERROR(OFFSET(Настройки!$AB$2,SMALL(IF($C40=Настройки!$Y$3:$Y$61,ROW(Настройки!$1:$59)),COLUMN(C40)),),"")</f>
        <v>ТЕРР_СПБ3</v>
      </c>
      <c r="H40" t="str">
        <f t="array" aca="1" ref="H40" ca="1">IFERROR(OFFSET(Настройки!$AB$2,SMALL(IF($C40=Настройки!$Y$3:$Y$61,ROW(Настройки!$1:$59)),COLUMN(D40)),),"")</f>
        <v>ТЕРР_СПБ4</v>
      </c>
      <c r="I40" t="str">
        <f t="array" aca="1" ref="I40" ca="1">IFERROR(OFFSET(Настройки!$AB$2,SMALL(IF($C40=Настройки!$Y$3:$Y$61,ROW(Настройки!$1:$59)),COLUMN(E40)),),"")</f>
        <v>ТЕРР_СПБ5</v>
      </c>
      <c r="J40" t="str">
        <f t="array" aca="1" ref="J40" ca="1">IFERROR(OFFSET(Настройки!$AB$2,SMALL(IF($C40=Настройки!$Y$3:$Y$61,ROW(Настройки!$1:$59)),COLUMN(F40)),),"")</f>
        <v>ТЕРР_СПБ6</v>
      </c>
      <c r="K40" t="str">
        <f t="array" aca="1" ref="K40" ca="1">IFERROR(OFFSET(Настройки!$AB$2,SMALL(IF($C40=Настройки!$Y$3:$Y$61,ROW(Настройки!$1:$59)),COLUMN(G40)),),"")</f>
        <v>ТЕРР_ПСК1</v>
      </c>
      <c r="L40" t="str">
        <f t="array" aca="1" ref="L40" ca="1">IFERROR(OFFSET(Настройки!$AB$2,SMALL(IF($C40=Настройки!$Y$3:$Y$61,ROW(Настройки!$1:$59)),COLUMN(H40)),),"")</f>
        <v>ТЕРР_КЛП1</v>
      </c>
      <c r="M40" t="str">
        <f t="array" aca="1" ref="M40" ca="1">IFERROR(OFFSET(Настройки!$AB$2,SMALL(IF($C40=Настройки!$Y$3:$Y$61,ROW(Настройки!$1:$59)),COLUMN(I40)),),"")</f>
        <v>ТЕРР_СПБ7</v>
      </c>
    </row>
    <row r="41" spans="2:41" x14ac:dyDescent="0.25">
      <c r="B41" s="11">
        <v>16</v>
      </c>
      <c r="C41" s="8" t="str">
        <f>IF(Вывод!$E$3="Все Форматы",IF(Вывод!$E$4="Все Округа",Настройки!$D20,Настройки!$I18),Настройки!$T18)</f>
        <v>Уфа</v>
      </c>
      <c r="E41" t="str">
        <f t="array" aca="1" ref="E41" ca="1">IFERROR(OFFSET(Настройки!$AB$2,SMALL(IF($C41=Настройки!$Y$3:$Y$61,ROW(Настройки!$1:$59)),COLUMN(A41)),),"")</f>
        <v>ТЕРР_ПЕР1</v>
      </c>
      <c r="F41" t="str">
        <f t="array" aca="1" ref="F41" ca="1">IFERROR(OFFSET(Настройки!$AB$2,SMALL(IF($C41=Настройки!$Y$3:$Y$61,ROW(Настройки!$1:$59)),COLUMN(B41)),),"")</f>
        <v>ТЕРР_УФА1</v>
      </c>
      <c r="G41" t="str">
        <f t="array" aca="1" ref="G41" ca="1">IFERROR(OFFSET(Настройки!$AB$2,SMALL(IF($C41=Настройки!$Y$3:$Y$61,ROW(Настройки!$1:$59)),COLUMN(C41)),),"")</f>
        <v>ТЕРР_ОРН1</v>
      </c>
      <c r="H41" t="str">
        <f t="array" aca="1" ref="H41" ca="1">IFERROR(OFFSET(Настройки!$AB$2,SMALL(IF($C41=Настройки!$Y$3:$Y$61,ROW(Настройки!$1:$59)),COLUMN(D41)),),"")</f>
        <v>ТЕРР_СВТ1</v>
      </c>
      <c r="I41" t="str">
        <f t="array" aca="1" ref="I41" ca="1">IFERROR(OFFSET(Настройки!$AB$2,SMALL(IF($C41=Настройки!$Y$3:$Y$61,ROW(Настройки!$1:$59)),COLUMN(E41)),),"")</f>
        <v>ТЕРР_НФК1</v>
      </c>
      <c r="J41" t="str">
        <f t="array" aca="1" ref="J41" ca="1">IFERROR(OFFSET(Настройки!$AB$2,SMALL(IF($C41=Настройки!$Y$3:$Y$61,ROW(Настройки!$1:$59)),COLUMN(F41)),),"")</f>
        <v/>
      </c>
      <c r="K41" t="str">
        <f t="array" aca="1" ref="K41" ca="1">IFERROR(OFFSET(Настройки!$AB$2,SMALL(IF($C41=Настройки!$Y$3:$Y$61,ROW(Настройки!$1:$59)),COLUMN(G41)),),"")</f>
        <v/>
      </c>
      <c r="L41" t="str">
        <f t="array" aca="1" ref="L41" ca="1">IFERROR(OFFSET(Настройки!$AB$2,SMALL(IF($C41=Настройки!$Y$3:$Y$61,ROW(Настройки!$1:$59)),COLUMN(H41)),),"")</f>
        <v/>
      </c>
      <c r="M41" t="str">
        <f t="array" aca="1" ref="M41" ca="1">IFERROR(OFFSET(Настройки!$AB$2,SMALL(IF($C41=Настройки!$Y$3:$Y$61,ROW(Настройки!$1:$59)),COLUMN(I41)),),"")</f>
        <v/>
      </c>
    </row>
    <row r="42" spans="2:41" x14ac:dyDescent="0.25">
      <c r="B42" s="12">
        <v>17</v>
      </c>
      <c r="C42" s="9" t="str">
        <f>IF(Вывод!$E$3="Все Форматы",IF(Вывод!$E$4="Все Округа",Настройки!$D21,Настройки!$I19),Настройки!$T19)</f>
        <v>Центральный</v>
      </c>
      <c r="E42" t="str">
        <f t="array" aca="1" ref="E42" ca="1">IFERROR(OFFSET(Настройки!$AB$2,SMALL(IF($C42=Настройки!$Y$3:$Y$61,ROW(Настройки!$1:$59)),COLUMN(A42)),),"")</f>
        <v>ТЕРР_ТУЛА1</v>
      </c>
      <c r="F42" t="str">
        <f t="array" aca="1" ref="F42" ca="1">IFERROR(OFFSET(Настройки!$AB$2,SMALL(IF($C42=Настройки!$Y$3:$Y$61,ROW(Настройки!$1:$59)),COLUMN(B42)),),"")</f>
        <v>ТЕРР_ТВР1</v>
      </c>
      <c r="G42" t="str">
        <f t="array" aca="1" ref="G42" ca="1">IFERROR(OFFSET(Настройки!$AB$2,SMALL(IF($C42=Настройки!$Y$3:$Y$61,ROW(Настройки!$1:$59)),COLUMN(C42)),),"")</f>
        <v>ТЕРР_РЗН1</v>
      </c>
      <c r="H42" t="str">
        <f t="array" aca="1" ref="H42" ca="1">IFERROR(OFFSET(Настройки!$AB$2,SMALL(IF($C42=Настройки!$Y$3:$Y$61,ROW(Настройки!$1:$59)),COLUMN(D42)),),"")</f>
        <v/>
      </c>
      <c r="I42" t="str">
        <f t="array" aca="1" ref="I42" ca="1">IFERROR(OFFSET(Настройки!$AB$2,SMALL(IF($C42=Настройки!$Y$3:$Y$61,ROW(Настройки!$1:$59)),COLUMN(E42)),),"")</f>
        <v/>
      </c>
      <c r="J42" t="str">
        <f t="array" aca="1" ref="J42" ca="1">IFERROR(OFFSET(Настройки!$AB$2,SMALL(IF($C42=Настройки!$Y$3:$Y$61,ROW(Настройки!$1:$59)),COLUMN(F42)),),"")</f>
        <v/>
      </c>
      <c r="K42" t="str">
        <f t="array" aca="1" ref="K42" ca="1">IFERROR(OFFSET(Настройки!$AB$2,SMALL(IF($C42=Настройки!$Y$3:$Y$61,ROW(Настройки!$1:$59)),COLUMN(G42)),),"")</f>
        <v/>
      </c>
      <c r="L42" t="str">
        <f t="array" aca="1" ref="L42" ca="1">IFERROR(OFFSET(Настройки!$AB$2,SMALL(IF($C42=Настройки!$Y$3:$Y$61,ROW(Настройки!$1:$59)),COLUMN(H42)),),"")</f>
        <v/>
      </c>
      <c r="M42" t="str">
        <f t="array" aca="1" ref="M42" ca="1">IFERROR(OFFSET(Настройки!$AB$2,SMALL(IF($C42=Настройки!$Y$3:$Y$61,ROW(Настройки!$1:$59)),COLUMN(I42)),),"")</f>
        <v/>
      </c>
    </row>
    <row r="43" spans="2:41" x14ac:dyDescent="0.25">
      <c r="B43" s="11">
        <v>18</v>
      </c>
      <c r="C43" s="8" t="str">
        <f>IF(Вывод!$E$3="Все Форматы",IF(Вывод!$E$4="Все Округа",Настройки!$D22,Настройки!$I20),Настройки!$T20)</f>
        <v>Черноземье</v>
      </c>
      <c r="E43" t="str">
        <f t="array" aca="1" ref="E43" ca="1">IFERROR(OFFSET(Настройки!$AB$2,SMALL(IF($C43=Настройки!$Y$3:$Y$61,ROW(Настройки!$1:$59)),COLUMN(A43)),),"")</f>
        <v>ТЕРР_ВРН1</v>
      </c>
      <c r="F43" t="str">
        <f t="array" aca="1" ref="F43" ca="1">IFERROR(OFFSET(Настройки!$AB$2,SMALL(IF($C43=Настройки!$Y$3:$Y$61,ROW(Настройки!$1:$59)),COLUMN(B43)),),"")</f>
        <v>ТЕРР_ЛИП1</v>
      </c>
      <c r="G43" t="str">
        <f t="array" aca="1" ref="G43" ca="1">IFERROR(OFFSET(Настройки!$AB$2,SMALL(IF($C43=Настройки!$Y$3:$Y$61,ROW(Настройки!$1:$59)),COLUMN(C43)),),"")</f>
        <v>ТЕРР_БЛГ1</v>
      </c>
      <c r="H43" t="str">
        <f t="array" aca="1" ref="H43" ca="1">IFERROR(OFFSET(Настройки!$AB$2,SMALL(IF($C43=Настройки!$Y$3:$Y$61,ROW(Настройки!$1:$59)),COLUMN(D43)),),"")</f>
        <v>ТЕРР_ТМБ1</v>
      </c>
      <c r="I43" t="str">
        <f t="array" aca="1" ref="I43" ca="1">IFERROR(OFFSET(Настройки!$AB$2,SMALL(IF($C43=Настройки!$Y$3:$Y$61,ROW(Настройки!$1:$59)),COLUMN(E43)),),"")</f>
        <v>ТЕРР_КУР1</v>
      </c>
      <c r="J43" t="str">
        <f t="array" aca="1" ref="J43" ca="1">IFERROR(OFFSET(Настройки!$AB$2,SMALL(IF($C43=Настройки!$Y$3:$Y$61,ROW(Настройки!$1:$59)),COLUMN(F43)),),"")</f>
        <v/>
      </c>
      <c r="K43" t="str">
        <f t="array" aca="1" ref="K43" ca="1">IFERROR(OFFSET(Настройки!$AB$2,SMALL(IF($C43=Настройки!$Y$3:$Y$61,ROW(Настройки!$1:$59)),COLUMN(G43)),),"")</f>
        <v/>
      </c>
      <c r="L43" t="str">
        <f t="array" aca="1" ref="L43" ca="1">IFERROR(OFFSET(Настройки!$AB$2,SMALL(IF($C43=Настройки!$Y$3:$Y$61,ROW(Настройки!$1:$59)),COLUMN(H43)),),"")</f>
        <v/>
      </c>
      <c r="M43" t="str">
        <f t="array" aca="1" ref="M43" ca="1">IFERROR(OFFSET(Настройки!$AB$2,SMALL(IF($C43=Настройки!$Y$3:$Y$61,ROW(Настройки!$1:$59)),COLUMN(I43)),),"")</f>
        <v/>
      </c>
    </row>
    <row r="45" spans="2:41" ht="15.75" thickBot="1" x14ac:dyDescent="0.3">
      <c r="B45" s="1" t="s">
        <v>166</v>
      </c>
      <c r="C45" s="1" t="s">
        <v>42</v>
      </c>
      <c r="AO45" s="1" t="s">
        <v>149</v>
      </c>
    </row>
    <row r="46" spans="2:41" ht="15.75" thickTop="1" x14ac:dyDescent="0.25">
      <c r="B46" s="7">
        <v>1</v>
      </c>
      <c r="C46" s="7" t="str">
        <f>IF(Вывод!$E$3="Все Форматы",IF(AND(Вывод!$E$4="Все Округа",Вывод!$E$5="Все Территории"),Настройки!E5,Настройки!J3),Настройки!$V3)</f>
        <v>Абакан</v>
      </c>
      <c r="E46" t="str">
        <f t="array" aca="1" ref="E46" ca="1">IFERROR(OFFSET(Настройки!$AB$2,SMALL(IF($C46=Настройки!$Z$3:$Z$61,ROW(Настройки!$1:$59)),COLUMN(A46)),),"")</f>
        <v>ТЕРР_АБН1</v>
      </c>
      <c r="F46" t="str">
        <f t="array" aca="1" ref="F46" ca="1">IFERROR(OFFSET(Настройки!$AB$2,SMALL(IF($C46=Настройки!$Z$3:$Z$61,ROW(Настройки!$1:$59)),COLUMN(B46)),),"")</f>
        <v/>
      </c>
      <c r="G46" t="str">
        <f t="array" aca="1" ref="G46" ca="1">IFERROR(OFFSET(Настройки!$AB$2,SMALL(IF($C46=Настройки!$Z$3:$Z$61,ROW(Настройки!$1:$59)),COLUMN(C46)),),"")</f>
        <v/>
      </c>
      <c r="H46" t="str">
        <f t="array" aca="1" ref="H46" ca="1">IFERROR(OFFSET(Настройки!$AB$2,SMALL(IF($C46=Настройки!$Z$3:$Z$61,ROW(Настройки!$1:$59)),COLUMN(D46)),),"")</f>
        <v/>
      </c>
      <c r="I46" t="str">
        <f t="array" aca="1" ref="I46" ca="1">IFERROR(OFFSET(Настройки!$AB$2,SMALL(IF($C46=Настройки!$Z$3:$Z$61,ROW(Настройки!$1:$59)),COLUMN(E46)),),"")</f>
        <v/>
      </c>
      <c r="J46" t="str">
        <f t="array" aca="1" ref="J46" ca="1">IFERROR(OFFSET(Настройки!$AB$2,SMALL(IF($C46=Настройки!$Z$3:$Z$61,ROW(Настройки!$1:$59)),COLUMN(F46)),),"")</f>
        <v/>
      </c>
      <c r="K46" t="str">
        <f t="array" aca="1" ref="K46" ca="1">IFERROR(OFFSET(Настройки!$AB$2,SMALL(IF($C46=Настройки!$Z$3:$Z$61,ROW(Настройки!$1:$59)),COLUMN(G46)),),"")</f>
        <v/>
      </c>
      <c r="AO46" s="4" t="s">
        <v>145</v>
      </c>
    </row>
    <row r="47" spans="2:41" x14ac:dyDescent="0.25">
      <c r="B47" s="8">
        <v>2</v>
      </c>
      <c r="C47" s="8" t="str">
        <f>IF(Вывод!$E$3="Все Форматы",IF(AND(Вывод!$E$4="Все Округа",Вывод!$E$5="Все Территории"),Настройки!E6,Настройки!J4),Настройки!$V4)</f>
        <v>Анапа</v>
      </c>
      <c r="E47" t="str">
        <f t="array" aca="1" ref="E47" ca="1">IFERROR(OFFSET(Настройки!$AB$2,SMALL(IF($C47=Настройки!$Z$3:$Z$61,ROW(Настройки!$1:$59)),COLUMN(A47)),),"")</f>
        <v>ТЕРР_АНП1</v>
      </c>
      <c r="F47" t="str">
        <f t="array" aca="1" ref="F47" ca="1">IFERROR(OFFSET(Настройки!$AB$2,SMALL(IF($C47=Настройки!$Z$3:$Z$61,ROW(Настройки!$1:$59)),COLUMN(B47)),),"")</f>
        <v/>
      </c>
      <c r="G47" t="str">
        <f t="array" aca="1" ref="G47" ca="1">IFERROR(OFFSET(Настройки!$AB$2,SMALL(IF($C47=Настройки!$Z$3:$Z$61,ROW(Настройки!$1:$59)),COLUMN(C47)),),"")</f>
        <v/>
      </c>
      <c r="H47" t="str">
        <f t="array" aca="1" ref="H47" ca="1">IFERROR(OFFSET(Настройки!$AB$2,SMALL(IF($C47=Настройки!$Z$3:$Z$61,ROW(Настройки!$1:$59)),COLUMN(D47)),),"")</f>
        <v/>
      </c>
      <c r="I47" t="str">
        <f t="array" aca="1" ref="I47" ca="1">IFERROR(OFFSET(Настройки!$AB$2,SMALL(IF($C47=Настройки!$Z$3:$Z$61,ROW(Настройки!$1:$59)),COLUMN(E47)),),"")</f>
        <v/>
      </c>
      <c r="J47" t="str">
        <f t="array" aca="1" ref="J47" ca="1">IFERROR(OFFSET(Настройки!$AB$2,SMALL(IF($C47=Настройки!$Z$3:$Z$61,ROW(Настройки!$1:$59)),COLUMN(F47)),),"")</f>
        <v/>
      </c>
      <c r="K47" t="str">
        <f t="array" aca="1" ref="K47" ca="1">IFERROR(OFFSET(Настройки!$AB$2,SMALL(IF($C47=Настройки!$Z$3:$Z$61,ROW(Настройки!$1:$59)),COLUMN(G47)),),"")</f>
        <v/>
      </c>
      <c r="AO47" s="4" t="s">
        <v>146</v>
      </c>
    </row>
    <row r="48" spans="2:41" x14ac:dyDescent="0.25">
      <c r="B48" s="9">
        <v>3</v>
      </c>
      <c r="C48" s="9" t="str">
        <f>IF(Вывод!$E$3="Все Форматы",IF(AND(Вывод!$E$4="Все Округа",Вывод!$E$5="Все Территории"),Настройки!E7,Настройки!J5),Настройки!$V5)</f>
        <v>Астрахань</v>
      </c>
      <c r="E48" t="str">
        <f t="array" aca="1" ref="E48" ca="1">IFERROR(OFFSET(Настройки!$AB$2,SMALL(IF($C48=Настройки!$Z$3:$Z$61,ROW(Настройки!$1:$59)),COLUMN(A48)),),"")</f>
        <v>ТЕРР_АСТ1</v>
      </c>
      <c r="F48" t="str">
        <f t="array" aca="1" ref="F48" ca="1">IFERROR(OFFSET(Настройки!$AB$2,SMALL(IF($C48=Настройки!$Z$3:$Z$61,ROW(Настройки!$1:$59)),COLUMN(B48)),),"")</f>
        <v/>
      </c>
      <c r="G48" t="str">
        <f t="array" aca="1" ref="G48" ca="1">IFERROR(OFFSET(Настройки!$AB$2,SMALL(IF($C48=Настройки!$Z$3:$Z$61,ROW(Настройки!$1:$59)),COLUMN(C48)),),"")</f>
        <v/>
      </c>
      <c r="H48" t="str">
        <f t="array" aca="1" ref="H48" ca="1">IFERROR(OFFSET(Настройки!$AB$2,SMALL(IF($C48=Настройки!$Z$3:$Z$61,ROW(Настройки!$1:$59)),COLUMN(D48)),),"")</f>
        <v/>
      </c>
      <c r="I48" t="str">
        <f t="array" aca="1" ref="I48" ca="1">IFERROR(OFFSET(Настройки!$AB$2,SMALL(IF($C48=Настройки!$Z$3:$Z$61,ROW(Настройки!$1:$59)),COLUMN(E48)),),"")</f>
        <v/>
      </c>
      <c r="J48" t="str">
        <f t="array" aca="1" ref="J48" ca="1">IFERROR(OFFSET(Настройки!$AB$2,SMALL(IF($C48=Настройки!$Z$3:$Z$61,ROW(Настройки!$1:$59)),COLUMN(F48)),),"")</f>
        <v/>
      </c>
      <c r="K48" t="str">
        <f t="array" aca="1" ref="K48" ca="1">IFERROR(OFFSET(Настройки!$AB$2,SMALL(IF($C48=Настройки!$Z$3:$Z$61,ROW(Настройки!$1:$59)),COLUMN(G48)),),"")</f>
        <v/>
      </c>
      <c r="AO48" s="4" t="s">
        <v>147</v>
      </c>
    </row>
    <row r="49" spans="2:47" x14ac:dyDescent="0.25">
      <c r="B49" s="8">
        <v>4</v>
      </c>
      <c r="C49" s="8" t="str">
        <f>IF(Вывод!$E$3="Все Форматы",IF(AND(Вывод!$E$4="Все Округа",Вывод!$E$5="Все Территории"),Настройки!E8,Настройки!J6),Настройки!$V6)</f>
        <v>Барнаул</v>
      </c>
      <c r="E49" t="str">
        <f t="array" aca="1" ref="E49" ca="1">IFERROR(OFFSET(Настройки!$AB$2,SMALL(IF($C49=Настройки!$Z$3:$Z$61,ROW(Настройки!$1:$59)),COLUMN(A49)),),"")</f>
        <v>ТЕРР_БРН1</v>
      </c>
      <c r="F49" t="str">
        <f t="array" aca="1" ref="F49" ca="1">IFERROR(OFFSET(Настройки!$AB$2,SMALL(IF($C49=Настройки!$Z$3:$Z$61,ROW(Настройки!$1:$59)),COLUMN(B49)),),"")</f>
        <v/>
      </c>
      <c r="G49" t="str">
        <f t="array" aca="1" ref="G49" ca="1">IFERROR(OFFSET(Настройки!$AB$2,SMALL(IF($C49=Настройки!$Z$3:$Z$61,ROW(Настройки!$1:$59)),COLUMN(C49)),),"")</f>
        <v/>
      </c>
      <c r="H49" t="str">
        <f t="array" aca="1" ref="H49" ca="1">IFERROR(OFFSET(Настройки!$AB$2,SMALL(IF($C49=Настройки!$Z$3:$Z$61,ROW(Настройки!$1:$59)),COLUMN(D49)),),"")</f>
        <v/>
      </c>
      <c r="I49" t="str">
        <f t="array" aca="1" ref="I49" ca="1">IFERROR(OFFSET(Настройки!$AB$2,SMALL(IF($C49=Настройки!$Z$3:$Z$61,ROW(Настройки!$1:$59)),COLUMN(E49)),),"")</f>
        <v/>
      </c>
      <c r="J49" t="str">
        <f t="array" aca="1" ref="J49" ca="1">IFERROR(OFFSET(Настройки!$AB$2,SMALL(IF($C49=Настройки!$Z$3:$Z$61,ROW(Настройки!$1:$59)),COLUMN(F49)),),"")</f>
        <v/>
      </c>
      <c r="K49" t="str">
        <f t="array" aca="1" ref="K49" ca="1">IFERROR(OFFSET(Настройки!$AB$2,SMALL(IF($C49=Настройки!$Z$3:$Z$61,ROW(Настройки!$1:$59)),COLUMN(G49)),),"")</f>
        <v/>
      </c>
      <c r="AN49" s="2"/>
      <c r="AO49" s="4" t="s">
        <v>148</v>
      </c>
      <c r="AP49" s="2"/>
      <c r="AQ49" s="2"/>
      <c r="AR49" s="2"/>
      <c r="AS49" s="2"/>
      <c r="AT49" s="2"/>
      <c r="AU49" s="2"/>
    </row>
    <row r="50" spans="2:47" x14ac:dyDescent="0.25">
      <c r="B50" s="9">
        <v>5</v>
      </c>
      <c r="C50" s="9" t="str">
        <f>IF(Вывод!$E$3="Все Форматы",IF(AND(Вывод!$E$4="Все Округа",Вывод!$E$5="Все Территории"),Настройки!E9,Настройки!J7),Настройки!$V7)</f>
        <v>Белгород</v>
      </c>
      <c r="E50" t="str">
        <f t="array" aca="1" ref="E50" ca="1">IFERROR(OFFSET(Настройки!$AB$2,SMALL(IF($C50=Настройки!$Z$3:$Z$61,ROW(Настройки!$1:$59)),COLUMN(A50)),),"")</f>
        <v>ТЕРР_БЛГ1</v>
      </c>
      <c r="F50" t="str">
        <f t="array" aca="1" ref="F50" ca="1">IFERROR(OFFSET(Настройки!$AB$2,SMALL(IF($C50=Настройки!$Z$3:$Z$61,ROW(Настройки!$1:$59)),COLUMN(B50)),),"")</f>
        <v/>
      </c>
      <c r="G50" t="str">
        <f t="array" aca="1" ref="G50" ca="1">IFERROR(OFFSET(Настройки!$AB$2,SMALL(IF($C50=Настройки!$Z$3:$Z$61,ROW(Настройки!$1:$59)),COLUMN(C50)),),"")</f>
        <v/>
      </c>
      <c r="H50" t="str">
        <f t="array" aca="1" ref="H50" ca="1">IFERROR(OFFSET(Настройки!$AB$2,SMALL(IF($C50=Настройки!$Z$3:$Z$61,ROW(Настройки!$1:$59)),COLUMN(D50)),),"")</f>
        <v/>
      </c>
      <c r="I50" t="str">
        <f t="array" aca="1" ref="I50" ca="1">IFERROR(OFFSET(Настройки!$AB$2,SMALL(IF($C50=Настройки!$Z$3:$Z$61,ROW(Настройки!$1:$59)),COLUMN(E50)),),"")</f>
        <v/>
      </c>
      <c r="J50" t="str">
        <f t="array" aca="1" ref="J50" ca="1">IFERROR(OFFSET(Настройки!$AB$2,SMALL(IF($C50=Настройки!$Z$3:$Z$61,ROW(Настройки!$1:$59)),COLUMN(F50)),),"")</f>
        <v/>
      </c>
      <c r="K50" t="str">
        <f t="array" aca="1" ref="K50" ca="1">IFERROR(OFFSET(Настройки!$AB$2,SMALL(IF($C50=Настройки!$Z$3:$Z$61,ROW(Настройки!$1:$59)),COLUMN(G50)),),"")</f>
        <v/>
      </c>
      <c r="AO50" s="4" t="s">
        <v>144</v>
      </c>
    </row>
    <row r="51" spans="2:47" x14ac:dyDescent="0.25">
      <c r="B51" s="8">
        <v>6</v>
      </c>
      <c r="C51" s="8" t="str">
        <f>IF(Вывод!$E$3="Все Форматы",IF(AND(Вывод!$E$4="Все Округа",Вывод!$E$5="Все Территории"),Настройки!E10,Настройки!J8),Настройки!$V8)</f>
        <v>Волгоград</v>
      </c>
      <c r="E51" t="str">
        <f t="array" aca="1" ref="E51" ca="1">IFERROR(OFFSET(Настройки!$AB$2,SMALL(IF($C51=Настройки!$Z$3:$Z$61,ROW(Настройки!$1:$59)),COLUMN(A51)),),"")</f>
        <v>ТЕРР_ВЛГ1</v>
      </c>
      <c r="F51" t="str">
        <f t="array" aca="1" ref="F51" ca="1">IFERROR(OFFSET(Настройки!$AB$2,SMALL(IF($C51=Настройки!$Z$3:$Z$61,ROW(Настройки!$1:$59)),COLUMN(B51)),),"")</f>
        <v>ТЕРР_ВЛГ2</v>
      </c>
      <c r="G51" t="str">
        <f t="array" aca="1" ref="G51" ca="1">IFERROR(OFFSET(Настройки!$AB$2,SMALL(IF($C51=Настройки!$Z$3:$Z$61,ROW(Настройки!$1:$59)),COLUMN(C51)),),"")</f>
        <v>ТЕРР_ВЛГ3</v>
      </c>
      <c r="H51" t="str">
        <f t="array" aca="1" ref="H51" ca="1">IFERROR(OFFSET(Настройки!$AB$2,SMALL(IF($C51=Настройки!$Z$3:$Z$61,ROW(Настройки!$1:$59)),COLUMN(D51)),),"")</f>
        <v/>
      </c>
      <c r="I51" t="str">
        <f t="array" aca="1" ref="I51" ca="1">IFERROR(OFFSET(Настройки!$AB$2,SMALL(IF($C51=Настройки!$Z$3:$Z$61,ROW(Настройки!$1:$59)),COLUMN(E51)),),"")</f>
        <v/>
      </c>
      <c r="J51" t="str">
        <f t="array" aca="1" ref="J51" ca="1">IFERROR(OFFSET(Настройки!$AB$2,SMALL(IF($C51=Настройки!$Z$3:$Z$61,ROW(Настройки!$1:$59)),COLUMN(F51)),),"")</f>
        <v/>
      </c>
      <c r="K51" t="str">
        <f t="array" aca="1" ref="K51" ca="1">IFERROR(OFFSET(Настройки!$AB$2,SMALL(IF($C51=Настройки!$Z$3:$Z$61,ROW(Настройки!$1:$59)),COLUMN(G51)),),"")</f>
        <v/>
      </c>
      <c r="AO51" s="4"/>
    </row>
    <row r="52" spans="2:47" x14ac:dyDescent="0.25">
      <c r="B52" s="9">
        <v>7</v>
      </c>
      <c r="C52" s="9" t="str">
        <f>IF(Вывод!$E$3="Все Форматы",IF(AND(Вывод!$E$4="Все Округа",Вывод!$E$5="Все Территории"),Настройки!E11,Настройки!J9),Настройки!$V9)</f>
        <v>Воронеж</v>
      </c>
      <c r="E52" t="str">
        <f t="array" aca="1" ref="E52" ca="1">IFERROR(OFFSET(Настройки!$AB$2,SMALL(IF($C52=Настройки!$Z$3:$Z$61,ROW(Настройки!$1:$59)),COLUMN(A52)),),"")</f>
        <v>ТЕРР_ВРН1</v>
      </c>
      <c r="F52" t="str">
        <f t="array" aca="1" ref="F52" ca="1">IFERROR(OFFSET(Настройки!$AB$2,SMALL(IF($C52=Настройки!$Z$3:$Z$61,ROW(Настройки!$1:$59)),COLUMN(B52)),),"")</f>
        <v/>
      </c>
      <c r="G52" t="str">
        <f t="array" aca="1" ref="G52" ca="1">IFERROR(OFFSET(Настройки!$AB$2,SMALL(IF($C52=Настройки!$Z$3:$Z$61,ROW(Настройки!$1:$59)),COLUMN(C52)),),"")</f>
        <v/>
      </c>
      <c r="H52" t="str">
        <f t="array" aca="1" ref="H52" ca="1">IFERROR(OFFSET(Настройки!$AB$2,SMALL(IF($C52=Настройки!$Z$3:$Z$61,ROW(Настройки!$1:$59)),COLUMN(D52)),),"")</f>
        <v/>
      </c>
      <c r="I52" t="str">
        <f t="array" aca="1" ref="I52" ca="1">IFERROR(OFFSET(Настройки!$AB$2,SMALL(IF($C52=Настройки!$Z$3:$Z$61,ROW(Настройки!$1:$59)),COLUMN(E52)),),"")</f>
        <v/>
      </c>
      <c r="J52" t="str">
        <f t="array" aca="1" ref="J52" ca="1">IFERROR(OFFSET(Настройки!$AB$2,SMALL(IF($C52=Настройки!$Z$3:$Z$61,ROW(Настройки!$1:$59)),COLUMN(F52)),),"")</f>
        <v/>
      </c>
      <c r="K52" t="str">
        <f t="array" aca="1" ref="K52" ca="1">IFERROR(OFFSET(Настройки!$AB$2,SMALL(IF($C52=Настройки!$Z$3:$Z$61,ROW(Настройки!$1:$59)),COLUMN(G52)),),"")</f>
        <v/>
      </c>
    </row>
    <row r="53" spans="2:47" x14ac:dyDescent="0.25">
      <c r="B53" s="8">
        <v>8</v>
      </c>
      <c r="C53" s="8" t="str">
        <f>IF(Вывод!$E$3="Все Форматы",IF(AND(Вывод!$E$4="Все Округа",Вывод!$E$5="Все Территории"),Настройки!E12,Настройки!J10),Настройки!$V10)</f>
        <v>Геленджик</v>
      </c>
      <c r="E53" t="str">
        <f t="array" aca="1" ref="E53" ca="1">IFERROR(OFFSET(Настройки!$AB$2,SMALL(IF($C53=Настройки!$Z$3:$Z$61,ROW(Настройки!$1:$59)),COLUMN(A53)),),"")</f>
        <v>ТЕРР_ГЛК1</v>
      </c>
      <c r="F53" t="str">
        <f t="array" aca="1" ref="F53" ca="1">IFERROR(OFFSET(Настройки!$AB$2,SMALL(IF($C53=Настройки!$Z$3:$Z$61,ROW(Настройки!$1:$59)),COLUMN(B53)),),"")</f>
        <v/>
      </c>
      <c r="G53" t="str">
        <f t="array" aca="1" ref="G53" ca="1">IFERROR(OFFSET(Настройки!$AB$2,SMALL(IF($C53=Настройки!$Z$3:$Z$61,ROW(Настройки!$1:$59)),COLUMN(C53)),),"")</f>
        <v/>
      </c>
      <c r="H53" t="str">
        <f t="array" aca="1" ref="H53" ca="1">IFERROR(OFFSET(Настройки!$AB$2,SMALL(IF($C53=Настройки!$Z$3:$Z$61,ROW(Настройки!$1:$59)),COLUMN(D53)),),"")</f>
        <v/>
      </c>
      <c r="I53" t="str">
        <f t="array" aca="1" ref="I53" ca="1">IFERROR(OFFSET(Настройки!$AB$2,SMALL(IF($C53=Настройки!$Z$3:$Z$61,ROW(Настройки!$1:$59)),COLUMN(E53)),),"")</f>
        <v/>
      </c>
      <c r="J53" t="str">
        <f t="array" aca="1" ref="J53" ca="1">IFERROR(OFFSET(Настройки!$AB$2,SMALL(IF($C53=Настройки!$Z$3:$Z$61,ROW(Настройки!$1:$59)),COLUMN(F53)),),"")</f>
        <v/>
      </c>
      <c r="K53" t="str">
        <f t="array" aca="1" ref="K53" ca="1">IFERROR(OFFSET(Настройки!$AB$2,SMALL(IF($C53=Настройки!$Z$3:$Z$61,ROW(Настройки!$1:$59)),COLUMN(G53)),),"")</f>
        <v/>
      </c>
    </row>
    <row r="54" spans="2:47" x14ac:dyDescent="0.25">
      <c r="B54" s="9">
        <v>9</v>
      </c>
      <c r="C54" s="9" t="str">
        <f>IF(Вывод!$E$3="Все Форматы",IF(AND(Вывод!$E$4="Все Округа",Вывод!$E$5="Все Территории"),Настройки!E13,Настройки!J11),Настройки!$V11)</f>
        <v>Казань</v>
      </c>
      <c r="E54" t="str">
        <f t="array" aca="1" ref="E54" ca="1">IFERROR(OFFSET(Настройки!$AB$2,SMALL(IF($C54=Настройки!$Z$3:$Z$61,ROW(Настройки!$1:$59)),COLUMN(A54)),),"")</f>
        <v>ТЕРР_КЗН1</v>
      </c>
      <c r="F54" t="str">
        <f t="array" aca="1" ref="F54" ca="1">IFERROR(OFFSET(Настройки!$AB$2,SMALL(IF($C54=Настройки!$Z$3:$Z$61,ROW(Настройки!$1:$59)),COLUMN(B54)),),"")</f>
        <v/>
      </c>
      <c r="G54" t="str">
        <f t="array" aca="1" ref="G54" ca="1">IFERROR(OFFSET(Настройки!$AB$2,SMALL(IF($C54=Настройки!$Z$3:$Z$61,ROW(Настройки!$1:$59)),COLUMN(C54)),),"")</f>
        <v/>
      </c>
      <c r="H54" t="str">
        <f t="array" aca="1" ref="H54" ca="1">IFERROR(OFFSET(Настройки!$AB$2,SMALL(IF($C54=Настройки!$Z$3:$Z$61,ROW(Настройки!$1:$59)),COLUMN(D54)),),"")</f>
        <v/>
      </c>
      <c r="I54" t="str">
        <f t="array" aca="1" ref="I54" ca="1">IFERROR(OFFSET(Настройки!$AB$2,SMALL(IF($C54=Настройки!$Z$3:$Z$61,ROW(Настройки!$1:$59)),COLUMN(E54)),),"")</f>
        <v/>
      </c>
      <c r="J54" t="str">
        <f t="array" aca="1" ref="J54" ca="1">IFERROR(OFFSET(Настройки!$AB$2,SMALL(IF($C54=Настройки!$Z$3:$Z$61,ROW(Настройки!$1:$59)),COLUMN(F54)),),"")</f>
        <v/>
      </c>
      <c r="K54" t="str">
        <f t="array" aca="1" ref="K54" ca="1">IFERROR(OFFSET(Настройки!$AB$2,SMALL(IF($C54=Настройки!$Z$3:$Z$61,ROW(Настройки!$1:$59)),COLUMN(G54)),),"")</f>
        <v/>
      </c>
    </row>
    <row r="55" spans="2:47" x14ac:dyDescent="0.25">
      <c r="B55" s="8">
        <v>10</v>
      </c>
      <c r="C55" s="8" t="str">
        <f>IF(Вывод!$E$3="Все Форматы",IF(AND(Вывод!$E$4="Все Округа",Вывод!$E$5="Все Территории"),Настройки!E14,Настройки!J12),Настройки!$V12)</f>
        <v>Колпино</v>
      </c>
      <c r="E55" t="str">
        <f t="array" aca="1" ref="E55" ca="1">IFERROR(OFFSET(Настройки!$AB$2,SMALL(IF($C55=Настройки!$Z$3:$Z$61,ROW(Настройки!$1:$59)),COLUMN(A55)),),"")</f>
        <v>ТЕРР_КЛП1</v>
      </c>
      <c r="F55" t="str">
        <f t="array" aca="1" ref="F55" ca="1">IFERROR(OFFSET(Настройки!$AB$2,SMALL(IF($C55=Настройки!$Z$3:$Z$61,ROW(Настройки!$1:$59)),COLUMN(B55)),),"")</f>
        <v/>
      </c>
      <c r="G55" t="str">
        <f t="array" aca="1" ref="G55" ca="1">IFERROR(OFFSET(Настройки!$AB$2,SMALL(IF($C55=Настройки!$Z$3:$Z$61,ROW(Настройки!$1:$59)),COLUMN(C55)),),"")</f>
        <v/>
      </c>
      <c r="H55" t="str">
        <f t="array" aca="1" ref="H55" ca="1">IFERROR(OFFSET(Настройки!$AB$2,SMALL(IF($C55=Настройки!$Z$3:$Z$61,ROW(Настройки!$1:$59)),COLUMN(D55)),),"")</f>
        <v/>
      </c>
      <c r="I55" t="str">
        <f t="array" aca="1" ref="I55" ca="1">IFERROR(OFFSET(Настройки!$AB$2,SMALL(IF($C55=Настройки!$Z$3:$Z$61,ROW(Настройки!$1:$59)),COLUMN(E55)),),"")</f>
        <v/>
      </c>
      <c r="J55" t="str">
        <f t="array" aca="1" ref="J55" ca="1">IFERROR(OFFSET(Настройки!$AB$2,SMALL(IF($C55=Настройки!$Z$3:$Z$61,ROW(Настройки!$1:$59)),COLUMN(F55)),),"")</f>
        <v/>
      </c>
      <c r="K55" t="str">
        <f t="array" aca="1" ref="K55" ca="1">IFERROR(OFFSET(Настройки!$AB$2,SMALL(IF($C55=Настройки!$Z$3:$Z$61,ROW(Настройки!$1:$59)),COLUMN(G55)),),"")</f>
        <v/>
      </c>
    </row>
    <row r="56" spans="2:47" x14ac:dyDescent="0.25">
      <c r="B56" s="9">
        <v>11</v>
      </c>
      <c r="C56" s="9" t="str">
        <f>IF(Вывод!$E$3="Все Форматы",IF(AND(Вывод!$E$4="Все Округа",Вывод!$E$5="Все Территории"),Настройки!E15,Настройки!J13),Настройки!$V13)</f>
        <v>Краснодар</v>
      </c>
      <c r="E56" t="str">
        <f t="array" aca="1" ref="E56" ca="1">IFERROR(OFFSET(Настройки!$AB$2,SMALL(IF($C56=Настройки!$Z$3:$Z$61,ROW(Настройки!$1:$59)),COLUMN(A56)),),"")</f>
        <v>ТЕРР_КРД1</v>
      </c>
      <c r="F56" t="str">
        <f t="array" aca="1" ref="F56" ca="1">IFERROR(OFFSET(Настройки!$AB$2,SMALL(IF($C56=Настройки!$Z$3:$Z$61,ROW(Настройки!$1:$59)),COLUMN(B56)),),"")</f>
        <v>ТЕРР_КРД2</v>
      </c>
      <c r="G56" t="str">
        <f t="array" aca="1" ref="G56" ca="1">IFERROR(OFFSET(Настройки!$AB$2,SMALL(IF($C56=Настройки!$Z$3:$Z$61,ROW(Настройки!$1:$59)),COLUMN(C56)),),"")</f>
        <v/>
      </c>
      <c r="H56" t="str">
        <f t="array" aca="1" ref="H56" ca="1">IFERROR(OFFSET(Настройки!$AB$2,SMALL(IF($C56=Настройки!$Z$3:$Z$61,ROW(Настройки!$1:$59)),COLUMN(D56)),),"")</f>
        <v/>
      </c>
      <c r="I56" t="str">
        <f t="array" aca="1" ref="I56" ca="1">IFERROR(OFFSET(Настройки!$AB$2,SMALL(IF($C56=Настройки!$Z$3:$Z$61,ROW(Настройки!$1:$59)),COLUMN(E56)),),"")</f>
        <v/>
      </c>
      <c r="J56" t="str">
        <f t="array" aca="1" ref="J56" ca="1">IFERROR(OFFSET(Настройки!$AB$2,SMALL(IF($C56=Настройки!$Z$3:$Z$61,ROW(Настройки!$1:$59)),COLUMN(F56)),),"")</f>
        <v/>
      </c>
      <c r="K56" t="str">
        <f t="array" aca="1" ref="K56" ca="1">IFERROR(OFFSET(Настройки!$AB$2,SMALL(IF($C56=Настройки!$Z$3:$Z$61,ROW(Настройки!$1:$59)),COLUMN(G56)),),"")</f>
        <v/>
      </c>
    </row>
    <row r="57" spans="2:47" x14ac:dyDescent="0.25">
      <c r="B57" s="8">
        <v>12</v>
      </c>
      <c r="C57" s="8" t="str">
        <f>IF(Вывод!$E$3="Все Форматы",IF(AND(Вывод!$E$4="Все Округа",Вывод!$E$5="Все Территории"),Настройки!E16,Настройки!J14),Настройки!$V14)</f>
        <v>Курск</v>
      </c>
      <c r="E57" t="str">
        <f t="array" aca="1" ref="E57" ca="1">IFERROR(OFFSET(Настройки!$AB$2,SMALL(IF($C57=Настройки!$Z$3:$Z$61,ROW(Настройки!$1:$59)),COLUMN(A57)),),"")</f>
        <v>ТЕРР_КУР1</v>
      </c>
      <c r="F57" t="str">
        <f t="array" aca="1" ref="F57" ca="1">IFERROR(OFFSET(Настройки!$AB$2,SMALL(IF($C57=Настройки!$Z$3:$Z$61,ROW(Настройки!$1:$59)),COLUMN(B57)),),"")</f>
        <v/>
      </c>
      <c r="G57" t="str">
        <f t="array" aca="1" ref="G57" ca="1">IFERROR(OFFSET(Настройки!$AB$2,SMALL(IF($C57=Настройки!$Z$3:$Z$61,ROW(Настройки!$1:$59)),COLUMN(C57)),),"")</f>
        <v/>
      </c>
      <c r="H57" t="str">
        <f t="array" aca="1" ref="H57" ca="1">IFERROR(OFFSET(Настройки!$AB$2,SMALL(IF($C57=Настройки!$Z$3:$Z$61,ROW(Настройки!$1:$59)),COLUMN(D57)),),"")</f>
        <v/>
      </c>
      <c r="I57" t="str">
        <f t="array" aca="1" ref="I57" ca="1">IFERROR(OFFSET(Настройки!$AB$2,SMALL(IF($C57=Настройки!$Z$3:$Z$61,ROW(Настройки!$1:$59)),COLUMN(E57)),),"")</f>
        <v/>
      </c>
      <c r="J57" t="str">
        <f t="array" aca="1" ref="J57" ca="1">IFERROR(OFFSET(Настройки!$AB$2,SMALL(IF($C57=Настройки!$Z$3:$Z$61,ROW(Настройки!$1:$59)),COLUMN(F57)),),"")</f>
        <v/>
      </c>
      <c r="K57" t="str">
        <f t="array" aca="1" ref="K57" ca="1">IFERROR(OFFSET(Настройки!$AB$2,SMALL(IF($C57=Настройки!$Z$3:$Z$61,ROW(Настройки!$1:$59)),COLUMN(G57)),),"")</f>
        <v/>
      </c>
    </row>
    <row r="58" spans="2:47" x14ac:dyDescent="0.25">
      <c r="B58" s="9">
        <v>13</v>
      </c>
      <c r="C58" s="9" t="str">
        <f>IF(Вывод!$E$3="Все Форматы",IF(AND(Вывод!$E$4="Все Округа",Вывод!$E$5="Все Территории"),Настройки!E17,Настройки!J15),Настройки!$V15)</f>
        <v>Липецк</v>
      </c>
      <c r="E58" t="str">
        <f t="array" aca="1" ref="E58" ca="1">IFERROR(OFFSET(Настройки!$AB$2,SMALL(IF($C58=Настройки!$Z$3:$Z$61,ROW(Настройки!$1:$59)),COLUMN(A58)),),"")</f>
        <v>ТЕРР_ЛИП1</v>
      </c>
      <c r="F58" t="str">
        <f t="array" aca="1" ref="F58" ca="1">IFERROR(OFFSET(Настройки!$AB$2,SMALL(IF($C58=Настройки!$Z$3:$Z$61,ROW(Настройки!$1:$59)),COLUMN(B58)),),"")</f>
        <v/>
      </c>
      <c r="G58" t="str">
        <f t="array" aca="1" ref="G58" ca="1">IFERROR(OFFSET(Настройки!$AB$2,SMALL(IF($C58=Настройки!$Z$3:$Z$61,ROW(Настройки!$1:$59)),COLUMN(C58)),),"")</f>
        <v/>
      </c>
      <c r="H58" t="str">
        <f t="array" aca="1" ref="H58" ca="1">IFERROR(OFFSET(Настройки!$AB$2,SMALL(IF($C58=Настройки!$Z$3:$Z$61,ROW(Настройки!$1:$59)),COLUMN(D58)),),"")</f>
        <v/>
      </c>
      <c r="I58" t="str">
        <f t="array" aca="1" ref="I58" ca="1">IFERROR(OFFSET(Настройки!$AB$2,SMALL(IF($C58=Настройки!$Z$3:$Z$61,ROW(Настройки!$1:$59)),COLUMN(E58)),),"")</f>
        <v/>
      </c>
      <c r="J58" t="str">
        <f t="array" aca="1" ref="J58" ca="1">IFERROR(OFFSET(Настройки!$AB$2,SMALL(IF($C58=Настройки!$Z$3:$Z$61,ROW(Настройки!$1:$59)),COLUMN(F58)),),"")</f>
        <v/>
      </c>
      <c r="K58" t="str">
        <f t="array" aca="1" ref="K58" ca="1">IFERROR(OFFSET(Настройки!$AB$2,SMALL(IF($C58=Настройки!$Z$3:$Z$61,ROW(Настройки!$1:$59)),COLUMN(G58)),),"")</f>
        <v/>
      </c>
    </row>
    <row r="59" spans="2:47" x14ac:dyDescent="0.25">
      <c r="B59" s="8">
        <v>14</v>
      </c>
      <c r="C59" s="8" t="str">
        <f>IF(Вывод!$E$3="Все Форматы",IF(AND(Вывод!$E$4="Все Округа",Вывод!$E$5="Все Территории"),Настройки!E18,Настройки!J16),Настройки!$V16)</f>
        <v>Михайловка</v>
      </c>
      <c r="E59" t="str">
        <f t="array" aca="1" ref="E59" ca="1">IFERROR(OFFSET(Настройки!$AB$2,SMALL(IF($C59=Настройки!$Z$3:$Z$61,ROW(Настройки!$1:$59)),COLUMN(A59)),),"")</f>
        <v>ТЕРР_МХЛ1</v>
      </c>
      <c r="F59" t="str">
        <f t="array" aca="1" ref="F59" ca="1">IFERROR(OFFSET(Настройки!$AB$2,SMALL(IF($C59=Настройки!$Z$3:$Z$61,ROW(Настройки!$1:$59)),COLUMN(B59)),),"")</f>
        <v/>
      </c>
      <c r="G59" t="str">
        <f t="array" aca="1" ref="G59" ca="1">IFERROR(OFFSET(Настройки!$AB$2,SMALL(IF($C59=Настройки!$Z$3:$Z$61,ROW(Настройки!$1:$59)),COLUMN(C59)),),"")</f>
        <v/>
      </c>
      <c r="H59" t="str">
        <f t="array" aca="1" ref="H59" ca="1">IFERROR(OFFSET(Настройки!$AB$2,SMALL(IF($C59=Настройки!$Z$3:$Z$61,ROW(Настройки!$1:$59)),COLUMN(D59)),),"")</f>
        <v/>
      </c>
      <c r="I59" t="str">
        <f t="array" aca="1" ref="I59" ca="1">IFERROR(OFFSET(Настройки!$AB$2,SMALL(IF($C59=Настройки!$Z$3:$Z$61,ROW(Настройки!$1:$59)),COLUMN(E59)),),"")</f>
        <v/>
      </c>
      <c r="J59" t="str">
        <f t="array" aca="1" ref="J59" ca="1">IFERROR(OFFSET(Настройки!$AB$2,SMALL(IF($C59=Настройки!$Z$3:$Z$61,ROW(Настройки!$1:$59)),COLUMN(F59)),),"")</f>
        <v/>
      </c>
      <c r="K59" t="str">
        <f t="array" aca="1" ref="K59" ca="1">IFERROR(OFFSET(Настройки!$AB$2,SMALL(IF($C59=Настройки!$Z$3:$Z$61,ROW(Настройки!$1:$59)),COLUMN(G59)),),"")</f>
        <v/>
      </c>
    </row>
    <row r="60" spans="2:47" x14ac:dyDescent="0.25">
      <c r="B60" s="9">
        <v>15</v>
      </c>
      <c r="C60" s="9" t="str">
        <f>IF(Вывод!$E$3="Все Форматы",IF(AND(Вывод!$E$4="Все Округа",Вывод!$E$5="Все Территории"),Настройки!E19,Настройки!J17),Настройки!$V17)</f>
        <v>Москва Восток</v>
      </c>
      <c r="E60" t="str">
        <f t="array" aca="1" ref="E60" ca="1">IFERROR(OFFSET(Настройки!$AB$2,SMALL(IF($C60=Настройки!$Z$3:$Z$61,ROW(Настройки!$1:$59)),COLUMN(A60)),),"")</f>
        <v>ТЕРР_МСК1</v>
      </c>
      <c r="F60" t="str">
        <f t="array" aca="1" ref="F60" ca="1">IFERROR(OFFSET(Настройки!$AB$2,SMALL(IF($C60=Настройки!$Z$3:$Z$61,ROW(Настройки!$1:$59)),COLUMN(B60)),),"")</f>
        <v>ТЕРР_МСК2</v>
      </c>
      <c r="G60" t="str">
        <f t="array" aca="1" ref="G60" ca="1">IFERROR(OFFSET(Настройки!$AB$2,SMALL(IF($C60=Настройки!$Z$3:$Z$61,ROW(Настройки!$1:$59)),COLUMN(C60)),),"")</f>
        <v>ТЕРР_МСК3</v>
      </c>
      <c r="H60" t="str">
        <f t="array" aca="1" ref="H60" ca="1">IFERROR(OFFSET(Настройки!$AB$2,SMALL(IF($C60=Настройки!$Z$3:$Z$61,ROW(Настройки!$1:$59)),COLUMN(D60)),),"")</f>
        <v/>
      </c>
      <c r="I60" t="str">
        <f t="array" aca="1" ref="I60" ca="1">IFERROR(OFFSET(Настройки!$AB$2,SMALL(IF($C60=Настройки!$Z$3:$Z$61,ROW(Настройки!$1:$59)),COLUMN(E60)),),"")</f>
        <v/>
      </c>
      <c r="J60" t="str">
        <f t="array" aca="1" ref="J60" ca="1">IFERROR(OFFSET(Настройки!$AB$2,SMALL(IF($C60=Настройки!$Z$3:$Z$61,ROW(Настройки!$1:$59)),COLUMN(F60)),),"")</f>
        <v/>
      </c>
      <c r="K60" t="str">
        <f t="array" aca="1" ref="K60" ca="1">IFERROR(OFFSET(Настройки!$AB$2,SMALL(IF($C60=Настройки!$Z$3:$Z$61,ROW(Настройки!$1:$59)),COLUMN(G60)),),"")</f>
        <v/>
      </c>
    </row>
    <row r="61" spans="2:47" x14ac:dyDescent="0.25">
      <c r="B61" s="8">
        <v>16</v>
      </c>
      <c r="C61" s="8" t="str">
        <f>IF(Вывод!$E$3="Все Форматы",IF(AND(Вывод!$E$4="Все Округа",Вывод!$E$5="Все Территории"),Настройки!E20,Настройки!J18),Настройки!$V18)</f>
        <v>Москва Север</v>
      </c>
      <c r="E61" t="str">
        <f t="array" aca="1" ref="E61" ca="1">IFERROR(OFFSET(Настройки!$AB$2,SMALL(IF($C61=Настройки!$Z$3:$Z$61,ROW(Настройки!$1:$59)),COLUMN(A61)),),"")</f>
        <v>ТЕРР_МСК8</v>
      </c>
      <c r="F61" t="str">
        <f t="array" aca="1" ref="F61" ca="1">IFERROR(OFFSET(Настройки!$AB$2,SMALL(IF($C61=Настройки!$Z$3:$Z$61,ROW(Настройки!$1:$59)),COLUMN(B61)),),"")</f>
        <v>ТЕРР_МСК10</v>
      </c>
      <c r="G61" t="str">
        <f t="array" aca="1" ref="G61" ca="1">IFERROR(OFFSET(Настройки!$AB$2,SMALL(IF($C61=Настройки!$Z$3:$Z$61,ROW(Настройки!$1:$59)),COLUMN(C61)),),"")</f>
        <v>ТЕРР_МСК11</v>
      </c>
      <c r="H61" t="str">
        <f t="array" aca="1" ref="H61" ca="1">IFERROR(OFFSET(Настройки!$AB$2,SMALL(IF($C61=Настройки!$Z$3:$Z$61,ROW(Настройки!$1:$59)),COLUMN(D61)),),"")</f>
        <v/>
      </c>
      <c r="I61" t="str">
        <f t="array" aca="1" ref="I61" ca="1">IFERROR(OFFSET(Настройки!$AB$2,SMALL(IF($C61=Настройки!$Z$3:$Z$61,ROW(Настройки!$1:$59)),COLUMN(E61)),),"")</f>
        <v/>
      </c>
      <c r="J61" t="str">
        <f t="array" aca="1" ref="J61" ca="1">IFERROR(OFFSET(Настройки!$AB$2,SMALL(IF($C61=Настройки!$Z$3:$Z$61,ROW(Настройки!$1:$59)),COLUMN(F61)),),"")</f>
        <v/>
      </c>
      <c r="K61" t="str">
        <f t="array" aca="1" ref="K61" ca="1">IFERROR(OFFSET(Настройки!$AB$2,SMALL(IF($C61=Настройки!$Z$3:$Z$61,ROW(Настройки!$1:$59)),COLUMN(G61)),),"")</f>
        <v/>
      </c>
    </row>
    <row r="62" spans="2:47" x14ac:dyDescent="0.25">
      <c r="B62" s="9">
        <v>17</v>
      </c>
      <c r="C62" s="9" t="str">
        <f>IF(Вывод!$E$3="Все Форматы",IF(AND(Вывод!$E$4="Все Округа",Вывод!$E$5="Все Территории"),Настройки!E21,Настройки!J19),Настройки!$V19)</f>
        <v>Москва Юго-Запад</v>
      </c>
      <c r="E62" t="str">
        <f t="array" aca="1" ref="E62" ca="1">IFERROR(OFFSET(Настройки!$AB$2,SMALL(IF($C62=Настройки!$Z$3:$Z$61,ROW(Настройки!$1:$59)),COLUMN(A62)),),"")</f>
        <v>ТЕРР_МСК4</v>
      </c>
      <c r="F62" t="str">
        <f t="array" aca="1" ref="F62" ca="1">IFERROR(OFFSET(Настройки!$AB$2,SMALL(IF($C62=Настройки!$Z$3:$Z$61,ROW(Настройки!$1:$59)),COLUMN(B62)),),"")</f>
        <v>ТЕРР_МСК5</v>
      </c>
      <c r="G62" t="str">
        <f t="array" aca="1" ref="G62" ca="1">IFERROR(OFFSET(Настройки!$AB$2,SMALL(IF($C62=Настройки!$Z$3:$Z$61,ROW(Настройки!$1:$59)),COLUMN(C62)),),"")</f>
        <v>ТЕРР_МСК7</v>
      </c>
      <c r="H62" t="str">
        <f t="array" aca="1" ref="H62" ca="1">IFERROR(OFFSET(Настройки!$AB$2,SMALL(IF($C62=Настройки!$Z$3:$Z$61,ROW(Настройки!$1:$59)),COLUMN(D62)),),"")</f>
        <v/>
      </c>
      <c r="I62" t="str">
        <f t="array" aca="1" ref="I62" ca="1">IFERROR(OFFSET(Настройки!$AB$2,SMALL(IF($C62=Настройки!$Z$3:$Z$61,ROW(Настройки!$1:$59)),COLUMN(E62)),),"")</f>
        <v/>
      </c>
      <c r="J62" t="str">
        <f t="array" aca="1" ref="J62" ca="1">IFERROR(OFFSET(Настройки!$AB$2,SMALL(IF($C62=Настройки!$Z$3:$Z$61,ROW(Настройки!$1:$59)),COLUMN(F62)),),"")</f>
        <v/>
      </c>
      <c r="K62" t="str">
        <f t="array" aca="1" ref="K62" ca="1">IFERROR(OFFSET(Настройки!$AB$2,SMALL(IF($C62=Настройки!$Z$3:$Z$61,ROW(Настройки!$1:$59)),COLUMN(G62)),),"")</f>
        <v/>
      </c>
    </row>
    <row r="63" spans="2:47" x14ac:dyDescent="0.25">
      <c r="B63" s="8">
        <v>18</v>
      </c>
      <c r="C63" s="8" t="str">
        <f>IF(Вывод!$E$3="Все Форматы",IF(AND(Вывод!$E$4="Все Округа",Вывод!$E$5="Все Территории"),Настройки!E22,Настройки!J20),Настройки!$V20)</f>
        <v>Н. Новгород</v>
      </c>
      <c r="E63" t="str">
        <f t="array" aca="1" ref="E63" ca="1">IFERROR(OFFSET(Настройки!$AB$2,SMALL(IF($C63=Настройки!$Z$3:$Z$61,ROW(Настройки!$1:$59)),COLUMN(A63)),),"")</f>
        <v>ТЕРР_НН1</v>
      </c>
      <c r="F63" t="str">
        <f t="array" aca="1" ref="F63" ca="1">IFERROR(OFFSET(Настройки!$AB$2,SMALL(IF($C63=Настройки!$Z$3:$Z$61,ROW(Настройки!$1:$59)),COLUMN(B63)),),"")</f>
        <v>ТЕРР_НН2</v>
      </c>
      <c r="G63" t="str">
        <f t="array" aca="1" ref="G63" ca="1">IFERROR(OFFSET(Настройки!$AB$2,SMALL(IF($C63=Настройки!$Z$3:$Z$61,ROW(Настройки!$1:$59)),COLUMN(C63)),),"")</f>
        <v/>
      </c>
      <c r="H63" t="str">
        <f t="array" aca="1" ref="H63" ca="1">IFERROR(OFFSET(Настройки!$AB$2,SMALL(IF($C63=Настройки!$Z$3:$Z$61,ROW(Настройки!$1:$59)),COLUMN(D63)),),"")</f>
        <v/>
      </c>
      <c r="I63" t="str">
        <f t="array" aca="1" ref="I63" ca="1">IFERROR(OFFSET(Настройки!$AB$2,SMALL(IF($C63=Настройки!$Z$3:$Z$61,ROW(Настройки!$1:$59)),COLUMN(E63)),),"")</f>
        <v/>
      </c>
      <c r="J63" t="str">
        <f t="array" aca="1" ref="J63" ca="1">IFERROR(OFFSET(Настройки!$AB$2,SMALL(IF($C63=Настройки!$Z$3:$Z$61,ROW(Настройки!$1:$59)),COLUMN(F63)),),"")</f>
        <v/>
      </c>
      <c r="K63" t="str">
        <f t="array" aca="1" ref="K63" ca="1">IFERROR(OFFSET(Настройки!$AB$2,SMALL(IF($C63=Настройки!$Z$3:$Z$61,ROW(Настройки!$1:$59)),COLUMN(G63)),),"")</f>
        <v/>
      </c>
    </row>
    <row r="64" spans="2:47" x14ac:dyDescent="0.25">
      <c r="B64" s="9">
        <v>19</v>
      </c>
      <c r="C64" s="9" t="str">
        <f>IF(Вывод!$E$3="Все Форматы",IF(AND(Вывод!$E$4="Все Округа",Вывод!$E$5="Все Территории"),Настройки!E23,Настройки!J21),Настройки!$V21)</f>
        <v>Н. Тагил</v>
      </c>
      <c r="E64" t="str">
        <f t="array" aca="1" ref="E64" ca="1">IFERROR(OFFSET(Настройки!$AB$2,SMALL(IF($C64=Настройки!$Z$3:$Z$61,ROW(Настройки!$1:$59)),COLUMN(A64)),),"")</f>
        <v>ТЕРР_НТГ1</v>
      </c>
      <c r="F64" t="str">
        <f t="array" aca="1" ref="F64" ca="1">IFERROR(OFFSET(Настройки!$AB$2,SMALL(IF($C64=Настройки!$Z$3:$Z$61,ROW(Настройки!$1:$59)),COLUMN(B64)),),"")</f>
        <v/>
      </c>
      <c r="G64" t="str">
        <f t="array" aca="1" ref="G64" ca="1">IFERROR(OFFSET(Настройки!$AB$2,SMALL(IF($C64=Настройки!$Z$3:$Z$61,ROW(Настройки!$1:$59)),COLUMN(C64)),),"")</f>
        <v/>
      </c>
      <c r="H64" t="str">
        <f t="array" aca="1" ref="H64" ca="1">IFERROR(OFFSET(Настройки!$AB$2,SMALL(IF($C64=Настройки!$Z$3:$Z$61,ROW(Настройки!$1:$59)),COLUMN(D64)),),"")</f>
        <v/>
      </c>
      <c r="I64" t="str">
        <f t="array" aca="1" ref="I64" ca="1">IFERROR(OFFSET(Настройки!$AB$2,SMALL(IF($C64=Настройки!$Z$3:$Z$61,ROW(Настройки!$1:$59)),COLUMN(E64)),),"")</f>
        <v/>
      </c>
      <c r="J64" t="str">
        <f t="array" aca="1" ref="J64" ca="1">IFERROR(OFFSET(Настройки!$AB$2,SMALL(IF($C64=Настройки!$Z$3:$Z$61,ROW(Настройки!$1:$59)),COLUMN(F64)),),"")</f>
        <v/>
      </c>
      <c r="K64" t="str">
        <f t="array" aca="1" ref="K64" ca="1">IFERROR(OFFSET(Настройки!$AB$2,SMALL(IF($C64=Настройки!$Z$3:$Z$61,ROW(Настройки!$1:$59)),COLUMN(G64)),),"")</f>
        <v/>
      </c>
    </row>
    <row r="65" spans="2:11" x14ac:dyDescent="0.25">
      <c r="B65" s="8">
        <v>20</v>
      </c>
      <c r="C65" s="8" t="str">
        <f>IF(Вывод!$E$3="Все Форматы",IF(AND(Вывод!$E$4="Все Округа",Вывод!$E$5="Все Территории"),Настройки!E24,Настройки!J22),Настройки!$V22)</f>
        <v>Нефтекамск</v>
      </c>
      <c r="E65" t="str">
        <f t="array" aca="1" ref="E65" ca="1">IFERROR(OFFSET(Настройки!$AB$2,SMALL(IF($C65=Настройки!$Z$3:$Z$61,ROW(Настройки!$1:$59)),COLUMN(A65)),),"")</f>
        <v>ТЕРР_НФК1</v>
      </c>
      <c r="F65" t="str">
        <f t="array" aca="1" ref="F65" ca="1">IFERROR(OFFSET(Настройки!$AB$2,SMALL(IF($C65=Настройки!$Z$3:$Z$61,ROW(Настройки!$1:$59)),COLUMN(B65)),),"")</f>
        <v/>
      </c>
      <c r="G65" t="str">
        <f t="array" aca="1" ref="G65" ca="1">IFERROR(OFFSET(Настройки!$AB$2,SMALL(IF($C65=Настройки!$Z$3:$Z$61,ROW(Настройки!$1:$59)),COLUMN(C65)),),"")</f>
        <v/>
      </c>
      <c r="H65" t="str">
        <f t="array" aca="1" ref="H65" ca="1">IFERROR(OFFSET(Настройки!$AB$2,SMALL(IF($C65=Настройки!$Z$3:$Z$61,ROW(Настройки!$1:$59)),COLUMN(D65)),),"")</f>
        <v/>
      </c>
      <c r="I65" t="str">
        <f t="array" aca="1" ref="I65" ca="1">IFERROR(OFFSET(Настройки!$AB$2,SMALL(IF($C65=Настройки!$Z$3:$Z$61,ROW(Настройки!$1:$59)),COLUMN(E65)),),"")</f>
        <v/>
      </c>
      <c r="J65" t="str">
        <f t="array" aca="1" ref="J65" ca="1">IFERROR(OFFSET(Настройки!$AB$2,SMALL(IF($C65=Настройки!$Z$3:$Z$61,ROW(Настройки!$1:$59)),COLUMN(F65)),),"")</f>
        <v/>
      </c>
      <c r="K65" t="str">
        <f t="array" aca="1" ref="K65" ca="1">IFERROR(OFFSET(Настройки!$AB$2,SMALL(IF($C65=Настройки!$Z$3:$Z$61,ROW(Настройки!$1:$59)),COLUMN(G65)),),"")</f>
        <v/>
      </c>
    </row>
    <row r="66" spans="2:11" x14ac:dyDescent="0.25">
      <c r="B66" s="9">
        <v>21</v>
      </c>
      <c r="C66" s="9" t="str">
        <f>IF(Вывод!$E$3="Все Форматы",IF(AND(Вывод!$E$4="Все Округа",Вывод!$E$5="Все Территории"),Настройки!E25,Настройки!J23),Настройки!$V23)</f>
        <v>Новороссийск</v>
      </c>
      <c r="E66" t="str">
        <f t="array" aca="1" ref="E66" ca="1">IFERROR(OFFSET(Настройки!$AB$2,SMALL(IF($C66=Настройки!$Z$3:$Z$61,ROW(Настройки!$1:$59)),COLUMN(A66)),),"")</f>
        <v>ТЕРР_НВР1</v>
      </c>
      <c r="F66" t="str">
        <f t="array" aca="1" ref="F66" ca="1">IFERROR(OFFSET(Настройки!$AB$2,SMALL(IF($C66=Настройки!$Z$3:$Z$61,ROW(Настройки!$1:$59)),COLUMN(B66)),),"")</f>
        <v/>
      </c>
      <c r="G66" t="str">
        <f t="array" aca="1" ref="G66" ca="1">IFERROR(OFFSET(Настройки!$AB$2,SMALL(IF($C66=Настройки!$Z$3:$Z$61,ROW(Настройки!$1:$59)),COLUMN(C66)),),"")</f>
        <v/>
      </c>
      <c r="H66" t="str">
        <f t="array" aca="1" ref="H66" ca="1">IFERROR(OFFSET(Настройки!$AB$2,SMALL(IF($C66=Настройки!$Z$3:$Z$61,ROW(Настройки!$1:$59)),COLUMN(D66)),),"")</f>
        <v/>
      </c>
      <c r="I66" t="str">
        <f t="array" aca="1" ref="I66" ca="1">IFERROR(OFFSET(Настройки!$AB$2,SMALL(IF($C66=Настройки!$Z$3:$Z$61,ROW(Настройки!$1:$59)),COLUMN(E66)),),"")</f>
        <v/>
      </c>
      <c r="J66" t="str">
        <f t="array" aca="1" ref="J66" ca="1">IFERROR(OFFSET(Настройки!$AB$2,SMALL(IF($C66=Настройки!$Z$3:$Z$61,ROW(Настройки!$1:$59)),COLUMN(F66)),),"")</f>
        <v/>
      </c>
      <c r="K66" t="str">
        <f t="array" aca="1" ref="K66" ca="1">IFERROR(OFFSET(Настройки!$AB$2,SMALL(IF($C66=Настройки!$Z$3:$Z$61,ROW(Настройки!$1:$59)),COLUMN(G66)),),"")</f>
        <v/>
      </c>
    </row>
    <row r="67" spans="2:11" x14ac:dyDescent="0.25">
      <c r="B67" s="8">
        <v>22</v>
      </c>
      <c r="C67" s="8" t="str">
        <f>IF(Вывод!$E$3="Все Форматы",IF(AND(Вывод!$E$4="Все Округа",Вывод!$E$5="Все Территории"),Настройки!E26,Настройки!J24),Настройки!$V24)</f>
        <v>Новосибирск</v>
      </c>
      <c r="E67" t="str">
        <f t="array" aca="1" ref="E67" ca="1">IFERROR(OFFSET(Настройки!$AB$2,SMALL(IF($C67=Настройки!$Z$3:$Z$61,ROW(Настройки!$1:$59)),COLUMN(A67)),),"")</f>
        <v>ТЕРР_НВСБ1</v>
      </c>
      <c r="F67" t="str">
        <f t="array" aca="1" ref="F67" ca="1">IFERROR(OFFSET(Настройки!$AB$2,SMALL(IF($C67=Настройки!$Z$3:$Z$61,ROW(Настройки!$1:$59)),COLUMN(B67)),),"")</f>
        <v/>
      </c>
      <c r="G67" t="str">
        <f t="array" aca="1" ref="G67" ca="1">IFERROR(OFFSET(Настройки!$AB$2,SMALL(IF($C67=Настройки!$Z$3:$Z$61,ROW(Настройки!$1:$59)),COLUMN(C67)),),"")</f>
        <v/>
      </c>
      <c r="H67" t="str">
        <f t="array" aca="1" ref="H67" ca="1">IFERROR(OFFSET(Настройки!$AB$2,SMALL(IF($C67=Настройки!$Z$3:$Z$61,ROW(Настройки!$1:$59)),COLUMN(D67)),),"")</f>
        <v/>
      </c>
      <c r="I67" t="str">
        <f t="array" aca="1" ref="I67" ca="1">IFERROR(OFFSET(Настройки!$AB$2,SMALL(IF($C67=Настройки!$Z$3:$Z$61,ROW(Настройки!$1:$59)),COLUMN(E67)),),"")</f>
        <v/>
      </c>
      <c r="J67" t="str">
        <f t="array" aca="1" ref="J67" ca="1">IFERROR(OFFSET(Настройки!$AB$2,SMALL(IF($C67=Настройки!$Z$3:$Z$61,ROW(Настройки!$1:$59)),COLUMN(F67)),),"")</f>
        <v/>
      </c>
      <c r="K67" t="str">
        <f t="array" aca="1" ref="K67" ca="1">IFERROR(OFFSET(Настройки!$AB$2,SMALL(IF($C67=Настройки!$Z$3:$Z$61,ROW(Настройки!$1:$59)),COLUMN(G67)),),"")</f>
        <v/>
      </c>
    </row>
    <row r="68" spans="2:11" x14ac:dyDescent="0.25">
      <c r="B68" s="9">
        <v>23</v>
      </c>
      <c r="C68" s="9" t="str">
        <f>IF(Вывод!$E$3="Все Форматы",IF(AND(Вывод!$E$4="Все Округа",Вывод!$E$5="Все Территории"),Настройки!E27,Настройки!J25),Настройки!$V25)</f>
        <v>Новошахтинск</v>
      </c>
      <c r="E68" t="str">
        <f t="array" aca="1" ref="E68" ca="1">IFERROR(OFFSET(Настройки!$AB$2,SMALL(IF($C68=Настройки!$Z$3:$Z$61,ROW(Настройки!$1:$59)),COLUMN(A68)),),"")</f>
        <v>ТЕРР_НШК1</v>
      </c>
      <c r="F68" t="str">
        <f t="array" aca="1" ref="F68" ca="1">IFERROR(OFFSET(Настройки!$AB$2,SMALL(IF($C68=Настройки!$Z$3:$Z$61,ROW(Настройки!$1:$59)),COLUMN(B68)),),"")</f>
        <v/>
      </c>
      <c r="G68" t="str">
        <f t="array" aca="1" ref="G68" ca="1">IFERROR(OFFSET(Настройки!$AB$2,SMALL(IF($C68=Настройки!$Z$3:$Z$61,ROW(Настройки!$1:$59)),COLUMN(C68)),),"")</f>
        <v/>
      </c>
      <c r="H68" t="str">
        <f t="array" aca="1" ref="H68" ca="1">IFERROR(OFFSET(Настройки!$AB$2,SMALL(IF($C68=Настройки!$Z$3:$Z$61,ROW(Настройки!$1:$59)),COLUMN(D68)),),"")</f>
        <v/>
      </c>
      <c r="I68" t="str">
        <f t="array" aca="1" ref="I68" ca="1">IFERROR(OFFSET(Настройки!$AB$2,SMALL(IF($C68=Настройки!$Z$3:$Z$61,ROW(Настройки!$1:$59)),COLUMN(E68)),),"")</f>
        <v/>
      </c>
      <c r="J68" t="str">
        <f t="array" aca="1" ref="J68" ca="1">IFERROR(OFFSET(Настройки!$AB$2,SMALL(IF($C68=Настройки!$Z$3:$Z$61,ROW(Настройки!$1:$59)),COLUMN(F68)),),"")</f>
        <v/>
      </c>
      <c r="K68" t="str">
        <f t="array" aca="1" ref="K68" ca="1">IFERROR(OFFSET(Настройки!$AB$2,SMALL(IF($C68=Настройки!$Z$3:$Z$61,ROW(Настройки!$1:$59)),COLUMN(G68)),),"")</f>
        <v/>
      </c>
    </row>
    <row r="69" spans="2:11" x14ac:dyDescent="0.25">
      <c r="B69" s="8">
        <v>24</v>
      </c>
      <c r="C69" s="8" t="str">
        <f>IF(Вывод!$E$3="Все Форматы",IF(AND(Вывод!$E$4="Все Округа",Вывод!$E$5="Все Территории"),Настройки!E28,Настройки!J26),Настройки!$V26)</f>
        <v>Оренбург</v>
      </c>
      <c r="E69" t="str">
        <f t="array" aca="1" ref="E69" ca="1">IFERROR(OFFSET(Настройки!$AB$2,SMALL(IF($C69=Настройки!$Z$3:$Z$61,ROW(Настройки!$1:$59)),COLUMN(A69)),),"")</f>
        <v>ТЕРР_ОРН1</v>
      </c>
      <c r="F69" t="str">
        <f t="array" aca="1" ref="F69" ca="1">IFERROR(OFFSET(Настройки!$AB$2,SMALL(IF($C69=Настройки!$Z$3:$Z$61,ROW(Настройки!$1:$59)),COLUMN(B69)),),"")</f>
        <v/>
      </c>
      <c r="G69" t="str">
        <f t="array" aca="1" ref="G69" ca="1">IFERROR(OFFSET(Настройки!$AB$2,SMALL(IF($C69=Настройки!$Z$3:$Z$61,ROW(Настройки!$1:$59)),COLUMN(C69)),),"")</f>
        <v/>
      </c>
      <c r="H69" t="str">
        <f t="array" aca="1" ref="H69" ca="1">IFERROR(OFFSET(Настройки!$AB$2,SMALL(IF($C69=Настройки!$Z$3:$Z$61,ROW(Настройки!$1:$59)),COLUMN(D69)),),"")</f>
        <v/>
      </c>
      <c r="I69" t="str">
        <f t="array" aca="1" ref="I69" ca="1">IFERROR(OFFSET(Настройки!$AB$2,SMALL(IF($C69=Настройки!$Z$3:$Z$61,ROW(Настройки!$1:$59)),COLUMN(E69)),),"")</f>
        <v/>
      </c>
      <c r="J69" t="str">
        <f t="array" aca="1" ref="J69" ca="1">IFERROR(OFFSET(Настройки!$AB$2,SMALL(IF($C69=Настройки!$Z$3:$Z$61,ROW(Настройки!$1:$59)),COLUMN(F69)),),"")</f>
        <v/>
      </c>
      <c r="K69" t="str">
        <f t="array" aca="1" ref="K69" ca="1">IFERROR(OFFSET(Настройки!$AB$2,SMALL(IF($C69=Настройки!$Z$3:$Z$61,ROW(Настройки!$1:$59)),COLUMN(G69)),),"")</f>
        <v/>
      </c>
    </row>
    <row r="70" spans="2:11" x14ac:dyDescent="0.25">
      <c r="B70" s="9">
        <v>25</v>
      </c>
      <c r="C70" s="9" t="str">
        <f>IF(Вывод!$E$3="Все Форматы",IF(AND(Вывод!$E$4="Все Округа",Вывод!$E$5="Все Территории"),Настройки!E29,Настройки!J27),Настройки!$V27)</f>
        <v>Пенза</v>
      </c>
      <c r="E70" t="str">
        <f t="array" aca="1" ref="E70" ca="1">IFERROR(OFFSET(Настройки!$AB$2,SMALL(IF($C70=Настройки!$Z$3:$Z$61,ROW(Настройки!$1:$59)),COLUMN(A70)),),"")</f>
        <v>ТЕРР_ПЕН1</v>
      </c>
      <c r="F70" t="str">
        <f t="array" aca="1" ref="F70" ca="1">IFERROR(OFFSET(Настройки!$AB$2,SMALL(IF($C70=Настройки!$Z$3:$Z$61,ROW(Настройки!$1:$59)),COLUMN(B70)),),"")</f>
        <v/>
      </c>
      <c r="G70" t="str">
        <f t="array" aca="1" ref="G70" ca="1">IFERROR(OFFSET(Настройки!$AB$2,SMALL(IF($C70=Настройки!$Z$3:$Z$61,ROW(Настройки!$1:$59)),COLUMN(C70)),),"")</f>
        <v/>
      </c>
      <c r="H70" t="str">
        <f t="array" aca="1" ref="H70" ca="1">IFERROR(OFFSET(Настройки!$AB$2,SMALL(IF($C70=Настройки!$Z$3:$Z$61,ROW(Настройки!$1:$59)),COLUMN(D70)),),"")</f>
        <v/>
      </c>
      <c r="I70" t="str">
        <f t="array" aca="1" ref="I70" ca="1">IFERROR(OFFSET(Настройки!$AB$2,SMALL(IF($C70=Настройки!$Z$3:$Z$61,ROW(Настройки!$1:$59)),COLUMN(E70)),),"")</f>
        <v/>
      </c>
      <c r="J70" t="str">
        <f t="array" aca="1" ref="J70" ca="1">IFERROR(OFFSET(Настройки!$AB$2,SMALL(IF($C70=Настройки!$Z$3:$Z$61,ROW(Настройки!$1:$59)),COLUMN(F70)),),"")</f>
        <v/>
      </c>
      <c r="K70" t="str">
        <f t="array" aca="1" ref="K70" ca="1">IFERROR(OFFSET(Настройки!$AB$2,SMALL(IF($C70=Настройки!$Z$3:$Z$61,ROW(Настройки!$1:$59)),COLUMN(G70)),),"")</f>
        <v/>
      </c>
    </row>
    <row r="71" spans="2:11" x14ac:dyDescent="0.25">
      <c r="B71" s="8">
        <v>26</v>
      </c>
      <c r="C71" s="8" t="str">
        <f>IF(Вывод!$E$3="Все Форматы",IF(AND(Вывод!$E$4="Все Округа",Вывод!$E$5="Все Территории"),Настройки!E30,Настройки!J28),Настройки!$V28)</f>
        <v>Пермь</v>
      </c>
      <c r="E71" t="str">
        <f t="array" aca="1" ref="E71" ca="1">IFERROR(OFFSET(Настройки!$AB$2,SMALL(IF($C71=Настройки!$Z$3:$Z$61,ROW(Настройки!$1:$59)),COLUMN(A71)),),"")</f>
        <v>ТЕРР_ПЕР1</v>
      </c>
      <c r="F71" t="str">
        <f t="array" aca="1" ref="F71" ca="1">IFERROR(OFFSET(Настройки!$AB$2,SMALL(IF($C71=Настройки!$Z$3:$Z$61,ROW(Настройки!$1:$59)),COLUMN(B71)),),"")</f>
        <v/>
      </c>
      <c r="G71" t="str">
        <f t="array" aca="1" ref="G71" ca="1">IFERROR(OFFSET(Настройки!$AB$2,SMALL(IF($C71=Настройки!$Z$3:$Z$61,ROW(Настройки!$1:$59)),COLUMN(C71)),),"")</f>
        <v/>
      </c>
      <c r="H71" t="str">
        <f t="array" aca="1" ref="H71" ca="1">IFERROR(OFFSET(Настройки!$AB$2,SMALL(IF($C71=Настройки!$Z$3:$Z$61,ROW(Настройки!$1:$59)),COLUMN(D71)),),"")</f>
        <v/>
      </c>
      <c r="I71" t="str">
        <f t="array" aca="1" ref="I71" ca="1">IFERROR(OFFSET(Настройки!$AB$2,SMALL(IF($C71=Настройки!$Z$3:$Z$61,ROW(Настройки!$1:$59)),COLUMN(E71)),),"")</f>
        <v/>
      </c>
      <c r="J71" t="str">
        <f t="array" aca="1" ref="J71" ca="1">IFERROR(OFFSET(Настройки!$AB$2,SMALL(IF($C71=Настройки!$Z$3:$Z$61,ROW(Настройки!$1:$59)),COLUMN(F71)),),"")</f>
        <v/>
      </c>
      <c r="K71" t="str">
        <f t="array" aca="1" ref="K71" ca="1">IFERROR(OFFSET(Настройки!$AB$2,SMALL(IF($C71=Настройки!$Z$3:$Z$61,ROW(Настройки!$1:$59)),COLUMN(G71)),),"")</f>
        <v/>
      </c>
    </row>
    <row r="72" spans="2:11" x14ac:dyDescent="0.25">
      <c r="B72" s="9">
        <v>27</v>
      </c>
      <c r="C72" s="9" t="str">
        <f>IF(Вывод!$E$3="Все Форматы",IF(AND(Вывод!$E$4="Все Округа",Вывод!$E$5="Все Территории"),Настройки!E31,Настройки!J29),Настройки!$V29)</f>
        <v>Псков</v>
      </c>
      <c r="E72" t="str">
        <f t="array" aca="1" ref="E72" ca="1">IFERROR(OFFSET(Настройки!$AB$2,SMALL(IF($C72=Настройки!$Z$3:$Z$61,ROW(Настройки!$1:$59)),COLUMN(A72)),),"")</f>
        <v>ТЕРР_ПСК1</v>
      </c>
      <c r="F72" t="str">
        <f t="array" aca="1" ref="F72" ca="1">IFERROR(OFFSET(Настройки!$AB$2,SMALL(IF($C72=Настройки!$Z$3:$Z$61,ROW(Настройки!$1:$59)),COLUMN(B72)),),"")</f>
        <v/>
      </c>
      <c r="G72" t="str">
        <f t="array" aca="1" ref="G72" ca="1">IFERROR(OFFSET(Настройки!$AB$2,SMALL(IF($C72=Настройки!$Z$3:$Z$61,ROW(Настройки!$1:$59)),COLUMN(C72)),),"")</f>
        <v/>
      </c>
      <c r="H72" t="str">
        <f t="array" aca="1" ref="H72" ca="1">IFERROR(OFFSET(Настройки!$AB$2,SMALL(IF($C72=Настройки!$Z$3:$Z$61,ROW(Настройки!$1:$59)),COLUMN(D72)),),"")</f>
        <v/>
      </c>
      <c r="I72" t="str">
        <f t="array" aca="1" ref="I72" ca="1">IFERROR(OFFSET(Настройки!$AB$2,SMALL(IF($C72=Настройки!$Z$3:$Z$61,ROW(Настройки!$1:$59)),COLUMN(E72)),),"")</f>
        <v/>
      </c>
      <c r="J72" t="str">
        <f t="array" aca="1" ref="J72" ca="1">IFERROR(OFFSET(Настройки!$AB$2,SMALL(IF($C72=Настройки!$Z$3:$Z$61,ROW(Настройки!$1:$59)),COLUMN(F72)),),"")</f>
        <v/>
      </c>
      <c r="K72" t="str">
        <f t="array" aca="1" ref="K72" ca="1">IFERROR(OFFSET(Настройки!$AB$2,SMALL(IF($C72=Настройки!$Z$3:$Z$61,ROW(Настройки!$1:$59)),COLUMN(G72)),),"")</f>
        <v/>
      </c>
    </row>
    <row r="73" spans="2:11" x14ac:dyDescent="0.25">
      <c r="B73" s="8">
        <v>28</v>
      </c>
      <c r="C73" s="8" t="str">
        <f>IF(Вывод!$E$3="Все Форматы",IF(AND(Вывод!$E$4="Все Округа",Вывод!$E$5="Все Территории"),Настройки!E32,Настройки!J30),Настройки!$V30)</f>
        <v>Пятигорск</v>
      </c>
      <c r="E73" t="str">
        <f t="array" aca="1" ref="E73" ca="1">IFERROR(OFFSET(Настройки!$AB$2,SMALL(IF($C73=Настройки!$Z$3:$Z$61,ROW(Настройки!$1:$59)),COLUMN(A73)),),"")</f>
        <v>ТЕРР_ПТГ1</v>
      </c>
      <c r="F73" t="str">
        <f t="array" aca="1" ref="F73" ca="1">IFERROR(OFFSET(Настройки!$AB$2,SMALL(IF($C73=Настройки!$Z$3:$Z$61,ROW(Настройки!$1:$59)),COLUMN(B73)),),"")</f>
        <v/>
      </c>
      <c r="G73" t="str">
        <f t="array" aca="1" ref="G73" ca="1">IFERROR(OFFSET(Настройки!$AB$2,SMALL(IF($C73=Настройки!$Z$3:$Z$61,ROW(Настройки!$1:$59)),COLUMN(C73)),),"")</f>
        <v/>
      </c>
      <c r="H73" t="str">
        <f t="array" aca="1" ref="H73" ca="1">IFERROR(OFFSET(Настройки!$AB$2,SMALL(IF($C73=Настройки!$Z$3:$Z$61,ROW(Настройки!$1:$59)),COLUMN(D73)),),"")</f>
        <v/>
      </c>
      <c r="I73" t="str">
        <f t="array" aca="1" ref="I73" ca="1">IFERROR(OFFSET(Настройки!$AB$2,SMALL(IF($C73=Настройки!$Z$3:$Z$61,ROW(Настройки!$1:$59)),COLUMN(E73)),),"")</f>
        <v/>
      </c>
      <c r="J73" t="str">
        <f t="array" aca="1" ref="J73" ca="1">IFERROR(OFFSET(Настройки!$AB$2,SMALL(IF($C73=Настройки!$Z$3:$Z$61,ROW(Настройки!$1:$59)),COLUMN(F73)),),"")</f>
        <v/>
      </c>
      <c r="K73" t="str">
        <f t="array" aca="1" ref="K73" ca="1">IFERROR(OFFSET(Настройки!$AB$2,SMALL(IF($C73=Настройки!$Z$3:$Z$61,ROW(Настройки!$1:$59)),COLUMN(G73)),),"")</f>
        <v/>
      </c>
    </row>
    <row r="74" spans="2:11" x14ac:dyDescent="0.25">
      <c r="B74" s="9">
        <v>29</v>
      </c>
      <c r="C74" s="9" t="str">
        <f>IF(Вывод!$E$3="Все Форматы",IF(AND(Вывод!$E$4="Все Округа",Вывод!$E$5="Все Территории"),Настройки!E33,Настройки!J31),Настройки!$V31)</f>
        <v>Ростов-на-Дону</v>
      </c>
      <c r="E74" t="str">
        <f t="array" aca="1" ref="E74" ca="1">IFERROR(OFFSET(Настройки!$AB$2,SMALL(IF($C74=Настройки!$Z$3:$Z$61,ROW(Настройки!$1:$59)),COLUMN(A74)),),"")</f>
        <v>ТЕРР_РНД1</v>
      </c>
      <c r="F74" t="str">
        <f t="array" aca="1" ref="F74" ca="1">IFERROR(OFFSET(Настройки!$AB$2,SMALL(IF($C74=Настройки!$Z$3:$Z$61,ROW(Настройки!$1:$59)),COLUMN(B74)),),"")</f>
        <v>ТЕРР_РНД2</v>
      </c>
      <c r="G74" t="str">
        <f t="array" aca="1" ref="G74" ca="1">IFERROR(OFFSET(Настройки!$AB$2,SMALL(IF($C74=Настройки!$Z$3:$Z$61,ROW(Настройки!$1:$59)),COLUMN(C74)),),"")</f>
        <v/>
      </c>
      <c r="H74" t="str">
        <f t="array" aca="1" ref="H74" ca="1">IFERROR(OFFSET(Настройки!$AB$2,SMALL(IF($C74=Настройки!$Z$3:$Z$61,ROW(Настройки!$1:$59)),COLUMN(D74)),),"")</f>
        <v/>
      </c>
      <c r="I74" t="str">
        <f t="array" aca="1" ref="I74" ca="1">IFERROR(OFFSET(Настройки!$AB$2,SMALL(IF($C74=Настройки!$Z$3:$Z$61,ROW(Настройки!$1:$59)),COLUMN(E74)),),"")</f>
        <v/>
      </c>
      <c r="J74" t="str">
        <f t="array" aca="1" ref="J74" ca="1">IFERROR(OFFSET(Настройки!$AB$2,SMALL(IF($C74=Настройки!$Z$3:$Z$61,ROW(Настройки!$1:$59)),COLUMN(F74)),),"")</f>
        <v/>
      </c>
      <c r="K74" t="str">
        <f t="array" aca="1" ref="K74" ca="1">IFERROR(OFFSET(Настройки!$AB$2,SMALL(IF($C74=Настройки!$Z$3:$Z$61,ROW(Настройки!$1:$59)),COLUMN(G74)),),"")</f>
        <v/>
      </c>
    </row>
    <row r="75" spans="2:11" x14ac:dyDescent="0.25">
      <c r="B75" s="8">
        <v>30</v>
      </c>
      <c r="C75" s="8" t="str">
        <f>IF(Вывод!$E$3="Все Форматы",IF(AND(Вывод!$E$4="Все Округа",Вывод!$E$5="Все Территории"),Настройки!E34,Настройки!J32),Настройки!$V32)</f>
        <v>Рязань</v>
      </c>
      <c r="E75" t="str">
        <f t="array" aca="1" ref="E75" ca="1">IFERROR(OFFSET(Настройки!$AB$2,SMALL(IF($C75=Настройки!$Z$3:$Z$61,ROW(Настройки!$1:$59)),COLUMN(A75)),),"")</f>
        <v>ТЕРР_РЗН1</v>
      </c>
      <c r="F75" t="str">
        <f t="array" aca="1" ref="F75" ca="1">IFERROR(OFFSET(Настройки!$AB$2,SMALL(IF($C75=Настройки!$Z$3:$Z$61,ROW(Настройки!$1:$59)),COLUMN(B75)),),"")</f>
        <v/>
      </c>
      <c r="G75" t="str">
        <f t="array" aca="1" ref="G75" ca="1">IFERROR(OFFSET(Настройки!$AB$2,SMALL(IF($C75=Настройки!$Z$3:$Z$61,ROW(Настройки!$1:$59)),COLUMN(C75)),),"")</f>
        <v/>
      </c>
      <c r="H75" t="str">
        <f t="array" aca="1" ref="H75" ca="1">IFERROR(OFFSET(Настройки!$AB$2,SMALL(IF($C75=Настройки!$Z$3:$Z$61,ROW(Настройки!$1:$59)),COLUMN(D75)),),"")</f>
        <v/>
      </c>
      <c r="I75" t="str">
        <f t="array" aca="1" ref="I75" ca="1">IFERROR(OFFSET(Настройки!$AB$2,SMALL(IF($C75=Настройки!$Z$3:$Z$61,ROW(Настройки!$1:$59)),COLUMN(E75)),),"")</f>
        <v/>
      </c>
      <c r="J75" t="str">
        <f t="array" aca="1" ref="J75" ca="1">IFERROR(OFFSET(Настройки!$AB$2,SMALL(IF($C75=Настройки!$Z$3:$Z$61,ROW(Настройки!$1:$59)),COLUMN(F75)),),"")</f>
        <v/>
      </c>
      <c r="K75" t="str">
        <f t="array" aca="1" ref="K75" ca="1">IFERROR(OFFSET(Настройки!$AB$2,SMALL(IF($C75=Настройки!$Z$3:$Z$61,ROW(Настройки!$1:$59)),COLUMN(G75)),),"")</f>
        <v/>
      </c>
    </row>
    <row r="76" spans="2:11" x14ac:dyDescent="0.25">
      <c r="B76" s="9">
        <v>31</v>
      </c>
      <c r="C76" s="9" t="str">
        <f>IF(Вывод!$E$3="Все Форматы",IF(AND(Вывод!$E$4="Все Округа",Вывод!$E$5="Все Территории"),Настройки!E35,Настройки!J33),Настройки!$V33)</f>
        <v>С. Петербург</v>
      </c>
      <c r="E76" t="str">
        <f t="array" aca="1" ref="E76" ca="1">IFERROR(OFFSET(Настройки!$AB$2,SMALL(IF($C76=Настройки!$Z$3:$Z$61,ROW(Настройки!$1:$59)),COLUMN(A76)),),"")</f>
        <v>ТЕРР_СПБ1</v>
      </c>
      <c r="F76" t="str">
        <f t="array" aca="1" ref="F76" ca="1">IFERROR(OFFSET(Настройки!$AB$2,SMALL(IF($C76=Настройки!$Z$3:$Z$61,ROW(Настройки!$1:$59)),COLUMN(B76)),),"")</f>
        <v>ТЕРР_СПБ2</v>
      </c>
      <c r="G76" t="str">
        <f t="array" aca="1" ref="G76" ca="1">IFERROR(OFFSET(Настройки!$AB$2,SMALL(IF($C76=Настройки!$Z$3:$Z$61,ROW(Настройки!$1:$59)),COLUMN(C76)),),"")</f>
        <v>ТЕРР_СПБ3</v>
      </c>
      <c r="H76" t="str">
        <f t="array" aca="1" ref="H76" ca="1">IFERROR(OFFSET(Настройки!$AB$2,SMALL(IF($C76=Настройки!$Z$3:$Z$61,ROW(Настройки!$1:$59)),COLUMN(D76)),),"")</f>
        <v>ТЕРР_СПБ4</v>
      </c>
      <c r="I76" t="str">
        <f t="array" aca="1" ref="I76" ca="1">IFERROR(OFFSET(Настройки!$AB$2,SMALL(IF($C76=Настройки!$Z$3:$Z$61,ROW(Настройки!$1:$59)),COLUMN(E76)),),"")</f>
        <v>ТЕРР_СПБ5</v>
      </c>
      <c r="J76" t="str">
        <f t="array" aca="1" ref="J76" ca="1">IFERROR(OFFSET(Настройки!$AB$2,SMALL(IF($C76=Настройки!$Z$3:$Z$61,ROW(Настройки!$1:$59)),COLUMN(F76)),),"")</f>
        <v>ТЕРР_СПБ6</v>
      </c>
      <c r="K76" t="str">
        <f t="array" aca="1" ref="K76" ca="1">IFERROR(OFFSET(Настройки!$AB$2,SMALL(IF($C76=Настройки!$Z$3:$Z$61,ROW(Настройки!$1:$59)),COLUMN(G76)),),"")</f>
        <v>ТЕРР_СПБ7</v>
      </c>
    </row>
    <row r="77" spans="2:11" x14ac:dyDescent="0.25">
      <c r="B77" s="8">
        <v>32</v>
      </c>
      <c r="C77" s="8" t="str">
        <f>IF(Вывод!$E$3="Все Форматы",IF(AND(Вывод!$E$4="Все Округа",Вывод!$E$5="Все Территории"),Настройки!E36,Настройки!J34),Настройки!$V34)</f>
        <v>Салават</v>
      </c>
      <c r="E77" t="str">
        <f t="array" aca="1" ref="E77" ca="1">IFERROR(OFFSET(Настройки!$AB$2,SMALL(IF($C77=Настройки!$Z$3:$Z$61,ROW(Настройки!$1:$59)),COLUMN(A77)),),"")</f>
        <v>ТЕРР_СВТ1</v>
      </c>
      <c r="F77" t="str">
        <f t="array" aca="1" ref="F77" ca="1">IFERROR(OFFSET(Настройки!$AB$2,SMALL(IF($C77=Настройки!$Z$3:$Z$61,ROW(Настройки!$1:$59)),COLUMN(B77)),),"")</f>
        <v/>
      </c>
      <c r="G77" t="str">
        <f t="array" aca="1" ref="G77" ca="1">IFERROR(OFFSET(Настройки!$AB$2,SMALL(IF($C77=Настройки!$Z$3:$Z$61,ROW(Настройки!$1:$59)),COLUMN(C77)),),"")</f>
        <v/>
      </c>
      <c r="H77" t="str">
        <f t="array" aca="1" ref="H77" ca="1">IFERROR(OFFSET(Настройки!$AB$2,SMALL(IF($C77=Настройки!$Z$3:$Z$61,ROW(Настройки!$1:$59)),COLUMN(D77)),),"")</f>
        <v/>
      </c>
      <c r="I77" t="str">
        <f t="array" aca="1" ref="I77" ca="1">IFERROR(OFFSET(Настройки!$AB$2,SMALL(IF($C77=Настройки!$Z$3:$Z$61,ROW(Настройки!$1:$59)),COLUMN(E77)),),"")</f>
        <v/>
      </c>
      <c r="J77" t="str">
        <f t="array" aca="1" ref="J77" ca="1">IFERROR(OFFSET(Настройки!$AB$2,SMALL(IF($C77=Настройки!$Z$3:$Z$61,ROW(Настройки!$1:$59)),COLUMN(F77)),),"")</f>
        <v/>
      </c>
      <c r="K77" t="str">
        <f t="array" aca="1" ref="K77" ca="1">IFERROR(OFFSET(Настройки!$AB$2,SMALL(IF($C77=Настройки!$Z$3:$Z$61,ROW(Настройки!$1:$59)),COLUMN(G77)),),"")</f>
        <v/>
      </c>
    </row>
    <row r="78" spans="2:11" x14ac:dyDescent="0.25">
      <c r="B78" s="9">
        <v>33</v>
      </c>
      <c r="C78" s="9" t="str">
        <f>IF(Вывод!$E$3="Все Форматы",IF(AND(Вывод!$E$4="Все Округа",Вывод!$E$5="Все Территории"),Настройки!E37,Настройки!J35),Настройки!$V35)</f>
        <v>Самара</v>
      </c>
      <c r="E78" t="str">
        <f t="array" aca="1" ref="E78" ca="1">IFERROR(OFFSET(Настройки!$AB$2,SMALL(IF($C78=Настройки!$Z$3:$Z$61,ROW(Настройки!$1:$59)),COLUMN(A78)),),"")</f>
        <v>ТЕРР_СМР1</v>
      </c>
      <c r="F78" t="str">
        <f t="array" aca="1" ref="F78" ca="1">IFERROR(OFFSET(Настройки!$AB$2,SMALL(IF($C78=Настройки!$Z$3:$Z$61,ROW(Настройки!$1:$59)),COLUMN(B78)),),"")</f>
        <v/>
      </c>
      <c r="G78" t="str">
        <f t="array" aca="1" ref="G78" ca="1">IFERROR(OFFSET(Настройки!$AB$2,SMALL(IF($C78=Настройки!$Z$3:$Z$61,ROW(Настройки!$1:$59)),COLUMN(C78)),),"")</f>
        <v/>
      </c>
      <c r="H78" t="str">
        <f t="array" aca="1" ref="H78" ca="1">IFERROR(OFFSET(Настройки!$AB$2,SMALL(IF($C78=Настройки!$Z$3:$Z$61,ROW(Настройки!$1:$59)),COLUMN(D78)),),"")</f>
        <v/>
      </c>
      <c r="I78" t="str">
        <f t="array" aca="1" ref="I78" ca="1">IFERROR(OFFSET(Настройки!$AB$2,SMALL(IF($C78=Настройки!$Z$3:$Z$61,ROW(Настройки!$1:$59)),COLUMN(E78)),),"")</f>
        <v/>
      </c>
      <c r="J78" t="str">
        <f t="array" aca="1" ref="J78" ca="1">IFERROR(OFFSET(Настройки!$AB$2,SMALL(IF($C78=Настройки!$Z$3:$Z$61,ROW(Настройки!$1:$59)),COLUMN(F78)),),"")</f>
        <v/>
      </c>
      <c r="K78" t="str">
        <f t="array" aca="1" ref="K78" ca="1">IFERROR(OFFSET(Настройки!$AB$2,SMALL(IF($C78=Настройки!$Z$3:$Z$61,ROW(Настройки!$1:$59)),COLUMN(G78)),),"")</f>
        <v/>
      </c>
    </row>
    <row r="79" spans="2:11" x14ac:dyDescent="0.25">
      <c r="B79" s="8">
        <v>34</v>
      </c>
      <c r="C79" s="8" t="str">
        <f>IF(Вывод!$E$3="Все Форматы",IF(AND(Вывод!$E$4="Все Округа",Вывод!$E$5="Все Территории"),Настройки!E38,Настройки!J36),Настройки!$V36)</f>
        <v>Саратов</v>
      </c>
      <c r="E79" t="str">
        <f t="array" aca="1" ref="E79" ca="1">IFERROR(OFFSET(Настройки!$AB$2,SMALL(IF($C79=Настройки!$Z$3:$Z$61,ROW(Настройки!$1:$59)),COLUMN(A79)),),"")</f>
        <v>ТЕРР_СРТ1</v>
      </c>
      <c r="F79" t="str">
        <f t="array" aca="1" ref="F79" ca="1">IFERROR(OFFSET(Настройки!$AB$2,SMALL(IF($C79=Настройки!$Z$3:$Z$61,ROW(Настройки!$1:$59)),COLUMN(B79)),),"")</f>
        <v>ТЕРР_СРТ2</v>
      </c>
      <c r="G79" t="str">
        <f t="array" aca="1" ref="G79" ca="1">IFERROR(OFFSET(Настройки!$AB$2,SMALL(IF($C79=Настройки!$Z$3:$Z$61,ROW(Настройки!$1:$59)),COLUMN(C79)),),"")</f>
        <v>ТЕРР_СРТ3</v>
      </c>
      <c r="H79" t="str">
        <f t="array" aca="1" ref="H79" ca="1">IFERROR(OFFSET(Настройки!$AB$2,SMALL(IF($C79=Настройки!$Z$3:$Z$61,ROW(Настройки!$1:$59)),COLUMN(D79)),),"")</f>
        <v/>
      </c>
      <c r="I79" t="str">
        <f t="array" aca="1" ref="I79" ca="1">IFERROR(OFFSET(Настройки!$AB$2,SMALL(IF($C79=Настройки!$Z$3:$Z$61,ROW(Настройки!$1:$59)),COLUMN(E79)),),"")</f>
        <v/>
      </c>
      <c r="J79" t="str">
        <f t="array" aca="1" ref="J79" ca="1">IFERROR(OFFSET(Настройки!$AB$2,SMALL(IF($C79=Настройки!$Z$3:$Z$61,ROW(Настройки!$1:$59)),COLUMN(F79)),),"")</f>
        <v/>
      </c>
      <c r="K79" t="str">
        <f t="array" aca="1" ref="K79" ca="1">IFERROR(OFFSET(Настройки!$AB$2,SMALL(IF($C79=Настройки!$Z$3:$Z$61,ROW(Настройки!$1:$59)),COLUMN(G79)),),"")</f>
        <v/>
      </c>
    </row>
    <row r="80" spans="2:11" x14ac:dyDescent="0.25">
      <c r="B80" s="9">
        <v>35</v>
      </c>
      <c r="C80" s="9" t="str">
        <f>IF(Вывод!$E$3="Все Форматы",IF(AND(Вывод!$E$4="Все Округа",Вывод!$E$5="Все Территории"),Настройки!E39,Настройки!J37),Настройки!$V37)</f>
        <v>Сочи</v>
      </c>
      <c r="E80" t="str">
        <f t="array" aca="1" ref="E80" ca="1">IFERROR(OFFSET(Настройки!$AB$2,SMALL(IF($C80=Настройки!$Z$3:$Z$61,ROW(Настройки!$1:$59)),COLUMN(A80)),),"")</f>
        <v>ТЕРР_СОЧ1</v>
      </c>
      <c r="F80" t="str">
        <f t="array" aca="1" ref="F80" ca="1">IFERROR(OFFSET(Настройки!$AB$2,SMALL(IF($C80=Настройки!$Z$3:$Z$61,ROW(Настройки!$1:$59)),COLUMN(B80)),),"")</f>
        <v/>
      </c>
      <c r="G80" t="str">
        <f t="array" aca="1" ref="G80" ca="1">IFERROR(OFFSET(Настройки!$AB$2,SMALL(IF($C80=Настройки!$Z$3:$Z$61,ROW(Настройки!$1:$59)),COLUMN(C80)),),"")</f>
        <v/>
      </c>
      <c r="H80" t="str">
        <f t="array" aca="1" ref="H80" ca="1">IFERROR(OFFSET(Настройки!$AB$2,SMALL(IF($C80=Настройки!$Z$3:$Z$61,ROW(Настройки!$1:$59)),COLUMN(D80)),),"")</f>
        <v/>
      </c>
      <c r="I80" t="str">
        <f t="array" aca="1" ref="I80" ca="1">IFERROR(OFFSET(Настройки!$AB$2,SMALL(IF($C80=Настройки!$Z$3:$Z$61,ROW(Настройки!$1:$59)),COLUMN(E80)),),"")</f>
        <v/>
      </c>
      <c r="J80" t="str">
        <f t="array" aca="1" ref="J80" ca="1">IFERROR(OFFSET(Настройки!$AB$2,SMALL(IF($C80=Настройки!$Z$3:$Z$61,ROW(Настройки!$1:$59)),COLUMN(F80)),),"")</f>
        <v/>
      </c>
      <c r="K80" t="str">
        <f t="array" aca="1" ref="K80" ca="1">IFERROR(OFFSET(Настройки!$AB$2,SMALL(IF($C80=Настройки!$Z$3:$Z$61,ROW(Настройки!$1:$59)),COLUMN(G80)),),"")</f>
        <v/>
      </c>
    </row>
    <row r="81" spans="2:34" x14ac:dyDescent="0.25">
      <c r="B81" s="8">
        <v>36</v>
      </c>
      <c r="C81" s="8" t="str">
        <f>IF(Вывод!$E$3="Все Форматы",IF(AND(Вывод!$E$4="Все Округа",Вывод!$E$5="Все Территории"),Настройки!E40,Настройки!J38),Настройки!$V38)</f>
        <v>Ставрополь</v>
      </c>
      <c r="E81" t="str">
        <f t="array" aca="1" ref="E81" ca="1">IFERROR(OFFSET(Настройки!$AB$2,SMALL(IF($C81=Настройки!$Z$3:$Z$61,ROW(Настройки!$1:$59)),COLUMN(A81)),),"")</f>
        <v>ТЕРР_СТАВ1</v>
      </c>
      <c r="F81" t="str">
        <f t="array" aca="1" ref="F81" ca="1">IFERROR(OFFSET(Настройки!$AB$2,SMALL(IF($C81=Настройки!$Z$3:$Z$61,ROW(Настройки!$1:$59)),COLUMN(B81)),),"")</f>
        <v/>
      </c>
      <c r="G81" t="str">
        <f t="array" aca="1" ref="G81" ca="1">IFERROR(OFFSET(Настройки!$AB$2,SMALL(IF($C81=Настройки!$Z$3:$Z$61,ROW(Настройки!$1:$59)),COLUMN(C81)),),"")</f>
        <v/>
      </c>
      <c r="H81" t="str">
        <f t="array" aca="1" ref="H81" ca="1">IFERROR(OFFSET(Настройки!$AB$2,SMALL(IF($C81=Настройки!$Z$3:$Z$61,ROW(Настройки!$1:$59)),COLUMN(D81)),),"")</f>
        <v/>
      </c>
      <c r="I81" t="str">
        <f t="array" aca="1" ref="I81" ca="1">IFERROR(OFFSET(Настройки!$AB$2,SMALL(IF($C81=Настройки!$Z$3:$Z$61,ROW(Настройки!$1:$59)),COLUMN(E81)),),"")</f>
        <v/>
      </c>
      <c r="J81" t="str">
        <f t="array" aca="1" ref="J81" ca="1">IFERROR(OFFSET(Настройки!$AB$2,SMALL(IF($C81=Настройки!$Z$3:$Z$61,ROW(Настройки!$1:$59)),COLUMN(F81)),),"")</f>
        <v/>
      </c>
      <c r="K81" t="str">
        <f t="array" aca="1" ref="K81" ca="1">IFERROR(OFFSET(Настройки!$AB$2,SMALL(IF($C81=Настройки!$Z$3:$Z$61,ROW(Настройки!$1:$59)),COLUMN(G81)),),"")</f>
        <v/>
      </c>
    </row>
    <row r="82" spans="2:34" x14ac:dyDescent="0.25">
      <c r="B82" s="9">
        <v>37</v>
      </c>
      <c r="C82" s="9" t="str">
        <f>IF(Вывод!$E$3="Все Форматы",IF(AND(Вывод!$E$4="Все Округа",Вывод!$E$5="Все Территории"),Настройки!E41,Настройки!J39),Настройки!$V39)</f>
        <v>Тамбов</v>
      </c>
      <c r="E82" t="str">
        <f t="array" aca="1" ref="E82" ca="1">IFERROR(OFFSET(Настройки!$AB$2,SMALL(IF($C82=Настройки!$Z$3:$Z$61,ROW(Настройки!$1:$59)),COLUMN(A82)),),"")</f>
        <v>ТЕРР_ТМБ1</v>
      </c>
      <c r="F82" t="str">
        <f t="array" aca="1" ref="F82" ca="1">IFERROR(OFFSET(Настройки!$AB$2,SMALL(IF($C82=Настройки!$Z$3:$Z$61,ROW(Настройки!$1:$59)),COLUMN(B82)),),"")</f>
        <v/>
      </c>
      <c r="G82" t="str">
        <f t="array" aca="1" ref="G82" ca="1">IFERROR(OFFSET(Настройки!$AB$2,SMALL(IF($C82=Настройки!$Z$3:$Z$61,ROW(Настройки!$1:$59)),COLUMN(C82)),),"")</f>
        <v/>
      </c>
      <c r="H82" t="str">
        <f t="array" aca="1" ref="H82" ca="1">IFERROR(OFFSET(Настройки!$AB$2,SMALL(IF($C82=Настройки!$Z$3:$Z$61,ROW(Настройки!$1:$59)),COLUMN(D82)),),"")</f>
        <v/>
      </c>
      <c r="I82" t="str">
        <f t="array" aca="1" ref="I82" ca="1">IFERROR(OFFSET(Настройки!$AB$2,SMALL(IF($C82=Настройки!$Z$3:$Z$61,ROW(Настройки!$1:$59)),COLUMN(E82)),),"")</f>
        <v/>
      </c>
      <c r="J82" t="str">
        <f t="array" aca="1" ref="J82" ca="1">IFERROR(OFFSET(Настройки!$AB$2,SMALL(IF($C82=Настройки!$Z$3:$Z$61,ROW(Настройки!$1:$59)),COLUMN(F82)),),"")</f>
        <v/>
      </c>
      <c r="K82" t="str">
        <f t="array" aca="1" ref="K82" ca="1">IFERROR(OFFSET(Настройки!$AB$2,SMALL(IF($C82=Настройки!$Z$3:$Z$61,ROW(Настройки!$1:$59)),COLUMN(G82)),),"")</f>
        <v/>
      </c>
    </row>
    <row r="83" spans="2:34" x14ac:dyDescent="0.25">
      <c r="B83" s="8">
        <v>38</v>
      </c>
      <c r="C83" s="8" t="str">
        <f>IF(Вывод!$E$3="Все Форматы",IF(AND(Вывод!$E$4="Все Округа",Вывод!$E$5="Все Территории"),Настройки!E42,Настройки!J40),Настройки!$V40)</f>
        <v>Тверь</v>
      </c>
      <c r="E83" t="str">
        <f t="array" aca="1" ref="E83" ca="1">IFERROR(OFFSET(Настройки!$AB$2,SMALL(IF($C83=Настройки!$Z$3:$Z$61,ROW(Настройки!$1:$59)),COLUMN(A83)),),"")</f>
        <v>ТЕРР_ТВР1</v>
      </c>
      <c r="F83" t="str">
        <f t="array" aca="1" ref="F83" ca="1">IFERROR(OFFSET(Настройки!$AB$2,SMALL(IF($C83=Настройки!$Z$3:$Z$61,ROW(Настройки!$1:$59)),COLUMN(B83)),),"")</f>
        <v/>
      </c>
      <c r="G83" t="str">
        <f t="array" aca="1" ref="G83" ca="1">IFERROR(OFFSET(Настройки!$AB$2,SMALL(IF($C83=Настройки!$Z$3:$Z$61,ROW(Настройки!$1:$59)),COLUMN(C83)),),"")</f>
        <v/>
      </c>
      <c r="H83" t="str">
        <f t="array" aca="1" ref="H83" ca="1">IFERROR(OFFSET(Настройки!$AB$2,SMALL(IF($C83=Настройки!$Z$3:$Z$61,ROW(Настройки!$1:$59)),COLUMN(D83)),),"")</f>
        <v/>
      </c>
      <c r="I83" t="str">
        <f t="array" aca="1" ref="I83" ca="1">IFERROR(OFFSET(Настройки!$AB$2,SMALL(IF($C83=Настройки!$Z$3:$Z$61,ROW(Настройки!$1:$59)),COLUMN(E83)),),"")</f>
        <v/>
      </c>
      <c r="J83" t="str">
        <f t="array" aca="1" ref="J83" ca="1">IFERROR(OFFSET(Настройки!$AB$2,SMALL(IF($C83=Настройки!$Z$3:$Z$61,ROW(Настройки!$1:$59)),COLUMN(F83)),),"")</f>
        <v/>
      </c>
      <c r="K83" t="str">
        <f t="array" aca="1" ref="K83" ca="1">IFERROR(OFFSET(Настройки!$AB$2,SMALL(IF($C83=Настройки!$Z$3:$Z$61,ROW(Настройки!$1:$59)),COLUMN(G83)),),"")</f>
        <v/>
      </c>
    </row>
    <row r="84" spans="2:34" x14ac:dyDescent="0.25">
      <c r="B84" s="9">
        <v>39</v>
      </c>
      <c r="C84" s="9" t="str">
        <f>IF(Вывод!$E$3="Все Форматы",IF(AND(Вывод!$E$4="Все Округа",Вывод!$E$5="Все Территории"),Настройки!E43,Настройки!J41),Настройки!$V41)</f>
        <v>Тула</v>
      </c>
      <c r="E84" t="str">
        <f t="array" aca="1" ref="E84" ca="1">IFERROR(OFFSET(Настройки!$AB$2,SMALL(IF($C84=Настройки!$Z$3:$Z$61,ROW(Настройки!$1:$59)),COLUMN(A84)),),"")</f>
        <v>ТЕРР_ТУЛА1</v>
      </c>
      <c r="F84" t="str">
        <f t="array" aca="1" ref="F84" ca="1">IFERROR(OFFSET(Настройки!$AB$2,SMALL(IF($C84=Настройки!$Z$3:$Z$61,ROW(Настройки!$1:$59)),COLUMN(B84)),),"")</f>
        <v/>
      </c>
      <c r="G84" t="str">
        <f t="array" aca="1" ref="G84" ca="1">IFERROR(OFFSET(Настройки!$AB$2,SMALL(IF($C84=Настройки!$Z$3:$Z$61,ROW(Настройки!$1:$59)),COLUMN(C84)),),"")</f>
        <v/>
      </c>
      <c r="H84" t="str">
        <f t="array" aca="1" ref="H84" ca="1">IFERROR(OFFSET(Настройки!$AB$2,SMALL(IF($C84=Настройки!$Z$3:$Z$61,ROW(Настройки!$1:$59)),COLUMN(D84)),),"")</f>
        <v/>
      </c>
      <c r="I84" t="str">
        <f t="array" aca="1" ref="I84" ca="1">IFERROR(OFFSET(Настройки!$AB$2,SMALL(IF($C84=Настройки!$Z$3:$Z$61,ROW(Настройки!$1:$59)),COLUMN(E84)),),"")</f>
        <v/>
      </c>
      <c r="J84" t="str">
        <f t="array" aca="1" ref="J84" ca="1">IFERROR(OFFSET(Настройки!$AB$2,SMALL(IF($C84=Настройки!$Z$3:$Z$61,ROW(Настройки!$1:$59)),COLUMN(F84)),),"")</f>
        <v/>
      </c>
      <c r="K84" t="str">
        <f t="array" aca="1" ref="K84" ca="1">IFERROR(OFFSET(Настройки!$AB$2,SMALL(IF($C84=Настройки!$Z$3:$Z$61,ROW(Настройки!$1:$59)),COLUMN(G84)),),"")</f>
        <v/>
      </c>
    </row>
    <row r="85" spans="2:34" x14ac:dyDescent="0.25">
      <c r="B85" s="8">
        <v>40</v>
      </c>
      <c r="C85" s="8" t="str">
        <f>IF(Вывод!$E$3="Все Форматы",IF(AND(Вывод!$E$4="Все Округа",Вывод!$E$5="Все Территории"),Настройки!E44,Настройки!J42),Настройки!$V42)</f>
        <v>Уфа</v>
      </c>
      <c r="E85" t="str">
        <f t="array" aca="1" ref="E85" ca="1">IFERROR(OFFSET(Настройки!$AB$2,SMALL(IF($C85=Настройки!$Z$3:$Z$61,ROW(Настройки!$1:$59)),COLUMN(A85)),),"")</f>
        <v>ТЕРР_УФА1</v>
      </c>
      <c r="F85" t="str">
        <f t="array" aca="1" ref="F85" ca="1">IFERROR(OFFSET(Настройки!$AB$2,SMALL(IF($C85=Настройки!$Z$3:$Z$61,ROW(Настройки!$1:$59)),COLUMN(B85)),),"")</f>
        <v/>
      </c>
      <c r="G85" t="str">
        <f t="array" aca="1" ref="G85" ca="1">IFERROR(OFFSET(Настройки!$AB$2,SMALL(IF($C85=Настройки!$Z$3:$Z$61,ROW(Настройки!$1:$59)),COLUMN(C85)),),"")</f>
        <v/>
      </c>
      <c r="H85" t="str">
        <f t="array" aca="1" ref="H85" ca="1">IFERROR(OFFSET(Настройки!$AB$2,SMALL(IF($C85=Настройки!$Z$3:$Z$61,ROW(Настройки!$1:$59)),COLUMN(D85)),),"")</f>
        <v/>
      </c>
      <c r="I85" t="str">
        <f t="array" aca="1" ref="I85" ca="1">IFERROR(OFFSET(Настройки!$AB$2,SMALL(IF($C85=Настройки!$Z$3:$Z$61,ROW(Настройки!$1:$59)),COLUMN(E85)),),"")</f>
        <v/>
      </c>
      <c r="J85" t="str">
        <f t="array" aca="1" ref="J85" ca="1">IFERROR(OFFSET(Настройки!$AB$2,SMALL(IF($C85=Настройки!$Z$3:$Z$61,ROW(Настройки!$1:$59)),COLUMN(F85)),),"")</f>
        <v/>
      </c>
      <c r="K85" t="str">
        <f t="array" aca="1" ref="K85" ca="1">IFERROR(OFFSET(Настройки!$AB$2,SMALL(IF($C85=Настройки!$Z$3:$Z$61,ROW(Настройки!$1:$59)),COLUMN(G85)),),"")</f>
        <v/>
      </c>
    </row>
    <row r="86" spans="2:34" x14ac:dyDescent="0.25">
      <c r="AH86">
        <v>1</v>
      </c>
    </row>
    <row r="87" spans="2:34" ht="15.75" thickBot="1" x14ac:dyDescent="0.3">
      <c r="B87" s="1" t="s">
        <v>166</v>
      </c>
      <c r="C87" s="1" t="s">
        <v>170</v>
      </c>
      <c r="AH87">
        <v>1</v>
      </c>
    </row>
    <row r="88" spans="2:34" ht="15.75" thickTop="1" x14ac:dyDescent="0.25">
      <c r="B88" s="7">
        <v>1</v>
      </c>
      <c r="C88" s="7" t="s">
        <v>45</v>
      </c>
      <c r="E88" t="str">
        <f t="array" aca="1" ref="E88" ca="1">IFERROR(OFFSET(Настройки!$AB$2,SMALL(IF($C88=Настройки!$AA$3:$AA$61,ROW(Настройки!$1:$59)),COLUMN(A88)),),"")</f>
        <v>ТЕРР_МСК1</v>
      </c>
      <c r="F88" t="str">
        <f t="array" aca="1" ref="F88" ca="1">IFERROR(OFFSET(Настройки!$AB$2,SMALL(IF($C88=Настройки!$AA$3:$AA$61,ROW(Настройки!$1:$59)),COLUMN(B88)),),"")</f>
        <v>ТЕРР_МСК2</v>
      </c>
      <c r="G88" t="str">
        <f t="array" aca="1" ref="G88" ca="1">IFERROR(OFFSET(Настройки!$AB$2,SMALL(IF($C88=Настройки!$AA$3:$AA$61,ROW(Настройки!$1:$59)),COLUMN(C88)),),"")</f>
        <v>ТЕРР_МСК3</v>
      </c>
      <c r="H88" t="str">
        <f t="array" aca="1" ref="H88" ca="1">IFERROR(OFFSET(Настройки!$AB$2,SMALL(IF($C88=Настройки!$AA$3:$AA$61,ROW(Настройки!$1:$59)),COLUMN(D88)),),"")</f>
        <v>ТЕРР_МСК4</v>
      </c>
      <c r="I88" t="str">
        <f t="array" aca="1" ref="I88" ca="1">IFERROR(OFFSET(Настройки!$AB$2,SMALL(IF($C88=Настройки!$AA$3:$AA$61,ROW(Настройки!$1:$59)),COLUMN(E88)),),"")</f>
        <v>ТЕРР_МСК5</v>
      </c>
      <c r="J88" t="str">
        <f t="array" aca="1" ref="J88" ca="1">IFERROR(OFFSET(Настройки!$AB$2,SMALL(IF($C88=Настройки!$AA$3:$AA$61,ROW(Настройки!$1:$59)),COLUMN(F88)),),"")</f>
        <v>ТЕРР_МСК7</v>
      </c>
      <c r="K88" t="str">
        <f t="array" aca="1" ref="K88" ca="1">IFERROR(OFFSET(Настройки!$AB$2,SMALL(IF($C88=Настройки!$AA$3:$AA$61,ROW(Настройки!$1:$59)),COLUMN(G88)),),"")</f>
        <v>ТЕРР_МСК8</v>
      </c>
      <c r="L88" t="str">
        <f t="array" aca="1" ref="L88" ca="1">IFERROR(OFFSET(Настройки!$AB$2,SMALL(IF($C88=Настройки!$AA$3:$AA$61,ROW(Настройки!$1:$59)),COLUMN(H88)),),"")</f>
        <v>ТЕРР_МСК10</v>
      </c>
      <c r="M88" t="str">
        <f t="array" aca="1" ref="M88" ca="1">IFERROR(OFFSET(Настройки!$AB$2,SMALL(IF($C88=Настройки!$AA$3:$AA$61,ROW(Настройки!$1:$59)),COLUMN(I88)),),"")</f>
        <v>ТЕРР_МСК11</v>
      </c>
    </row>
    <row r="89" spans="2:34" x14ac:dyDescent="0.25">
      <c r="B89" s="8">
        <v>2</v>
      </c>
      <c r="C89" s="8" t="s">
        <v>47</v>
      </c>
      <c r="E89" t="str">
        <f t="array" aca="1" ref="E89" ca="1">IFERROR(OFFSET(Настройки!$AB$2,SMALL(IF($C89=Настройки!$AA$3:$AA$61,ROW(Настройки!$1:$59)),COLUMN(A89)),),"")</f>
        <v>ТЕРР_СПБ1</v>
      </c>
      <c r="F89" t="str">
        <f t="array" aca="1" ref="F89" ca="1">IFERROR(OFFSET(Настройки!$AB$2,SMALL(IF($C89=Настройки!$AA$3:$AA$61,ROW(Настройки!$1:$59)),COLUMN(B89)),),"")</f>
        <v>ТЕРР_СПБ2</v>
      </c>
      <c r="G89" t="str">
        <f t="array" aca="1" ref="G89" ca="1">IFERROR(OFFSET(Настройки!$AB$2,SMALL(IF($C89=Настройки!$AA$3:$AA$61,ROW(Настройки!$1:$59)),COLUMN(C89)),),"")</f>
        <v>ТЕРР_СПБ3</v>
      </c>
      <c r="H89" t="str">
        <f t="array" aca="1" ref="H89" ca="1">IFERROR(OFFSET(Настройки!$AB$2,SMALL(IF($C89=Настройки!$AA$3:$AA$61,ROW(Настройки!$1:$59)),COLUMN(D89)),),"")</f>
        <v>ТЕРР_СПБ4</v>
      </c>
      <c r="I89" t="str">
        <f t="array" aca="1" ref="I89" ca="1">IFERROR(OFFSET(Настройки!$AB$2,SMALL(IF($C89=Настройки!$AA$3:$AA$61,ROW(Настройки!$1:$59)),COLUMN(E89)),),"")</f>
        <v>ТЕРР_СПБ5</v>
      </c>
      <c r="J89" t="str">
        <f t="array" aca="1" ref="J89" ca="1">IFERROR(OFFSET(Настройки!$AB$2,SMALL(IF($C89=Настройки!$AA$3:$AA$61,ROW(Настройки!$1:$59)),COLUMN(F89)),),"")</f>
        <v>ТЕРР_СПБ6</v>
      </c>
      <c r="K89" t="str">
        <f t="array" aca="1" ref="K89" ca="1">IFERROR(OFFSET(Настройки!$AB$2,SMALL(IF($C89=Настройки!$AA$3:$AA$61,ROW(Настройки!$1:$59)),COLUMN(G89)),),"")</f>
        <v>ТЕРР_СПБ7</v>
      </c>
      <c r="L89" t="str">
        <f t="array" aca="1" ref="L89" ca="1">IFERROR(OFFSET(Настройки!$AB$2,SMALL(IF($C89=Настройки!$AA$3:$AA$61,ROW(Настройки!$1:$59)),COLUMN(H89)),),"")</f>
        <v/>
      </c>
      <c r="M89" t="str">
        <f t="array" aca="1" ref="M89" ca="1">IFERROR(OFFSET(Настройки!$AB$2,SMALL(IF($C89=Настройки!$AA$3:$AA$61,ROW(Настройки!$1:$59)),COLUMN(I89)),),"")</f>
        <v/>
      </c>
    </row>
    <row r="90" spans="2:34" x14ac:dyDescent="0.25">
      <c r="B90" s="9">
        <v>3</v>
      </c>
      <c r="C90" s="9" t="s">
        <v>49</v>
      </c>
      <c r="E90" t="str">
        <f t="array" aca="1" ref="E90" ca="1">IFERROR(OFFSET(Настройки!$AB$2,SMALL(IF($C90=Настройки!$AA$3:$AA$61,ROW(Настройки!$1:$59)),COLUMN(A90)),),"")</f>
        <v>ТЕРР_НН1</v>
      </c>
      <c r="F90" t="str">
        <f t="array" aca="1" ref="F90" ca="1">IFERROR(OFFSET(Настройки!$AB$2,SMALL(IF($C90=Настройки!$AA$3:$AA$61,ROW(Настройки!$1:$59)),COLUMN(B90)),),"")</f>
        <v>ТЕРР_НН2</v>
      </c>
      <c r="G90" t="str">
        <f t="array" aca="1" ref="G90" ca="1">IFERROR(OFFSET(Настройки!$AB$2,SMALL(IF($C90=Настройки!$AA$3:$AA$61,ROW(Настройки!$1:$59)),COLUMN(C90)),),"")</f>
        <v/>
      </c>
      <c r="H90" t="str">
        <f t="array" aca="1" ref="H90" ca="1">IFERROR(OFFSET(Настройки!$AB$2,SMALL(IF($C90=Настройки!$AA$3:$AA$61,ROW(Настройки!$1:$59)),COLUMN(D90)),),"")</f>
        <v/>
      </c>
      <c r="I90" t="str">
        <f t="array" aca="1" ref="I90" ca="1">IFERROR(OFFSET(Настройки!$AB$2,SMALL(IF($C90=Настройки!$AA$3:$AA$61,ROW(Настройки!$1:$59)),COLUMN(E90)),),"")</f>
        <v/>
      </c>
      <c r="J90" t="str">
        <f t="array" aca="1" ref="J90" ca="1">IFERROR(OFFSET(Настройки!$AB$2,SMALL(IF($C90=Настройки!$AA$3:$AA$61,ROW(Настройки!$1:$59)),COLUMN(F90)),),"")</f>
        <v/>
      </c>
      <c r="K90" t="str">
        <f t="array" aca="1" ref="K90" ca="1">IFERROR(OFFSET(Настройки!$AB$2,SMALL(IF($C90=Настройки!$AA$3:$AA$61,ROW(Настройки!$1:$59)),COLUMN(G90)),),"")</f>
        <v/>
      </c>
      <c r="L90" t="str">
        <f t="array" aca="1" ref="L90" ca="1">IFERROR(OFFSET(Настройки!$AB$2,SMALL(IF($C90=Настройки!$AA$3:$AA$61,ROW(Настройки!$1:$59)),COLUMN(H90)),),"")</f>
        <v/>
      </c>
      <c r="M90" t="str">
        <f t="array" aca="1" ref="M90" ca="1">IFERROR(OFFSET(Настройки!$AB$2,SMALL(IF($C90=Настройки!$AA$3:$AA$61,ROW(Настройки!$1:$59)),COLUMN(I90)),),"")</f>
        <v/>
      </c>
    </row>
    <row r="91" spans="2:34" x14ac:dyDescent="0.25">
      <c r="B91" s="8">
        <v>4</v>
      </c>
      <c r="C91" s="8" t="s">
        <v>51</v>
      </c>
      <c r="E91" t="str">
        <f t="array" aca="1" ref="E91" ca="1">IFERROR(OFFSET(Настройки!$AB$2,SMALL(IF($C91=Настройки!$AA$3:$AA$61,ROW(Настройки!$1:$59)),COLUMN(A91)),),"")</f>
        <v>ТЕРР_ВЛГ1</v>
      </c>
      <c r="F91" t="str">
        <f t="array" aca="1" ref="F91" ca="1">IFERROR(OFFSET(Настройки!$AB$2,SMALL(IF($C91=Настройки!$AA$3:$AA$61,ROW(Настройки!$1:$59)),COLUMN(B91)),),"")</f>
        <v>ТЕРР_ВЛГ2</v>
      </c>
      <c r="G91" t="str">
        <f t="array" aca="1" ref="G91" ca="1">IFERROR(OFFSET(Настройки!$AB$2,SMALL(IF($C91=Настройки!$AA$3:$AA$61,ROW(Настройки!$1:$59)),COLUMN(C91)),),"")</f>
        <v>ТЕРР_ВЛГ3</v>
      </c>
      <c r="H91" t="str">
        <f t="array" aca="1" ref="H91" ca="1">IFERROR(OFFSET(Настройки!$AB$2,SMALL(IF($C91=Настройки!$AA$3:$AA$61,ROW(Настройки!$1:$59)),COLUMN(D91)),),"")</f>
        <v/>
      </c>
      <c r="I91" t="str">
        <f t="array" aca="1" ref="I91" ca="1">IFERROR(OFFSET(Настройки!$AB$2,SMALL(IF($C91=Настройки!$AA$3:$AA$61,ROW(Настройки!$1:$59)),COLUMN(E91)),),"")</f>
        <v/>
      </c>
      <c r="J91" t="str">
        <f t="array" aca="1" ref="J91" ca="1">IFERROR(OFFSET(Настройки!$AB$2,SMALL(IF($C91=Настройки!$AA$3:$AA$61,ROW(Настройки!$1:$59)),COLUMN(F91)),),"")</f>
        <v/>
      </c>
      <c r="K91" t="str">
        <f t="array" aca="1" ref="K91" ca="1">IFERROR(OFFSET(Настройки!$AB$2,SMALL(IF($C91=Настройки!$AA$3:$AA$61,ROW(Настройки!$1:$59)),COLUMN(G91)),),"")</f>
        <v/>
      </c>
      <c r="L91" t="str">
        <f t="array" aca="1" ref="L91" ca="1">IFERROR(OFFSET(Настройки!$AB$2,SMALL(IF($C91=Настройки!$AA$3:$AA$61,ROW(Настройки!$1:$59)),COLUMN(H91)),),"")</f>
        <v/>
      </c>
      <c r="M91" t="str">
        <f t="array" aca="1" ref="M91" ca="1">IFERROR(OFFSET(Настройки!$AB$2,SMALL(IF($C91=Настройки!$AA$3:$AA$61,ROW(Настройки!$1:$59)),COLUMN(I91)),),"")</f>
        <v/>
      </c>
    </row>
    <row r="92" spans="2:34" x14ac:dyDescent="0.25">
      <c r="B92" s="9">
        <v>5</v>
      </c>
      <c r="C92" s="9" t="s">
        <v>53</v>
      </c>
      <c r="E92" t="str">
        <f t="array" aca="1" ref="E92" ca="1">IFERROR(OFFSET(Настройки!$AB$2,SMALL(IF($C92=Настройки!$AA$3:$AA$61,ROW(Настройки!$1:$59)),COLUMN(A92)),),"")</f>
        <v>ТЕРР_РНД1</v>
      </c>
      <c r="F92" t="str">
        <f t="array" aca="1" ref="F92" ca="1">IFERROR(OFFSET(Настройки!$AB$2,SMALL(IF($C92=Настройки!$AA$3:$AA$61,ROW(Настройки!$1:$59)),COLUMN(B92)),),"")</f>
        <v>ТЕРР_РНД2</v>
      </c>
      <c r="G92" t="str">
        <f t="array" aca="1" ref="G92" ca="1">IFERROR(OFFSET(Настройки!$AB$2,SMALL(IF($C92=Настройки!$AA$3:$AA$61,ROW(Настройки!$1:$59)),COLUMN(C92)),),"")</f>
        <v/>
      </c>
      <c r="H92" t="str">
        <f t="array" aca="1" ref="H92" ca="1">IFERROR(OFFSET(Настройки!$AB$2,SMALL(IF($C92=Настройки!$AA$3:$AA$61,ROW(Настройки!$1:$59)),COLUMN(D92)),),"")</f>
        <v/>
      </c>
      <c r="I92" t="str">
        <f t="array" aca="1" ref="I92" ca="1">IFERROR(OFFSET(Настройки!$AB$2,SMALL(IF($C92=Настройки!$AA$3:$AA$61,ROW(Настройки!$1:$59)),COLUMN(E92)),),"")</f>
        <v/>
      </c>
      <c r="J92" t="str">
        <f t="array" aca="1" ref="J92" ca="1">IFERROR(OFFSET(Настройки!$AB$2,SMALL(IF($C92=Настройки!$AA$3:$AA$61,ROW(Настройки!$1:$59)),COLUMN(F92)),),"")</f>
        <v/>
      </c>
      <c r="K92" t="str">
        <f t="array" aca="1" ref="K92" ca="1">IFERROR(OFFSET(Настройки!$AB$2,SMALL(IF($C92=Настройки!$AA$3:$AA$61,ROW(Настройки!$1:$59)),COLUMN(G92)),),"")</f>
        <v/>
      </c>
      <c r="L92" t="str">
        <f t="array" aca="1" ref="L92" ca="1">IFERROR(OFFSET(Настройки!$AB$2,SMALL(IF($C92=Настройки!$AA$3:$AA$61,ROW(Настройки!$1:$59)),COLUMN(H92)),),"")</f>
        <v/>
      </c>
      <c r="M92" t="str">
        <f t="array" aca="1" ref="M92" ca="1">IFERROR(OFFSET(Настройки!$AB$2,SMALL(IF($C92=Настройки!$AA$3:$AA$61,ROW(Настройки!$1:$59)),COLUMN(I92)),),"")</f>
        <v/>
      </c>
    </row>
    <row r="93" spans="2:34" x14ac:dyDescent="0.25">
      <c r="B93" s="8">
        <v>6</v>
      </c>
      <c r="C93" s="8" t="s">
        <v>55</v>
      </c>
      <c r="E93" t="str">
        <f t="array" aca="1" ref="E93" ca="1">IFERROR(OFFSET(Настройки!$AB$2,SMALL(IF($C93=Настройки!$AA$3:$AA$61,ROW(Настройки!$1:$59)),COLUMN(A93)),),"")</f>
        <v>ТЕРР_СМР1</v>
      </c>
      <c r="F93" t="str">
        <f t="array" aca="1" ref="F93" ca="1">IFERROR(OFFSET(Настройки!$AB$2,SMALL(IF($C93=Настройки!$AA$3:$AA$61,ROW(Настройки!$1:$59)),COLUMN(B93)),),"")</f>
        <v/>
      </c>
      <c r="G93" t="str">
        <f t="array" aca="1" ref="G93" ca="1">IFERROR(OFFSET(Настройки!$AB$2,SMALL(IF($C93=Настройки!$AA$3:$AA$61,ROW(Настройки!$1:$59)),COLUMN(C93)),),"")</f>
        <v/>
      </c>
      <c r="H93" t="str">
        <f t="array" aca="1" ref="H93" ca="1">IFERROR(OFFSET(Настройки!$AB$2,SMALL(IF($C93=Настройки!$AA$3:$AA$61,ROW(Настройки!$1:$59)),COLUMN(D93)),),"")</f>
        <v/>
      </c>
      <c r="I93" t="str">
        <f t="array" aca="1" ref="I93" ca="1">IFERROR(OFFSET(Настройки!$AB$2,SMALL(IF($C93=Настройки!$AA$3:$AA$61,ROW(Настройки!$1:$59)),COLUMN(E93)),),"")</f>
        <v/>
      </c>
      <c r="J93" t="str">
        <f t="array" aca="1" ref="J93" ca="1">IFERROR(OFFSET(Настройки!$AB$2,SMALL(IF($C93=Настройки!$AA$3:$AA$61,ROW(Настройки!$1:$59)),COLUMN(F93)),),"")</f>
        <v/>
      </c>
      <c r="K93" t="str">
        <f t="array" aca="1" ref="K93" ca="1">IFERROR(OFFSET(Настройки!$AB$2,SMALL(IF($C93=Настройки!$AA$3:$AA$61,ROW(Настройки!$1:$59)),COLUMN(G93)),),"")</f>
        <v/>
      </c>
      <c r="L93" t="str">
        <f t="array" aca="1" ref="L93" ca="1">IFERROR(OFFSET(Настройки!$AB$2,SMALL(IF($C93=Настройки!$AA$3:$AA$61,ROW(Настройки!$1:$59)),COLUMN(H93)),),"")</f>
        <v/>
      </c>
      <c r="M93" t="str">
        <f t="array" aca="1" ref="M93" ca="1">IFERROR(OFFSET(Настройки!$AB$2,SMALL(IF($C93=Настройки!$AA$3:$AA$61,ROW(Настройки!$1:$59)),COLUMN(I93)),),"")</f>
        <v/>
      </c>
    </row>
    <row r="94" spans="2:34" x14ac:dyDescent="0.25">
      <c r="B94" s="9">
        <v>7</v>
      </c>
      <c r="C94" s="9" t="s">
        <v>45</v>
      </c>
      <c r="E94" t="str">
        <f t="array" aca="1" ref="E94" ca="1">IFERROR(OFFSET(Настройки!$AB$2,SMALL(IF($C94=Настройки!$AA$3:$AA$61,ROW(Настройки!$1:$59)),COLUMN(A94)),),"")</f>
        <v>ТЕРР_МСК1</v>
      </c>
      <c r="F94" t="str">
        <f t="array" aca="1" ref="F94" ca="1">IFERROR(OFFSET(Настройки!$AB$2,SMALL(IF($C94=Настройки!$AA$3:$AA$61,ROW(Настройки!$1:$59)),COLUMN(B94)),),"")</f>
        <v>ТЕРР_МСК2</v>
      </c>
      <c r="G94" t="str">
        <f t="array" aca="1" ref="G94" ca="1">IFERROR(OFFSET(Настройки!$AB$2,SMALL(IF($C94=Настройки!$AA$3:$AA$61,ROW(Настройки!$1:$59)),COLUMN(C94)),),"")</f>
        <v>ТЕРР_МСК3</v>
      </c>
      <c r="H94" t="str">
        <f t="array" aca="1" ref="H94" ca="1">IFERROR(OFFSET(Настройки!$AB$2,SMALL(IF($C94=Настройки!$AA$3:$AA$61,ROW(Настройки!$1:$59)),COLUMN(D94)),),"")</f>
        <v>ТЕРР_МСК4</v>
      </c>
      <c r="I94" t="str">
        <f t="array" aca="1" ref="I94" ca="1">IFERROR(OFFSET(Настройки!$AB$2,SMALL(IF($C94=Настройки!$AA$3:$AA$61,ROW(Настройки!$1:$59)),COLUMN(E94)),),"")</f>
        <v>ТЕРР_МСК5</v>
      </c>
      <c r="J94" t="str">
        <f t="array" aca="1" ref="J94" ca="1">IFERROR(OFFSET(Настройки!$AB$2,SMALL(IF($C94=Настройки!$AA$3:$AA$61,ROW(Настройки!$1:$59)),COLUMN(F94)),),"")</f>
        <v>ТЕРР_МСК7</v>
      </c>
      <c r="K94" t="str">
        <f t="array" aca="1" ref="K94" ca="1">IFERROR(OFFSET(Настройки!$AB$2,SMALL(IF($C94=Настройки!$AA$3:$AA$61,ROW(Настройки!$1:$59)),COLUMN(G94)),),"")</f>
        <v>ТЕРР_МСК8</v>
      </c>
      <c r="L94" t="str">
        <f t="array" aca="1" ref="L94" ca="1">IFERROR(OFFSET(Настройки!$AB$2,SMALL(IF($C94=Настройки!$AA$3:$AA$61,ROW(Настройки!$1:$59)),COLUMN(H94)),),"")</f>
        <v>ТЕРР_МСК10</v>
      </c>
      <c r="M94" t="str">
        <f t="array" aca="1" ref="M94" ca="1">IFERROR(OFFSET(Настройки!$AB$2,SMALL(IF($C94=Настройки!$AA$3:$AA$61,ROW(Настройки!$1:$59)),COLUMN(I94)),),"")</f>
        <v>ТЕРР_МСК11</v>
      </c>
    </row>
    <row r="95" spans="2:34" x14ac:dyDescent="0.25">
      <c r="B95" s="8">
        <v>8</v>
      </c>
      <c r="C95" s="8" t="s">
        <v>58</v>
      </c>
      <c r="E95" t="str">
        <f t="array" aca="1" ref="E95" ca="1">IFERROR(OFFSET(Настройки!$AB$2,SMALL(IF($C95=Настройки!$AA$3:$AA$61,ROW(Настройки!$1:$59)),COLUMN(A95)),),"")</f>
        <v>ТЕРР_КЗН1</v>
      </c>
      <c r="F95" t="str">
        <f t="array" aca="1" ref="F95" ca="1">IFERROR(OFFSET(Настройки!$AB$2,SMALL(IF($C95=Настройки!$AA$3:$AA$61,ROW(Настройки!$1:$59)),COLUMN(B95)),),"")</f>
        <v/>
      </c>
      <c r="G95" t="str">
        <f t="array" aca="1" ref="G95" ca="1">IFERROR(OFFSET(Настройки!$AB$2,SMALL(IF($C95=Настройки!$AA$3:$AA$61,ROW(Настройки!$1:$59)),COLUMN(C95)),),"")</f>
        <v/>
      </c>
      <c r="H95" t="str">
        <f t="array" aca="1" ref="H95" ca="1">IFERROR(OFFSET(Настройки!$AB$2,SMALL(IF($C95=Настройки!$AA$3:$AA$61,ROW(Настройки!$1:$59)),COLUMN(D95)),),"")</f>
        <v/>
      </c>
      <c r="I95" t="str">
        <f t="array" aca="1" ref="I95" ca="1">IFERROR(OFFSET(Настройки!$AB$2,SMALL(IF($C95=Настройки!$AA$3:$AA$61,ROW(Настройки!$1:$59)),COLUMN(E95)),),"")</f>
        <v/>
      </c>
      <c r="J95" t="str">
        <f t="array" aca="1" ref="J95" ca="1">IFERROR(OFFSET(Настройки!$AB$2,SMALL(IF($C95=Настройки!$AA$3:$AA$61,ROW(Настройки!$1:$59)),COLUMN(F95)),),"")</f>
        <v/>
      </c>
      <c r="K95" t="str">
        <f t="array" aca="1" ref="K95" ca="1">IFERROR(OFFSET(Настройки!$AB$2,SMALL(IF($C95=Настройки!$AA$3:$AA$61,ROW(Настройки!$1:$59)),COLUMN(G95)),),"")</f>
        <v/>
      </c>
      <c r="L95" t="str">
        <f t="array" aca="1" ref="L95" ca="1">IFERROR(OFFSET(Настройки!$AB$2,SMALL(IF($C95=Настройки!$AA$3:$AA$61,ROW(Настройки!$1:$59)),COLUMN(H95)),),"")</f>
        <v/>
      </c>
      <c r="M95" t="str">
        <f t="array" aca="1" ref="M95" ca="1">IFERROR(OFFSET(Настройки!$AB$2,SMALL(IF($C95=Настройки!$AA$3:$AA$61,ROW(Настройки!$1:$59)),COLUMN(I95)),),"")</f>
        <v/>
      </c>
    </row>
    <row r="96" spans="2:34" x14ac:dyDescent="0.25">
      <c r="B96" s="9">
        <v>9</v>
      </c>
      <c r="C96" s="9" t="s">
        <v>45</v>
      </c>
      <c r="E96" t="str">
        <f t="array" aca="1" ref="E96" ca="1">IFERROR(OFFSET(Настройки!$AB$2,SMALL(IF($C96=Настройки!$AA$3:$AA$61,ROW(Настройки!$1:$59)),COLUMN(A96)),),"")</f>
        <v>ТЕРР_МСК1</v>
      </c>
      <c r="F96" t="str">
        <f t="array" aca="1" ref="F96" ca="1">IFERROR(OFFSET(Настройки!$AB$2,SMALL(IF($C96=Настройки!$AA$3:$AA$61,ROW(Настройки!$1:$59)),COLUMN(B96)),),"")</f>
        <v>ТЕРР_МСК2</v>
      </c>
      <c r="G96" t="str">
        <f t="array" aca="1" ref="G96" ca="1">IFERROR(OFFSET(Настройки!$AB$2,SMALL(IF($C96=Настройки!$AA$3:$AA$61,ROW(Настройки!$1:$59)),COLUMN(C96)),),"")</f>
        <v>ТЕРР_МСК3</v>
      </c>
      <c r="H96" t="str">
        <f t="array" aca="1" ref="H96" ca="1">IFERROR(OFFSET(Настройки!$AB$2,SMALL(IF($C96=Настройки!$AA$3:$AA$61,ROW(Настройки!$1:$59)),COLUMN(D96)),),"")</f>
        <v>ТЕРР_МСК4</v>
      </c>
      <c r="I96" t="str">
        <f t="array" aca="1" ref="I96" ca="1">IFERROR(OFFSET(Настройки!$AB$2,SMALL(IF($C96=Настройки!$AA$3:$AA$61,ROW(Настройки!$1:$59)),COLUMN(E96)),),"")</f>
        <v>ТЕРР_МСК5</v>
      </c>
      <c r="J96" t="str">
        <f t="array" aca="1" ref="J96" ca="1">IFERROR(OFFSET(Настройки!$AB$2,SMALL(IF($C96=Настройки!$AA$3:$AA$61,ROW(Настройки!$1:$59)),COLUMN(F96)),),"")</f>
        <v>ТЕРР_МСК7</v>
      </c>
      <c r="K96" t="str">
        <f t="array" aca="1" ref="K96" ca="1">IFERROR(OFFSET(Настройки!$AB$2,SMALL(IF($C96=Настройки!$AA$3:$AA$61,ROW(Настройки!$1:$59)),COLUMN(G96)),),"")</f>
        <v>ТЕРР_МСК8</v>
      </c>
      <c r="L96" t="str">
        <f t="array" aca="1" ref="L96" ca="1">IFERROR(OFFSET(Настройки!$AB$2,SMALL(IF($C96=Настройки!$AA$3:$AA$61,ROW(Настройки!$1:$59)),COLUMN(H96)),),"")</f>
        <v>ТЕРР_МСК10</v>
      </c>
      <c r="M96" t="str">
        <f t="array" aca="1" ref="M96" ca="1">IFERROR(OFFSET(Настройки!$AB$2,SMALL(IF($C96=Настройки!$AA$3:$AA$61,ROW(Настройки!$1:$59)),COLUMN(I96)),),"")</f>
        <v>ТЕРР_МСК11</v>
      </c>
    </row>
    <row r="97" spans="2:13" x14ac:dyDescent="0.25">
      <c r="B97" s="8">
        <v>10</v>
      </c>
      <c r="C97" s="8" t="s">
        <v>47</v>
      </c>
      <c r="E97" t="str">
        <f t="array" aca="1" ref="E97" ca="1">IFERROR(OFFSET(Настройки!$AB$2,SMALL(IF($C97=Настройки!$AA$3:$AA$61,ROW(Настройки!$1:$59)),COLUMN(A97)),),"")</f>
        <v>ТЕРР_СПБ1</v>
      </c>
      <c r="F97" t="str">
        <f t="array" aca="1" ref="F97" ca="1">IFERROR(OFFSET(Настройки!$AB$2,SMALL(IF($C97=Настройки!$AA$3:$AA$61,ROW(Настройки!$1:$59)),COLUMN(B97)),),"")</f>
        <v>ТЕРР_СПБ2</v>
      </c>
      <c r="G97" t="str">
        <f t="array" aca="1" ref="G97" ca="1">IFERROR(OFFSET(Настройки!$AB$2,SMALL(IF($C97=Настройки!$AA$3:$AA$61,ROW(Настройки!$1:$59)),COLUMN(C97)),),"")</f>
        <v>ТЕРР_СПБ3</v>
      </c>
      <c r="H97" t="str">
        <f t="array" aca="1" ref="H97" ca="1">IFERROR(OFFSET(Настройки!$AB$2,SMALL(IF($C97=Настройки!$AA$3:$AA$61,ROW(Настройки!$1:$59)),COLUMN(D97)),),"")</f>
        <v>ТЕРР_СПБ4</v>
      </c>
      <c r="I97" t="str">
        <f t="array" aca="1" ref="I97" ca="1">IFERROR(OFFSET(Настройки!$AB$2,SMALL(IF($C97=Настройки!$AA$3:$AA$61,ROW(Настройки!$1:$59)),COLUMN(E97)),),"")</f>
        <v>ТЕРР_СПБ5</v>
      </c>
      <c r="J97" t="str">
        <f t="array" aca="1" ref="J97" ca="1">IFERROR(OFFSET(Настройки!$AB$2,SMALL(IF($C97=Настройки!$AA$3:$AA$61,ROW(Настройки!$1:$59)),COLUMN(F97)),),"")</f>
        <v>ТЕРР_СПБ6</v>
      </c>
      <c r="K97" t="str">
        <f t="array" aca="1" ref="K97" ca="1">IFERROR(OFFSET(Настройки!$AB$2,SMALL(IF($C97=Настройки!$AA$3:$AA$61,ROW(Настройки!$1:$59)),COLUMN(G97)),),"")</f>
        <v>ТЕРР_СПБ7</v>
      </c>
      <c r="L97" t="str">
        <f t="array" aca="1" ref="L97" ca="1">IFERROR(OFFSET(Настройки!$AB$2,SMALL(IF($C97=Настройки!$AA$3:$AA$61,ROW(Настройки!$1:$59)),COLUMN(H97)),),"")</f>
        <v/>
      </c>
      <c r="M97" t="str">
        <f t="array" aca="1" ref="M97" ca="1">IFERROR(OFFSET(Настройки!$AB$2,SMALL(IF($C97=Настройки!$AA$3:$AA$61,ROW(Настройки!$1:$59)),COLUMN(I97)),),"")</f>
        <v/>
      </c>
    </row>
    <row r="98" spans="2:13" x14ac:dyDescent="0.25">
      <c r="B98" s="9">
        <v>11</v>
      </c>
      <c r="C98" s="9" t="s">
        <v>49</v>
      </c>
      <c r="E98" t="str">
        <f t="array" aca="1" ref="E98" ca="1">IFERROR(OFFSET(Настройки!$AB$2,SMALL(IF($C98=Настройки!$AA$3:$AA$61,ROW(Настройки!$1:$59)),COLUMN(A98)),),"")</f>
        <v>ТЕРР_НН1</v>
      </c>
      <c r="F98" t="str">
        <f t="array" aca="1" ref="F98" ca="1">IFERROR(OFFSET(Настройки!$AB$2,SMALL(IF($C98=Настройки!$AA$3:$AA$61,ROW(Настройки!$1:$59)),COLUMN(B98)),),"")</f>
        <v>ТЕРР_НН2</v>
      </c>
      <c r="G98" t="str">
        <f t="array" aca="1" ref="G98" ca="1">IFERROR(OFFSET(Настройки!$AB$2,SMALL(IF($C98=Настройки!$AA$3:$AA$61,ROW(Настройки!$1:$59)),COLUMN(C98)),),"")</f>
        <v/>
      </c>
      <c r="H98" t="str">
        <f t="array" aca="1" ref="H98" ca="1">IFERROR(OFFSET(Настройки!$AB$2,SMALL(IF($C98=Настройки!$AA$3:$AA$61,ROW(Настройки!$1:$59)),COLUMN(D98)),),"")</f>
        <v/>
      </c>
      <c r="I98" t="str">
        <f t="array" aca="1" ref="I98" ca="1">IFERROR(OFFSET(Настройки!$AB$2,SMALL(IF($C98=Настройки!$AA$3:$AA$61,ROW(Настройки!$1:$59)),COLUMN(E98)),),"")</f>
        <v/>
      </c>
      <c r="J98" t="str">
        <f t="array" aca="1" ref="J98" ca="1">IFERROR(OFFSET(Настройки!$AB$2,SMALL(IF($C98=Настройки!$AA$3:$AA$61,ROW(Настройки!$1:$59)),COLUMN(F98)),),"")</f>
        <v/>
      </c>
      <c r="K98" t="str">
        <f t="array" aca="1" ref="K98" ca="1">IFERROR(OFFSET(Настройки!$AB$2,SMALL(IF($C98=Настройки!$AA$3:$AA$61,ROW(Настройки!$1:$59)),COLUMN(G98)),),"")</f>
        <v/>
      </c>
      <c r="L98" t="str">
        <f t="array" aca="1" ref="L98" ca="1">IFERROR(OFFSET(Настройки!$AB$2,SMALL(IF($C98=Настройки!$AA$3:$AA$61,ROW(Настройки!$1:$59)),COLUMN(H98)),),"")</f>
        <v/>
      </c>
      <c r="M98" t="str">
        <f t="array" aca="1" ref="M98" ca="1">IFERROR(OFFSET(Настройки!$AB$2,SMALL(IF($C98=Настройки!$AA$3:$AA$61,ROW(Настройки!$1:$59)),COLUMN(I98)),),"")</f>
        <v/>
      </c>
    </row>
    <row r="99" spans="2:13" x14ac:dyDescent="0.25">
      <c r="B99" s="8">
        <v>12</v>
      </c>
      <c r="C99" s="8" t="s">
        <v>63</v>
      </c>
      <c r="E99" t="str">
        <f t="array" aca="1" ref="E99" ca="1">IFERROR(OFFSET(Настройки!$AB$2,SMALL(IF($C99=Настройки!$AA$3:$AA$61,ROW(Настройки!$1:$59)),COLUMN(A99)),),"")</f>
        <v>ТЕРР_СРТ1</v>
      </c>
      <c r="F99" t="str">
        <f t="array" aca="1" ref="F99" ca="1">IFERROR(OFFSET(Настройки!$AB$2,SMALL(IF($C99=Настройки!$AA$3:$AA$61,ROW(Настройки!$1:$59)),COLUMN(B99)),),"")</f>
        <v>ТЕРР_СРТ2</v>
      </c>
      <c r="G99" t="str">
        <f t="array" aca="1" ref="G99" ca="1">IFERROR(OFFSET(Настройки!$AB$2,SMALL(IF($C99=Настройки!$AA$3:$AA$61,ROW(Настройки!$1:$59)),COLUMN(C99)),),"")</f>
        <v>ТЕРР_СРТ3</v>
      </c>
      <c r="H99" t="str">
        <f t="array" aca="1" ref="H99" ca="1">IFERROR(OFFSET(Настройки!$AB$2,SMALL(IF($C99=Настройки!$AA$3:$AA$61,ROW(Настройки!$1:$59)),COLUMN(D99)),),"")</f>
        <v/>
      </c>
      <c r="I99" t="str">
        <f t="array" aca="1" ref="I99" ca="1">IFERROR(OFFSET(Настройки!$AB$2,SMALL(IF($C99=Настройки!$AA$3:$AA$61,ROW(Настройки!$1:$59)),COLUMN(E99)),),"")</f>
        <v/>
      </c>
      <c r="J99" t="str">
        <f t="array" aca="1" ref="J99" ca="1">IFERROR(OFFSET(Настройки!$AB$2,SMALL(IF($C99=Настройки!$AA$3:$AA$61,ROW(Настройки!$1:$59)),COLUMN(F99)),),"")</f>
        <v/>
      </c>
      <c r="K99" t="str">
        <f t="array" aca="1" ref="K99" ca="1">IFERROR(OFFSET(Настройки!$AB$2,SMALL(IF($C99=Настройки!$AA$3:$AA$61,ROW(Настройки!$1:$59)),COLUMN(G99)),),"")</f>
        <v/>
      </c>
      <c r="L99" t="str">
        <f t="array" aca="1" ref="L99" ca="1">IFERROR(OFFSET(Настройки!$AB$2,SMALL(IF($C99=Настройки!$AA$3:$AA$61,ROW(Настройки!$1:$59)),COLUMN(H99)),),"")</f>
        <v/>
      </c>
      <c r="M99" t="str">
        <f t="array" aca="1" ref="M99" ca="1">IFERROR(OFFSET(Настройки!$AB$2,SMALL(IF($C99=Настройки!$AA$3:$AA$61,ROW(Настройки!$1:$59)),COLUMN(I99)),),"")</f>
        <v/>
      </c>
    </row>
    <row r="100" spans="2:13" x14ac:dyDescent="0.25">
      <c r="B100" s="9">
        <v>13</v>
      </c>
      <c r="C100" s="9" t="s">
        <v>65</v>
      </c>
      <c r="E100" t="str">
        <f t="array" aca="1" ref="E100" ca="1">IFERROR(OFFSET(Настройки!$AB$2,SMALL(IF($C100=Настройки!$AA$3:$AA$61,ROW(Настройки!$1:$59)),COLUMN(A100)),),"")</f>
        <v>ТЕРР_КРД1</v>
      </c>
      <c r="F100" t="str">
        <f t="array" aca="1" ref="F100" ca="1">IFERROR(OFFSET(Настройки!$AB$2,SMALL(IF($C100=Настройки!$AA$3:$AA$61,ROW(Настройки!$1:$59)),COLUMN(B100)),),"")</f>
        <v>ТЕРР_КРД2</v>
      </c>
      <c r="G100" t="str">
        <f t="array" aca="1" ref="G100" ca="1">IFERROR(OFFSET(Настройки!$AB$2,SMALL(IF($C100=Настройки!$AA$3:$AA$61,ROW(Настройки!$1:$59)),COLUMN(C100)),),"")</f>
        <v/>
      </c>
      <c r="H100" t="str">
        <f t="array" aca="1" ref="H100" ca="1">IFERROR(OFFSET(Настройки!$AB$2,SMALL(IF($C100=Настройки!$AA$3:$AA$61,ROW(Настройки!$1:$59)),COLUMN(D100)),),"")</f>
        <v/>
      </c>
      <c r="I100" t="str">
        <f t="array" aca="1" ref="I100" ca="1">IFERROR(OFFSET(Настройки!$AB$2,SMALL(IF($C100=Настройки!$AA$3:$AA$61,ROW(Настройки!$1:$59)),COLUMN(E100)),),"")</f>
        <v/>
      </c>
      <c r="J100" t="str">
        <f t="array" aca="1" ref="J100" ca="1">IFERROR(OFFSET(Настройки!$AB$2,SMALL(IF($C100=Настройки!$AA$3:$AA$61,ROW(Настройки!$1:$59)),COLUMN(F100)),),"")</f>
        <v/>
      </c>
      <c r="K100" t="str">
        <f t="array" aca="1" ref="K100" ca="1">IFERROR(OFFSET(Настройки!$AB$2,SMALL(IF($C100=Настройки!$AA$3:$AA$61,ROW(Настройки!$1:$59)),COLUMN(G100)),),"")</f>
        <v/>
      </c>
      <c r="L100" t="str">
        <f t="array" aca="1" ref="L100" ca="1">IFERROR(OFFSET(Настройки!$AB$2,SMALL(IF($C100=Настройки!$AA$3:$AA$61,ROW(Настройки!$1:$59)),COLUMN(H100)),),"")</f>
        <v/>
      </c>
      <c r="M100" t="str">
        <f t="array" aca="1" ref="M100" ca="1">IFERROR(OFFSET(Настройки!$AB$2,SMALL(IF($C100=Настройки!$AA$3:$AA$61,ROW(Настройки!$1:$59)),COLUMN(I100)),),"")</f>
        <v/>
      </c>
    </row>
    <row r="101" spans="2:13" x14ac:dyDescent="0.25">
      <c r="B101" s="8">
        <v>14</v>
      </c>
      <c r="C101" s="8" t="s">
        <v>47</v>
      </c>
      <c r="E101" t="str">
        <f t="array" aca="1" ref="E101" ca="1">IFERROR(OFFSET(Настройки!$AB$2,SMALL(IF($C101=Настройки!$AA$3:$AA$61,ROW(Настройки!$1:$59)),COLUMN(A101)),),"")</f>
        <v>ТЕРР_СПБ1</v>
      </c>
      <c r="F101" t="str">
        <f t="array" aca="1" ref="F101" ca="1">IFERROR(OFFSET(Настройки!$AB$2,SMALL(IF($C101=Настройки!$AA$3:$AA$61,ROW(Настройки!$1:$59)),COLUMN(B101)),),"")</f>
        <v>ТЕРР_СПБ2</v>
      </c>
      <c r="G101" t="str">
        <f t="array" aca="1" ref="G101" ca="1">IFERROR(OFFSET(Настройки!$AB$2,SMALL(IF($C101=Настройки!$AA$3:$AA$61,ROW(Настройки!$1:$59)),COLUMN(C101)),),"")</f>
        <v>ТЕРР_СПБ3</v>
      </c>
      <c r="H101" t="str">
        <f t="array" aca="1" ref="H101" ca="1">IFERROR(OFFSET(Настройки!$AB$2,SMALL(IF($C101=Настройки!$AA$3:$AA$61,ROW(Настройки!$1:$59)),COLUMN(D101)),),"")</f>
        <v>ТЕРР_СПБ4</v>
      </c>
      <c r="I101" t="str">
        <f t="array" aca="1" ref="I101" ca="1">IFERROR(OFFSET(Настройки!$AB$2,SMALL(IF($C101=Настройки!$AA$3:$AA$61,ROW(Настройки!$1:$59)),COLUMN(E101)),),"")</f>
        <v>ТЕРР_СПБ5</v>
      </c>
      <c r="J101" t="str">
        <f t="array" aca="1" ref="J101" ca="1">IFERROR(OFFSET(Настройки!$AB$2,SMALL(IF($C101=Настройки!$AA$3:$AA$61,ROW(Настройки!$1:$59)),COLUMN(F101)),),"")</f>
        <v>ТЕРР_СПБ6</v>
      </c>
      <c r="K101" t="str">
        <f t="array" aca="1" ref="K101" ca="1">IFERROR(OFFSET(Настройки!$AB$2,SMALL(IF($C101=Настройки!$AA$3:$AA$61,ROW(Настройки!$1:$59)),COLUMN(G101)),),"")</f>
        <v>ТЕРР_СПБ7</v>
      </c>
      <c r="L101" t="str">
        <f t="array" aca="1" ref="L101" ca="1">IFERROR(OFFSET(Настройки!$AB$2,SMALL(IF($C101=Настройки!$AA$3:$AA$61,ROW(Настройки!$1:$59)),COLUMN(H101)),),"")</f>
        <v/>
      </c>
      <c r="M101" t="str">
        <f t="array" aca="1" ref="M101" ca="1">IFERROR(OFFSET(Настройки!$AB$2,SMALL(IF($C101=Настройки!$AA$3:$AA$61,ROW(Настройки!$1:$59)),COLUMN(I101)),),"")</f>
        <v/>
      </c>
    </row>
    <row r="102" spans="2:13" x14ac:dyDescent="0.25">
      <c r="B102" s="9">
        <v>15</v>
      </c>
      <c r="C102" s="9" t="s">
        <v>51</v>
      </c>
      <c r="E102" t="str">
        <f t="array" aca="1" ref="E102" ca="1">IFERROR(OFFSET(Настройки!$AB$2,SMALL(IF($C102=Настройки!$AA$3:$AA$61,ROW(Настройки!$1:$59)),COLUMN(A102)),),"")</f>
        <v>ТЕРР_ВЛГ1</v>
      </c>
      <c r="F102" t="str">
        <f t="array" aca="1" ref="F102" ca="1">IFERROR(OFFSET(Настройки!$AB$2,SMALL(IF($C102=Настройки!$AA$3:$AA$61,ROW(Настройки!$1:$59)),COLUMN(B102)),),"")</f>
        <v>ТЕРР_ВЛГ2</v>
      </c>
      <c r="G102" t="str">
        <f t="array" aca="1" ref="G102" ca="1">IFERROR(OFFSET(Настройки!$AB$2,SMALL(IF($C102=Настройки!$AA$3:$AA$61,ROW(Настройки!$1:$59)),COLUMN(C102)),),"")</f>
        <v>ТЕРР_ВЛГ3</v>
      </c>
      <c r="H102" t="str">
        <f t="array" aca="1" ref="H102" ca="1">IFERROR(OFFSET(Настройки!$AB$2,SMALL(IF($C102=Настройки!$AA$3:$AA$61,ROW(Настройки!$1:$59)),COLUMN(D102)),),"")</f>
        <v/>
      </c>
      <c r="I102" t="str">
        <f t="array" aca="1" ref="I102" ca="1">IFERROR(OFFSET(Настройки!$AB$2,SMALL(IF($C102=Настройки!$AA$3:$AA$61,ROW(Настройки!$1:$59)),COLUMN(E102)),),"")</f>
        <v/>
      </c>
      <c r="J102" t="str">
        <f t="array" aca="1" ref="J102" ca="1">IFERROR(OFFSET(Настройки!$AB$2,SMALL(IF($C102=Настройки!$AA$3:$AA$61,ROW(Настройки!$1:$59)),COLUMN(F102)),),"")</f>
        <v/>
      </c>
      <c r="K102" t="str">
        <f t="array" aca="1" ref="K102" ca="1">IFERROR(OFFSET(Настройки!$AB$2,SMALL(IF($C102=Настройки!$AA$3:$AA$61,ROW(Настройки!$1:$59)),COLUMN(G102)),),"")</f>
        <v/>
      </c>
      <c r="L102" t="str">
        <f t="array" aca="1" ref="L102" ca="1">IFERROR(OFFSET(Настройки!$AB$2,SMALL(IF($C102=Настройки!$AA$3:$AA$61,ROW(Настройки!$1:$59)),COLUMN(H102)),),"")</f>
        <v/>
      </c>
      <c r="M102" t="str">
        <f t="array" aca="1" ref="M102" ca="1">IFERROR(OFFSET(Настройки!$AB$2,SMALL(IF($C102=Настройки!$AA$3:$AA$61,ROW(Настройки!$1:$59)),COLUMN(I102)),),"")</f>
        <v/>
      </c>
    </row>
    <row r="103" spans="2:13" x14ac:dyDescent="0.25">
      <c r="B103" s="8">
        <v>16</v>
      </c>
      <c r="C103" s="8" t="s">
        <v>55</v>
      </c>
      <c r="E103" t="str">
        <f t="array" aca="1" ref="E103" ca="1">IFERROR(OFFSET(Настройки!$AB$2,SMALL(IF($C103=Настройки!$AA$3:$AA$61,ROW(Настройки!$1:$59)),COLUMN(A103)),),"")</f>
        <v>ТЕРР_СМР1</v>
      </c>
      <c r="F103" t="str">
        <f t="array" aca="1" ref="F103" ca="1">IFERROR(OFFSET(Настройки!$AB$2,SMALL(IF($C103=Настройки!$AA$3:$AA$61,ROW(Настройки!$1:$59)),COLUMN(B103)),),"")</f>
        <v/>
      </c>
      <c r="G103" t="str">
        <f t="array" aca="1" ref="G103" ca="1">IFERROR(OFFSET(Настройки!$AB$2,SMALL(IF($C103=Настройки!$AA$3:$AA$61,ROW(Настройки!$1:$59)),COLUMN(C103)),),"")</f>
        <v/>
      </c>
      <c r="H103" t="str">
        <f t="array" aca="1" ref="H103" ca="1">IFERROR(OFFSET(Настройки!$AB$2,SMALL(IF($C103=Настройки!$AA$3:$AA$61,ROW(Настройки!$1:$59)),COLUMN(D103)),),"")</f>
        <v/>
      </c>
      <c r="I103" t="str">
        <f t="array" aca="1" ref="I103" ca="1">IFERROR(OFFSET(Настройки!$AB$2,SMALL(IF($C103=Настройки!$AA$3:$AA$61,ROW(Настройки!$1:$59)),COLUMN(E103)),),"")</f>
        <v/>
      </c>
      <c r="J103" t="str">
        <f t="array" aca="1" ref="J103" ca="1">IFERROR(OFFSET(Настройки!$AB$2,SMALL(IF($C103=Настройки!$AA$3:$AA$61,ROW(Настройки!$1:$59)),COLUMN(F103)),),"")</f>
        <v/>
      </c>
      <c r="K103" t="str">
        <f t="array" aca="1" ref="K103" ca="1">IFERROR(OFFSET(Настройки!$AB$2,SMALL(IF($C103=Настройки!$AA$3:$AA$61,ROW(Настройки!$1:$59)),COLUMN(G103)),),"")</f>
        <v/>
      </c>
      <c r="L103" t="str">
        <f t="array" aca="1" ref="L103" ca="1">IFERROR(OFFSET(Настройки!$AB$2,SMALL(IF($C103=Настройки!$AA$3:$AA$61,ROW(Настройки!$1:$59)),COLUMN(H103)),),"")</f>
        <v/>
      </c>
      <c r="M103" t="str">
        <f t="array" aca="1" ref="M103" ca="1">IFERROR(OFFSET(Настройки!$AB$2,SMALL(IF($C103=Настройки!$AA$3:$AA$61,ROW(Настройки!$1:$59)),COLUMN(I103)),),"")</f>
        <v/>
      </c>
    </row>
    <row r="104" spans="2:13" x14ac:dyDescent="0.25">
      <c r="B104" s="9">
        <v>17</v>
      </c>
      <c r="C104" s="9" t="s">
        <v>45</v>
      </c>
      <c r="E104" t="str">
        <f t="array" aca="1" ref="E104" ca="1">IFERROR(OFFSET(Настройки!$AB$2,SMALL(IF($C104=Настройки!$AA$3:$AA$61,ROW(Настройки!$1:$59)),COLUMN(A104)),),"")</f>
        <v>ТЕРР_МСК1</v>
      </c>
      <c r="F104" t="str">
        <f t="array" aca="1" ref="F104" ca="1">IFERROR(OFFSET(Настройки!$AB$2,SMALL(IF($C104=Настройки!$AA$3:$AA$61,ROW(Настройки!$1:$59)),COLUMN(B104)),),"")</f>
        <v>ТЕРР_МСК2</v>
      </c>
      <c r="G104" t="str">
        <f t="array" aca="1" ref="G104" ca="1">IFERROR(OFFSET(Настройки!$AB$2,SMALL(IF($C104=Настройки!$AA$3:$AA$61,ROW(Настройки!$1:$59)),COLUMN(C104)),),"")</f>
        <v>ТЕРР_МСК3</v>
      </c>
      <c r="H104" t="str">
        <f t="array" aca="1" ref="H104" ca="1">IFERROR(OFFSET(Настройки!$AB$2,SMALL(IF($C104=Настройки!$AA$3:$AA$61,ROW(Настройки!$1:$59)),COLUMN(D104)),),"")</f>
        <v>ТЕРР_МСК4</v>
      </c>
      <c r="I104" t="str">
        <f t="array" aca="1" ref="I104" ca="1">IFERROR(OFFSET(Настройки!$AB$2,SMALL(IF($C104=Настройки!$AA$3:$AA$61,ROW(Настройки!$1:$59)),COLUMN(E104)),),"")</f>
        <v>ТЕРР_МСК5</v>
      </c>
      <c r="J104" t="str">
        <f t="array" aca="1" ref="J104" ca="1">IFERROR(OFFSET(Настройки!$AB$2,SMALL(IF($C104=Настройки!$AA$3:$AA$61,ROW(Настройки!$1:$59)),COLUMN(F104)),),"")</f>
        <v>ТЕРР_МСК7</v>
      </c>
      <c r="K104" t="str">
        <f t="array" aca="1" ref="K104" ca="1">IFERROR(OFFSET(Настройки!$AB$2,SMALL(IF($C104=Настройки!$AA$3:$AA$61,ROW(Настройки!$1:$59)),COLUMN(G104)),),"")</f>
        <v>ТЕРР_МСК8</v>
      </c>
      <c r="L104" t="str">
        <f t="array" aca="1" ref="L104" ca="1">IFERROR(OFFSET(Настройки!$AB$2,SMALL(IF($C104=Настройки!$AA$3:$AA$61,ROW(Настройки!$1:$59)),COLUMN(H104)),),"")</f>
        <v>ТЕРР_МСК10</v>
      </c>
      <c r="M104" t="str">
        <f t="array" aca="1" ref="M104" ca="1">IFERROR(OFFSET(Настройки!$AB$2,SMALL(IF($C104=Настройки!$AA$3:$AA$61,ROW(Настройки!$1:$59)),COLUMN(I104)),),"")</f>
        <v>ТЕРР_МСК11</v>
      </c>
    </row>
    <row r="105" spans="2:13" x14ac:dyDescent="0.25">
      <c r="B105" s="8">
        <v>18</v>
      </c>
      <c r="C105" s="8" t="s">
        <v>55</v>
      </c>
      <c r="E105" t="str">
        <f t="array" aca="1" ref="E105" ca="1">IFERROR(OFFSET(Настройки!$AB$2,SMALL(IF($C105=Настройки!$AA$3:$AA$61,ROW(Настройки!$1:$59)),COLUMN(A105)),),"")</f>
        <v>ТЕРР_СМР1</v>
      </c>
      <c r="F105" t="str">
        <f t="array" aca="1" ref="F105" ca="1">IFERROR(OFFSET(Настройки!$AB$2,SMALL(IF($C105=Настройки!$AA$3:$AA$61,ROW(Настройки!$1:$59)),COLUMN(B105)),),"")</f>
        <v/>
      </c>
      <c r="G105" t="str">
        <f t="array" aca="1" ref="G105" ca="1">IFERROR(OFFSET(Настройки!$AB$2,SMALL(IF($C105=Настройки!$AA$3:$AA$61,ROW(Настройки!$1:$59)),COLUMN(C105)),),"")</f>
        <v/>
      </c>
      <c r="H105" t="str">
        <f t="array" aca="1" ref="H105" ca="1">IFERROR(OFFSET(Настройки!$AB$2,SMALL(IF($C105=Настройки!$AA$3:$AA$61,ROW(Настройки!$1:$59)),COLUMN(D105)),),"")</f>
        <v/>
      </c>
      <c r="I105" t="str">
        <f t="array" aca="1" ref="I105" ca="1">IFERROR(OFFSET(Настройки!$AB$2,SMALL(IF($C105=Настройки!$AA$3:$AA$61,ROW(Настройки!$1:$59)),COLUMN(E105)),),"")</f>
        <v/>
      </c>
      <c r="J105" t="str">
        <f t="array" aca="1" ref="J105" ca="1">IFERROR(OFFSET(Настройки!$AB$2,SMALL(IF($C105=Настройки!$AA$3:$AA$61,ROW(Настройки!$1:$59)),COLUMN(F105)),),"")</f>
        <v/>
      </c>
      <c r="K105" t="str">
        <f t="array" aca="1" ref="K105" ca="1">IFERROR(OFFSET(Настройки!$AB$2,SMALL(IF($C105=Настройки!$AA$3:$AA$61,ROW(Настройки!$1:$59)),COLUMN(G105)),),"")</f>
        <v/>
      </c>
      <c r="L105" t="str">
        <f t="array" aca="1" ref="L105" ca="1">IFERROR(OFFSET(Настройки!$AB$2,SMALL(IF($C105=Настройки!$AA$3:$AA$61,ROW(Настройки!$1:$59)),COLUMN(H105)),),"")</f>
        <v/>
      </c>
      <c r="M105" t="str">
        <f t="array" aca="1" ref="M105" ca="1">IFERROR(OFFSET(Настройки!$AB$2,SMALL(IF($C105=Настройки!$AA$3:$AA$61,ROW(Настройки!$1:$59)),COLUMN(I105)),),"")</f>
        <v/>
      </c>
    </row>
    <row r="106" spans="2:13" x14ac:dyDescent="0.25">
      <c r="B106" s="9">
        <v>21</v>
      </c>
      <c r="C106" s="9" t="s">
        <v>70</v>
      </c>
      <c r="E106" t="str">
        <f t="array" aca="1" ref="E106" ca="1">IFERROR(OFFSET(Настройки!$AB$2,SMALL(IF($C106=Настройки!$AA$3:$AA$61,ROW(Настройки!$1:$59)),COLUMN(A106)),),"")</f>
        <v>ТЕРР_СТАВ1</v>
      </c>
      <c r="F106" t="str">
        <f t="array" aca="1" ref="F106" ca="1">IFERROR(OFFSET(Настройки!$AB$2,SMALL(IF($C106=Настройки!$AA$3:$AA$61,ROW(Настройки!$1:$59)),COLUMN(B106)),),"")</f>
        <v/>
      </c>
      <c r="G106" t="str">
        <f t="array" aca="1" ref="G106" ca="1">IFERROR(OFFSET(Настройки!$AB$2,SMALL(IF($C106=Настройки!$AA$3:$AA$61,ROW(Настройки!$1:$59)),COLUMN(C106)),),"")</f>
        <v/>
      </c>
      <c r="H106" t="str">
        <f t="array" aca="1" ref="H106" ca="1">IFERROR(OFFSET(Настройки!$AB$2,SMALL(IF($C106=Настройки!$AA$3:$AA$61,ROW(Настройки!$1:$59)),COLUMN(D106)),),"")</f>
        <v/>
      </c>
      <c r="I106" t="str">
        <f t="array" aca="1" ref="I106" ca="1">IFERROR(OFFSET(Настройки!$AB$2,SMALL(IF($C106=Настройки!$AA$3:$AA$61,ROW(Настройки!$1:$59)),COLUMN(E106)),),"")</f>
        <v/>
      </c>
      <c r="J106" t="str">
        <f t="array" aca="1" ref="J106" ca="1">IFERROR(OFFSET(Настройки!$AB$2,SMALL(IF($C106=Настройки!$AA$3:$AA$61,ROW(Настройки!$1:$59)),COLUMN(F106)),),"")</f>
        <v/>
      </c>
      <c r="K106" t="str">
        <f t="array" aca="1" ref="K106" ca="1">IFERROR(OFFSET(Настройки!$AB$2,SMALL(IF($C106=Настройки!$AA$3:$AA$61,ROW(Настройки!$1:$59)),COLUMN(G106)),),"")</f>
        <v/>
      </c>
      <c r="L106" t="str">
        <f t="array" aca="1" ref="L106" ca="1">IFERROR(OFFSET(Настройки!$AB$2,SMALL(IF($C106=Настройки!$AA$3:$AA$61,ROW(Настройки!$1:$59)),COLUMN(H106)),),"")</f>
        <v/>
      </c>
      <c r="M106" t="str">
        <f t="array" aca="1" ref="M106" ca="1">IFERROR(OFFSET(Настройки!$AB$2,SMALL(IF($C106=Настройки!$AA$3:$AA$61,ROW(Настройки!$1:$59)),COLUMN(I106)),),"")</f>
        <v/>
      </c>
    </row>
    <row r="107" spans="2:13" x14ac:dyDescent="0.25">
      <c r="B107" s="8">
        <v>22</v>
      </c>
      <c r="C107" s="8" t="s">
        <v>72</v>
      </c>
      <c r="E107" t="str">
        <f t="array" aca="1" ref="E107" ca="1">IFERROR(OFFSET(Настройки!$AB$2,SMALL(IF($C107=Настройки!$AA$3:$AA$61,ROW(Настройки!$1:$59)),COLUMN(A107)),),"")</f>
        <v>ТЕРР_ВРН1</v>
      </c>
      <c r="F107" t="str">
        <f t="array" aca="1" ref="F107" ca="1">IFERROR(OFFSET(Настройки!$AB$2,SMALL(IF($C107=Настройки!$AA$3:$AA$61,ROW(Настройки!$1:$59)),COLUMN(B107)),),"")</f>
        <v/>
      </c>
      <c r="G107" t="str">
        <f t="array" aca="1" ref="G107" ca="1">IFERROR(OFFSET(Настройки!$AB$2,SMALL(IF($C107=Настройки!$AA$3:$AA$61,ROW(Настройки!$1:$59)),COLUMN(C107)),),"")</f>
        <v/>
      </c>
      <c r="H107" t="str">
        <f t="array" aca="1" ref="H107" ca="1">IFERROR(OFFSET(Настройки!$AB$2,SMALL(IF($C107=Настройки!$AA$3:$AA$61,ROW(Настройки!$1:$59)),COLUMN(D107)),),"")</f>
        <v/>
      </c>
      <c r="I107" t="str">
        <f t="array" aca="1" ref="I107" ca="1">IFERROR(OFFSET(Настройки!$AB$2,SMALL(IF($C107=Настройки!$AA$3:$AA$61,ROW(Настройки!$1:$59)),COLUMN(E107)),),"")</f>
        <v/>
      </c>
      <c r="J107" t="str">
        <f t="array" aca="1" ref="J107" ca="1">IFERROR(OFFSET(Настройки!$AB$2,SMALL(IF($C107=Настройки!$AA$3:$AA$61,ROW(Настройки!$1:$59)),COLUMN(F107)),),"")</f>
        <v/>
      </c>
      <c r="K107" t="str">
        <f t="array" aca="1" ref="K107" ca="1">IFERROR(OFFSET(Настройки!$AB$2,SMALL(IF($C107=Настройки!$AA$3:$AA$61,ROW(Настройки!$1:$59)),COLUMN(G107)),),"")</f>
        <v/>
      </c>
      <c r="L107" t="str">
        <f t="array" aca="1" ref="L107" ca="1">IFERROR(OFFSET(Настройки!$AB$2,SMALL(IF($C107=Настройки!$AA$3:$AA$61,ROW(Настройки!$1:$59)),COLUMN(H107)),),"")</f>
        <v/>
      </c>
      <c r="M107" t="str">
        <f t="array" aca="1" ref="M107" ca="1">IFERROR(OFFSET(Настройки!$AB$2,SMALL(IF($C107=Настройки!$AA$3:$AA$61,ROW(Настройки!$1:$59)),COLUMN(I107)),),"")</f>
        <v/>
      </c>
    </row>
    <row r="108" spans="2:13" x14ac:dyDescent="0.25">
      <c r="B108" s="9">
        <v>23</v>
      </c>
      <c r="C108" s="9" t="s">
        <v>74</v>
      </c>
      <c r="E108" t="str">
        <f t="array" aca="1" ref="E108" ca="1">IFERROR(OFFSET(Настройки!$AB$2,SMALL(IF($C108=Настройки!$AA$3:$AA$61,ROW(Настройки!$1:$59)),COLUMN(A108)),),"")</f>
        <v>ТЕРР_ПЕР1</v>
      </c>
      <c r="F108" t="str">
        <f t="array" aca="1" ref="F108" ca="1">IFERROR(OFFSET(Настройки!$AB$2,SMALL(IF($C108=Настройки!$AA$3:$AA$61,ROW(Настройки!$1:$59)),COLUMN(B108)),),"")</f>
        <v/>
      </c>
      <c r="G108" t="str">
        <f t="array" aca="1" ref="G108" ca="1">IFERROR(OFFSET(Настройки!$AB$2,SMALL(IF($C108=Настройки!$AA$3:$AA$61,ROW(Настройки!$1:$59)),COLUMN(C108)),),"")</f>
        <v/>
      </c>
      <c r="H108" t="str">
        <f t="array" aca="1" ref="H108" ca="1">IFERROR(OFFSET(Настройки!$AB$2,SMALL(IF($C108=Настройки!$AA$3:$AA$61,ROW(Настройки!$1:$59)),COLUMN(D108)),),"")</f>
        <v/>
      </c>
      <c r="I108" t="str">
        <f t="array" aca="1" ref="I108" ca="1">IFERROR(OFFSET(Настройки!$AB$2,SMALL(IF($C108=Настройки!$AA$3:$AA$61,ROW(Настройки!$1:$59)),COLUMN(E108)),),"")</f>
        <v/>
      </c>
      <c r="J108" t="str">
        <f t="array" aca="1" ref="J108" ca="1">IFERROR(OFFSET(Настройки!$AB$2,SMALL(IF($C108=Настройки!$AA$3:$AA$61,ROW(Настройки!$1:$59)),COLUMN(F108)),),"")</f>
        <v/>
      </c>
      <c r="K108" t="str">
        <f t="array" aca="1" ref="K108" ca="1">IFERROR(OFFSET(Настройки!$AB$2,SMALL(IF($C108=Настройки!$AA$3:$AA$61,ROW(Настройки!$1:$59)),COLUMN(G108)),),"")</f>
        <v/>
      </c>
      <c r="L108" t="str">
        <f t="array" aca="1" ref="L108" ca="1">IFERROR(OFFSET(Настройки!$AB$2,SMALL(IF($C108=Настройки!$AA$3:$AA$61,ROW(Настройки!$1:$59)),COLUMN(H108)),),"")</f>
        <v/>
      </c>
      <c r="M108" t="str">
        <f t="array" aca="1" ref="M108" ca="1">IFERROR(OFFSET(Настройки!$AB$2,SMALL(IF($C108=Настройки!$AA$3:$AA$61,ROW(Настройки!$1:$59)),COLUMN(I108)),),"")</f>
        <v/>
      </c>
    </row>
    <row r="109" spans="2:13" x14ac:dyDescent="0.25">
      <c r="B109" s="8">
        <v>24</v>
      </c>
      <c r="C109" s="8" t="s">
        <v>76</v>
      </c>
      <c r="E109" t="str">
        <f t="array" aca="1" ref="E109" ca="1">IFERROR(OFFSET(Настройки!$AB$2,SMALL(IF($C109=Настройки!$AA$3:$AA$61,ROW(Настройки!$1:$59)),COLUMN(A109)),),"")</f>
        <v>ТЕРР_ПЕН1</v>
      </c>
      <c r="F109" t="str">
        <f t="array" aca="1" ref="F109" ca="1">IFERROR(OFFSET(Настройки!$AB$2,SMALL(IF($C109=Настройки!$AA$3:$AA$61,ROW(Настройки!$1:$59)),COLUMN(B109)),),"")</f>
        <v/>
      </c>
      <c r="G109" t="str">
        <f t="array" aca="1" ref="G109" ca="1">IFERROR(OFFSET(Настройки!$AB$2,SMALL(IF($C109=Настройки!$AA$3:$AA$61,ROW(Настройки!$1:$59)),COLUMN(C109)),),"")</f>
        <v/>
      </c>
      <c r="H109" t="str">
        <f t="array" aca="1" ref="H109" ca="1">IFERROR(OFFSET(Настройки!$AB$2,SMALL(IF($C109=Настройки!$AA$3:$AA$61,ROW(Настройки!$1:$59)),COLUMN(D109)),),"")</f>
        <v/>
      </c>
      <c r="I109" t="str">
        <f t="array" aca="1" ref="I109" ca="1">IFERROR(OFFSET(Настройки!$AB$2,SMALL(IF($C109=Настройки!$AA$3:$AA$61,ROW(Настройки!$1:$59)),COLUMN(E109)),),"")</f>
        <v/>
      </c>
      <c r="J109" t="str">
        <f t="array" aca="1" ref="J109" ca="1">IFERROR(OFFSET(Настройки!$AB$2,SMALL(IF($C109=Настройки!$AA$3:$AA$61,ROW(Настройки!$1:$59)),COLUMN(F109)),),"")</f>
        <v/>
      </c>
      <c r="K109" t="str">
        <f t="array" aca="1" ref="K109" ca="1">IFERROR(OFFSET(Настройки!$AB$2,SMALL(IF($C109=Настройки!$AA$3:$AA$61,ROW(Настройки!$1:$59)),COLUMN(G109)),),"")</f>
        <v/>
      </c>
      <c r="L109" t="str">
        <f t="array" aca="1" ref="L109" ca="1">IFERROR(OFFSET(Настройки!$AB$2,SMALL(IF($C109=Настройки!$AA$3:$AA$61,ROW(Настройки!$1:$59)),COLUMN(H109)),),"")</f>
        <v/>
      </c>
      <c r="M109" t="str">
        <f t="array" aca="1" ref="M109" ca="1">IFERROR(OFFSET(Настройки!$AB$2,SMALL(IF($C109=Настройки!$AA$3:$AA$61,ROW(Настройки!$1:$59)),COLUMN(I109)),),"")</f>
        <v/>
      </c>
    </row>
    <row r="110" spans="2:13" x14ac:dyDescent="0.25">
      <c r="B110" s="9">
        <v>27</v>
      </c>
      <c r="C110" s="9" t="s">
        <v>78</v>
      </c>
      <c r="E110" t="str">
        <f t="array" aca="1" ref="E110" ca="1">IFERROR(OFFSET(Настройки!$AB$2,SMALL(IF($C110=Настройки!$AA$3:$AA$61,ROW(Настройки!$1:$59)),COLUMN(A110)),),"")</f>
        <v>ТЕРР_ТУЛА1</v>
      </c>
      <c r="F110" t="str">
        <f t="array" aca="1" ref="F110" ca="1">IFERROR(OFFSET(Настройки!$AB$2,SMALL(IF($C110=Настройки!$AA$3:$AA$61,ROW(Настройки!$1:$59)),COLUMN(B110)),),"")</f>
        <v/>
      </c>
      <c r="G110" t="str">
        <f t="array" aca="1" ref="G110" ca="1">IFERROR(OFFSET(Настройки!$AB$2,SMALL(IF($C110=Настройки!$AA$3:$AA$61,ROW(Настройки!$1:$59)),COLUMN(C110)),),"")</f>
        <v/>
      </c>
      <c r="H110" t="str">
        <f t="array" aca="1" ref="H110" ca="1">IFERROR(OFFSET(Настройки!$AB$2,SMALL(IF($C110=Настройки!$AA$3:$AA$61,ROW(Настройки!$1:$59)),COLUMN(D110)),),"")</f>
        <v/>
      </c>
      <c r="I110" t="str">
        <f t="array" aca="1" ref="I110" ca="1">IFERROR(OFFSET(Настройки!$AB$2,SMALL(IF($C110=Настройки!$AA$3:$AA$61,ROW(Настройки!$1:$59)),COLUMN(E110)),),"")</f>
        <v/>
      </c>
      <c r="J110" t="str">
        <f t="array" aca="1" ref="J110" ca="1">IFERROR(OFFSET(Настройки!$AB$2,SMALL(IF($C110=Настройки!$AA$3:$AA$61,ROW(Настройки!$1:$59)),COLUMN(F110)),),"")</f>
        <v/>
      </c>
      <c r="K110" t="str">
        <f t="array" aca="1" ref="K110" ca="1">IFERROR(OFFSET(Настройки!$AB$2,SMALL(IF($C110=Настройки!$AA$3:$AA$61,ROW(Настройки!$1:$59)),COLUMN(G110)),),"")</f>
        <v/>
      </c>
      <c r="L110" t="str">
        <f t="array" aca="1" ref="L110" ca="1">IFERROR(OFFSET(Настройки!$AB$2,SMALL(IF($C110=Настройки!$AA$3:$AA$61,ROW(Настройки!$1:$59)),COLUMN(H110)),),"")</f>
        <v/>
      </c>
      <c r="M110" t="str">
        <f t="array" aca="1" ref="M110" ca="1">IFERROR(OFFSET(Настройки!$AB$2,SMALL(IF($C110=Настройки!$AA$3:$AA$61,ROW(Настройки!$1:$59)),COLUMN(I110)),),"")</f>
        <v/>
      </c>
    </row>
    <row r="111" spans="2:13" x14ac:dyDescent="0.25">
      <c r="B111" s="8">
        <v>28</v>
      </c>
      <c r="C111" s="8" t="s">
        <v>45</v>
      </c>
      <c r="E111" t="str">
        <f t="array" aca="1" ref="E111" ca="1">IFERROR(OFFSET(Настройки!$AB$2,SMALL(IF($C111=Настройки!$AA$3:$AA$61,ROW(Настройки!$1:$59)),COLUMN(A111)),),"")</f>
        <v>ТЕРР_МСК1</v>
      </c>
      <c r="F111" t="str">
        <f t="array" aca="1" ref="F111" ca="1">IFERROR(OFFSET(Настройки!$AB$2,SMALL(IF($C111=Настройки!$AA$3:$AA$61,ROW(Настройки!$1:$59)),COLUMN(B111)),),"")</f>
        <v>ТЕРР_МСК2</v>
      </c>
      <c r="G111" t="str">
        <f t="array" aca="1" ref="G111" ca="1">IFERROR(OFFSET(Настройки!$AB$2,SMALL(IF($C111=Настройки!$AA$3:$AA$61,ROW(Настройки!$1:$59)),COLUMN(C111)),),"")</f>
        <v>ТЕРР_МСК3</v>
      </c>
      <c r="H111" t="str">
        <f t="array" aca="1" ref="H111" ca="1">IFERROR(OFFSET(Настройки!$AB$2,SMALL(IF($C111=Настройки!$AA$3:$AA$61,ROW(Настройки!$1:$59)),COLUMN(D111)),),"")</f>
        <v>ТЕРР_МСК4</v>
      </c>
      <c r="I111" t="str">
        <f t="array" aca="1" ref="I111" ca="1">IFERROR(OFFSET(Настройки!$AB$2,SMALL(IF($C111=Настройки!$AA$3:$AA$61,ROW(Настройки!$1:$59)),COLUMN(E111)),),"")</f>
        <v>ТЕРР_МСК5</v>
      </c>
      <c r="J111" t="str">
        <f t="array" aca="1" ref="J111" ca="1">IFERROR(OFFSET(Настройки!$AB$2,SMALL(IF($C111=Настройки!$AA$3:$AA$61,ROW(Настройки!$1:$59)),COLUMN(F111)),),"")</f>
        <v>ТЕРР_МСК7</v>
      </c>
      <c r="K111" t="str">
        <f t="array" aca="1" ref="K111" ca="1">IFERROR(OFFSET(Настройки!$AB$2,SMALL(IF($C111=Настройки!$AA$3:$AA$61,ROW(Настройки!$1:$59)),COLUMN(G111)),),"")</f>
        <v>ТЕРР_МСК8</v>
      </c>
      <c r="L111" t="str">
        <f t="array" aca="1" ref="L111" ca="1">IFERROR(OFFSET(Настройки!$AB$2,SMALL(IF($C111=Настройки!$AA$3:$AA$61,ROW(Настройки!$1:$59)),COLUMN(H111)),),"")</f>
        <v>ТЕРР_МСК10</v>
      </c>
      <c r="M111" t="str">
        <f t="array" aca="1" ref="M111" ca="1">IFERROR(OFFSET(Настройки!$AB$2,SMALL(IF($C111=Настройки!$AA$3:$AA$61,ROW(Настройки!$1:$59)),COLUMN(I111)),),"")</f>
        <v>ТЕРР_МСК11</v>
      </c>
    </row>
    <row r="112" spans="2:13" x14ac:dyDescent="0.25">
      <c r="B112" s="9">
        <v>29</v>
      </c>
      <c r="C112" s="9" t="s">
        <v>81</v>
      </c>
      <c r="E112" t="str">
        <f t="array" aca="1" ref="E112" ca="1">IFERROR(OFFSET(Настройки!$AB$2,SMALL(IF($C112=Настройки!$AA$3:$AA$61,ROW(Настройки!$1:$59)),COLUMN(A112)),),"")</f>
        <v>ТЕРР_УФА1</v>
      </c>
      <c r="F112" t="str">
        <f t="array" aca="1" ref="F112" ca="1">IFERROR(OFFSET(Настройки!$AB$2,SMALL(IF($C112=Настройки!$AA$3:$AA$61,ROW(Настройки!$1:$59)),COLUMN(B112)),),"")</f>
        <v/>
      </c>
      <c r="G112" t="str">
        <f t="array" aca="1" ref="G112" ca="1">IFERROR(OFFSET(Настройки!$AB$2,SMALL(IF($C112=Настройки!$AA$3:$AA$61,ROW(Настройки!$1:$59)),COLUMN(C112)),),"")</f>
        <v/>
      </c>
      <c r="H112" t="str">
        <f t="array" aca="1" ref="H112" ca="1">IFERROR(OFFSET(Настройки!$AB$2,SMALL(IF($C112=Настройки!$AA$3:$AA$61,ROW(Настройки!$1:$59)),COLUMN(D112)),),"")</f>
        <v/>
      </c>
      <c r="I112" t="str">
        <f t="array" aca="1" ref="I112" ca="1">IFERROR(OFFSET(Настройки!$AB$2,SMALL(IF($C112=Настройки!$AA$3:$AA$61,ROW(Настройки!$1:$59)),COLUMN(E112)),),"")</f>
        <v/>
      </c>
      <c r="J112" t="str">
        <f t="array" aca="1" ref="J112" ca="1">IFERROR(OFFSET(Настройки!$AB$2,SMALL(IF($C112=Настройки!$AA$3:$AA$61,ROW(Настройки!$1:$59)),COLUMN(F112)),),"")</f>
        <v/>
      </c>
      <c r="K112" t="str">
        <f t="array" aca="1" ref="K112" ca="1">IFERROR(OFFSET(Настройки!$AB$2,SMALL(IF($C112=Настройки!$AA$3:$AA$61,ROW(Настройки!$1:$59)),COLUMN(G112)),),"")</f>
        <v/>
      </c>
      <c r="L112" t="str">
        <f t="array" aca="1" ref="L112" ca="1">IFERROR(OFFSET(Настройки!$AB$2,SMALL(IF($C112=Настройки!$AA$3:$AA$61,ROW(Настройки!$1:$59)),COLUMN(H112)),),"")</f>
        <v/>
      </c>
      <c r="M112" t="str">
        <f t="array" aca="1" ref="M112" ca="1">IFERROR(OFFSET(Настройки!$AB$2,SMALL(IF($C112=Настройки!$AA$3:$AA$61,ROW(Настройки!$1:$59)),COLUMN(I112)),),"")</f>
        <v/>
      </c>
    </row>
    <row r="113" spans="2:13" x14ac:dyDescent="0.25">
      <c r="B113" s="8">
        <v>30</v>
      </c>
      <c r="C113" s="8" t="s">
        <v>83</v>
      </c>
      <c r="E113" t="str">
        <f t="array" aca="1" ref="E113" ca="1">IFERROR(OFFSET(Настройки!$AB$2,SMALL(IF($C113=Настройки!$AA$3:$AA$61,ROW(Настройки!$1:$59)),COLUMN(A113)),),"")</f>
        <v>ТЕРР_НВСБ1</v>
      </c>
      <c r="F113" t="str">
        <f t="array" aca="1" ref="F113" ca="1">IFERROR(OFFSET(Настройки!$AB$2,SMALL(IF($C113=Настройки!$AA$3:$AA$61,ROW(Настройки!$1:$59)),COLUMN(B113)),),"")</f>
        <v/>
      </c>
      <c r="G113" t="str">
        <f t="array" aca="1" ref="G113" ca="1">IFERROR(OFFSET(Настройки!$AB$2,SMALL(IF($C113=Настройки!$AA$3:$AA$61,ROW(Настройки!$1:$59)),COLUMN(C113)),),"")</f>
        <v/>
      </c>
      <c r="H113" t="str">
        <f t="array" aca="1" ref="H113" ca="1">IFERROR(OFFSET(Настройки!$AB$2,SMALL(IF($C113=Настройки!$AA$3:$AA$61,ROW(Настройки!$1:$59)),COLUMN(D113)),),"")</f>
        <v/>
      </c>
      <c r="I113" t="str">
        <f t="array" aca="1" ref="I113" ca="1">IFERROR(OFFSET(Настройки!$AB$2,SMALL(IF($C113=Настройки!$AA$3:$AA$61,ROW(Настройки!$1:$59)),COLUMN(E113)),),"")</f>
        <v/>
      </c>
      <c r="J113" t="str">
        <f t="array" aca="1" ref="J113" ca="1">IFERROR(OFFSET(Настройки!$AB$2,SMALL(IF($C113=Настройки!$AA$3:$AA$61,ROW(Настройки!$1:$59)),COLUMN(F113)),),"")</f>
        <v/>
      </c>
      <c r="K113" t="str">
        <f t="array" aca="1" ref="K113" ca="1">IFERROR(OFFSET(Настройки!$AB$2,SMALL(IF($C113=Настройки!$AA$3:$AA$61,ROW(Настройки!$1:$59)),COLUMN(G113)),),"")</f>
        <v/>
      </c>
      <c r="L113" t="str">
        <f t="array" aca="1" ref="L113" ca="1">IFERROR(OFFSET(Настройки!$AB$2,SMALL(IF($C113=Настройки!$AA$3:$AA$61,ROW(Настройки!$1:$59)),COLUMN(H113)),),"")</f>
        <v/>
      </c>
      <c r="M113" t="str">
        <f t="array" aca="1" ref="M113" ca="1">IFERROR(OFFSET(Настройки!$AB$2,SMALL(IF($C113=Настройки!$AA$3:$AA$61,ROW(Настройки!$1:$59)),COLUMN(I113)),),"")</f>
        <v/>
      </c>
    </row>
    <row r="114" spans="2:13" x14ac:dyDescent="0.25">
      <c r="B114" s="9">
        <v>33</v>
      </c>
      <c r="C114" s="9" t="s">
        <v>85</v>
      </c>
      <c r="E114" t="str">
        <f t="array" aca="1" ref="E114" ca="1">IFERROR(OFFSET(Настройки!$AB$2,SMALL(IF($C114=Настройки!$AA$3:$AA$61,ROW(Настройки!$1:$59)),COLUMN(A114)),),"")</f>
        <v>ТЕРР_ЛИП1</v>
      </c>
      <c r="F114" t="str">
        <f t="array" aca="1" ref="F114" ca="1">IFERROR(OFFSET(Настройки!$AB$2,SMALL(IF($C114=Настройки!$AA$3:$AA$61,ROW(Настройки!$1:$59)),COLUMN(B114)),),"")</f>
        <v/>
      </c>
      <c r="G114" t="str">
        <f t="array" aca="1" ref="G114" ca="1">IFERROR(OFFSET(Настройки!$AB$2,SMALL(IF($C114=Настройки!$AA$3:$AA$61,ROW(Настройки!$1:$59)),COLUMN(C114)),),"")</f>
        <v/>
      </c>
      <c r="H114" t="str">
        <f t="array" aca="1" ref="H114" ca="1">IFERROR(OFFSET(Настройки!$AB$2,SMALL(IF($C114=Настройки!$AA$3:$AA$61,ROW(Настройки!$1:$59)),COLUMN(D114)),),"")</f>
        <v/>
      </c>
      <c r="I114" t="str">
        <f t="array" aca="1" ref="I114" ca="1">IFERROR(OFFSET(Настройки!$AB$2,SMALL(IF($C114=Настройки!$AA$3:$AA$61,ROW(Настройки!$1:$59)),COLUMN(E114)),),"")</f>
        <v/>
      </c>
      <c r="J114" t="str">
        <f t="array" aca="1" ref="J114" ca="1">IFERROR(OFFSET(Настройки!$AB$2,SMALL(IF($C114=Настройки!$AA$3:$AA$61,ROW(Настройки!$1:$59)),COLUMN(F114)),),"")</f>
        <v/>
      </c>
      <c r="K114" t="str">
        <f t="array" aca="1" ref="K114" ca="1">IFERROR(OFFSET(Настройки!$AB$2,SMALL(IF($C114=Настройки!$AA$3:$AA$61,ROW(Настройки!$1:$59)),COLUMN(G114)),),"")</f>
        <v/>
      </c>
      <c r="L114" t="str">
        <f t="array" aca="1" ref="L114" ca="1">IFERROR(OFFSET(Настройки!$AB$2,SMALL(IF($C114=Настройки!$AA$3:$AA$61,ROW(Настройки!$1:$59)),COLUMN(H114)),),"")</f>
        <v/>
      </c>
      <c r="M114" t="str">
        <f t="array" aca="1" ref="M114" ca="1">IFERROR(OFFSET(Настройки!$AB$2,SMALL(IF($C114=Настройки!$AA$3:$AA$61,ROW(Настройки!$1:$59)),COLUMN(I114)),),"")</f>
        <v/>
      </c>
    </row>
    <row r="115" spans="2:13" x14ac:dyDescent="0.25">
      <c r="B115" s="9">
        <v>35</v>
      </c>
      <c r="C115" s="9" t="s">
        <v>45</v>
      </c>
      <c r="E115" t="str">
        <f t="array" aca="1" ref="E115" ca="1">IFERROR(OFFSET(Настройки!$AB$2,SMALL(IF($C115=Настройки!$AA$3:$AA$61,ROW(Настройки!$1:$59)),COLUMN(A115)),),"")</f>
        <v>ТЕРР_МСК1</v>
      </c>
      <c r="F115" t="str">
        <f t="array" aca="1" ref="F115" ca="1">IFERROR(OFFSET(Настройки!$AB$2,SMALL(IF($C115=Настройки!$AA$3:$AA$61,ROW(Настройки!$1:$59)),COLUMN(B115)),),"")</f>
        <v>ТЕРР_МСК2</v>
      </c>
      <c r="G115" t="str">
        <f t="array" aca="1" ref="G115" ca="1">IFERROR(OFFSET(Настройки!$AB$2,SMALL(IF($C115=Настройки!$AA$3:$AA$61,ROW(Настройки!$1:$59)),COLUMN(C115)),),"")</f>
        <v>ТЕРР_МСК3</v>
      </c>
      <c r="H115" t="str">
        <f t="array" aca="1" ref="H115" ca="1">IFERROR(OFFSET(Настройки!$AB$2,SMALL(IF($C115=Настройки!$AA$3:$AA$61,ROW(Настройки!$1:$59)),COLUMN(D115)),),"")</f>
        <v>ТЕРР_МСК4</v>
      </c>
      <c r="I115" t="str">
        <f t="array" aca="1" ref="I115" ca="1">IFERROR(OFFSET(Настройки!$AB$2,SMALL(IF($C115=Настройки!$AA$3:$AA$61,ROW(Настройки!$1:$59)),COLUMN(E115)),),"")</f>
        <v>ТЕРР_МСК5</v>
      </c>
      <c r="J115" t="str">
        <f t="array" aca="1" ref="J115" ca="1">IFERROR(OFFSET(Настройки!$AB$2,SMALL(IF($C115=Настройки!$AA$3:$AA$61,ROW(Настройки!$1:$59)),COLUMN(F115)),),"")</f>
        <v>ТЕРР_МСК7</v>
      </c>
      <c r="K115" t="str">
        <f t="array" aca="1" ref="K115" ca="1">IFERROR(OFFSET(Настройки!$AB$2,SMALL(IF($C115=Настройки!$AA$3:$AA$61,ROW(Настройки!$1:$59)),COLUMN(G115)),),"")</f>
        <v>ТЕРР_МСК8</v>
      </c>
      <c r="L115" t="str">
        <f t="array" aca="1" ref="L115" ca="1">IFERROR(OFFSET(Настройки!$AB$2,SMALL(IF($C115=Настройки!$AA$3:$AA$61,ROW(Настройки!$1:$59)),COLUMN(H115)),),"")</f>
        <v>ТЕРР_МСК10</v>
      </c>
      <c r="M115" t="str">
        <f t="array" aca="1" ref="M115" ca="1">IFERROR(OFFSET(Настройки!$AB$2,SMALL(IF($C115=Настройки!$AA$3:$AA$61,ROW(Настройки!$1:$59)),COLUMN(I115)),),"")</f>
        <v>ТЕРР_МСК11</v>
      </c>
    </row>
    <row r="116" spans="2:13" x14ac:dyDescent="0.25">
      <c r="B116" s="9">
        <v>39</v>
      </c>
      <c r="C116" s="9" t="s">
        <v>88</v>
      </c>
      <c r="E116" t="str">
        <f t="array" aca="1" ref="E116" ca="1">IFERROR(OFFSET(Настройки!$AB$2,SMALL(IF($C116=Настройки!$AA$3:$AA$61,ROW(Настройки!$1:$59)),COLUMN(A116)),),"")</f>
        <v>ТЕРР_НТГ1</v>
      </c>
      <c r="F116" t="str">
        <f t="array" aca="1" ref="F116" ca="1">IFERROR(OFFSET(Настройки!$AB$2,SMALL(IF($C116=Настройки!$AA$3:$AA$61,ROW(Настройки!$1:$59)),COLUMN(B116)),),"")</f>
        <v/>
      </c>
      <c r="G116" t="str">
        <f t="array" aca="1" ref="G116" ca="1">IFERROR(OFFSET(Настройки!$AB$2,SMALL(IF($C116=Настройки!$AA$3:$AA$61,ROW(Настройки!$1:$59)),COLUMN(C116)),),"")</f>
        <v/>
      </c>
      <c r="H116" t="str">
        <f t="array" aca="1" ref="H116" ca="1">IFERROR(OFFSET(Настройки!$AB$2,SMALL(IF($C116=Настройки!$AA$3:$AA$61,ROW(Настройки!$1:$59)),COLUMN(D116)),),"")</f>
        <v/>
      </c>
      <c r="I116" t="str">
        <f t="array" aca="1" ref="I116" ca="1">IFERROR(OFFSET(Настройки!$AB$2,SMALL(IF($C116=Настройки!$AA$3:$AA$61,ROW(Настройки!$1:$59)),COLUMN(E116)),),"")</f>
        <v/>
      </c>
      <c r="J116" t="str">
        <f t="array" aca="1" ref="J116" ca="1">IFERROR(OFFSET(Настройки!$AB$2,SMALL(IF($C116=Настройки!$AA$3:$AA$61,ROW(Настройки!$1:$59)),COLUMN(F116)),),"")</f>
        <v/>
      </c>
      <c r="K116" t="str">
        <f t="array" aca="1" ref="K116" ca="1">IFERROR(OFFSET(Настройки!$AB$2,SMALL(IF($C116=Настройки!$AA$3:$AA$61,ROW(Настройки!$1:$59)),COLUMN(G116)),),"")</f>
        <v/>
      </c>
      <c r="L116" t="str">
        <f t="array" aca="1" ref="L116" ca="1">IFERROR(OFFSET(Настройки!$AB$2,SMALL(IF($C116=Настройки!$AA$3:$AA$61,ROW(Настройки!$1:$59)),COLUMN(H116)),),"")</f>
        <v/>
      </c>
      <c r="M116" t="str">
        <f t="array" aca="1" ref="M116" ca="1">IFERROR(OFFSET(Настройки!$AB$2,SMALL(IF($C116=Настройки!$AA$3:$AA$61,ROW(Настройки!$1:$59)),COLUMN(I116)),),"")</f>
        <v/>
      </c>
    </row>
    <row r="117" spans="2:13" x14ac:dyDescent="0.25">
      <c r="B117" s="8">
        <v>40</v>
      </c>
      <c r="C117" s="8" t="s">
        <v>45</v>
      </c>
      <c r="E117" t="str">
        <f t="array" aca="1" ref="E117" ca="1">IFERROR(OFFSET(Настройки!$AB$2,SMALL(IF($C117=Настройки!$AA$3:$AA$61,ROW(Настройки!$1:$59)),COLUMN(A117)),),"")</f>
        <v>ТЕРР_МСК1</v>
      </c>
      <c r="F117" t="str">
        <f t="array" aca="1" ref="F117" ca="1">IFERROR(OFFSET(Настройки!$AB$2,SMALL(IF($C117=Настройки!$AA$3:$AA$61,ROW(Настройки!$1:$59)),COLUMN(B117)),),"")</f>
        <v>ТЕРР_МСК2</v>
      </c>
      <c r="G117" t="str">
        <f t="array" aca="1" ref="G117" ca="1">IFERROR(OFFSET(Настройки!$AB$2,SMALL(IF($C117=Настройки!$AA$3:$AA$61,ROW(Настройки!$1:$59)),COLUMN(C117)),),"")</f>
        <v>ТЕРР_МСК3</v>
      </c>
      <c r="H117" t="str">
        <f t="array" aca="1" ref="H117" ca="1">IFERROR(OFFSET(Настройки!$AB$2,SMALL(IF($C117=Настройки!$AA$3:$AA$61,ROW(Настройки!$1:$59)),COLUMN(D117)),),"")</f>
        <v>ТЕРР_МСК4</v>
      </c>
      <c r="I117" t="str">
        <f t="array" aca="1" ref="I117" ca="1">IFERROR(OFFSET(Настройки!$AB$2,SMALL(IF($C117=Настройки!$AA$3:$AA$61,ROW(Настройки!$1:$59)),COLUMN(E117)),),"")</f>
        <v>ТЕРР_МСК5</v>
      </c>
      <c r="J117" t="str">
        <f t="array" aca="1" ref="J117" ca="1">IFERROR(OFFSET(Настройки!$AB$2,SMALL(IF($C117=Настройки!$AA$3:$AA$61,ROW(Настройки!$1:$59)),COLUMN(F117)),),"")</f>
        <v>ТЕРР_МСК7</v>
      </c>
      <c r="K117" t="str">
        <f t="array" aca="1" ref="K117" ca="1">IFERROR(OFFSET(Настройки!$AB$2,SMALL(IF($C117=Настройки!$AA$3:$AA$61,ROW(Настройки!$1:$59)),COLUMN(G117)),),"")</f>
        <v>ТЕРР_МСК8</v>
      </c>
      <c r="L117" t="str">
        <f t="array" aca="1" ref="L117" ca="1">IFERROR(OFFSET(Настройки!$AB$2,SMALL(IF($C117=Настройки!$AA$3:$AA$61,ROW(Настройки!$1:$59)),COLUMN(H117)),),"")</f>
        <v>ТЕРР_МСК10</v>
      </c>
      <c r="M117" t="str">
        <f t="array" aca="1" ref="M117" ca="1">IFERROR(OFFSET(Настройки!$AB$2,SMALL(IF($C117=Настройки!$AA$3:$AA$61,ROW(Настройки!$1:$59)),COLUMN(I117)),),"")</f>
        <v>ТЕРР_МСК11</v>
      </c>
    </row>
    <row r="118" spans="2:13" x14ac:dyDescent="0.25">
      <c r="B118" s="8">
        <v>42</v>
      </c>
      <c r="C118" s="8" t="s">
        <v>47</v>
      </c>
      <c r="E118" t="str">
        <f t="array" aca="1" ref="E118" ca="1">IFERROR(OFFSET(Настройки!$AB$2,SMALL(IF($C118=Настройки!$AA$3:$AA$61,ROW(Настройки!$1:$59)),COLUMN(A118)),),"")</f>
        <v>ТЕРР_СПБ1</v>
      </c>
      <c r="F118" t="str">
        <f t="array" aca="1" ref="F118" ca="1">IFERROR(OFFSET(Настройки!$AB$2,SMALL(IF($C118=Настройки!$AA$3:$AA$61,ROW(Настройки!$1:$59)),COLUMN(B118)),),"")</f>
        <v>ТЕРР_СПБ2</v>
      </c>
      <c r="G118" t="str">
        <f t="array" aca="1" ref="G118" ca="1">IFERROR(OFFSET(Настройки!$AB$2,SMALL(IF($C118=Настройки!$AA$3:$AA$61,ROW(Настройки!$1:$59)),COLUMN(C118)),),"")</f>
        <v>ТЕРР_СПБ3</v>
      </c>
      <c r="H118" t="str">
        <f t="array" aca="1" ref="H118" ca="1">IFERROR(OFFSET(Настройки!$AB$2,SMALL(IF($C118=Настройки!$AA$3:$AA$61,ROW(Настройки!$1:$59)),COLUMN(D118)),),"")</f>
        <v>ТЕРР_СПБ4</v>
      </c>
      <c r="I118" t="str">
        <f t="array" aca="1" ref="I118" ca="1">IFERROR(OFFSET(Настройки!$AB$2,SMALL(IF($C118=Настройки!$AA$3:$AA$61,ROW(Настройки!$1:$59)),COLUMN(E118)),),"")</f>
        <v>ТЕРР_СПБ5</v>
      </c>
      <c r="J118" t="str">
        <f t="array" aca="1" ref="J118" ca="1">IFERROR(OFFSET(Настройки!$AB$2,SMALL(IF($C118=Настройки!$AA$3:$AA$61,ROW(Настройки!$1:$59)),COLUMN(F118)),),"")</f>
        <v>ТЕРР_СПБ6</v>
      </c>
      <c r="K118" t="str">
        <f t="array" aca="1" ref="K118" ca="1">IFERROR(OFFSET(Настройки!$AB$2,SMALL(IF($C118=Настройки!$AA$3:$AA$61,ROW(Настройки!$1:$59)),COLUMN(G118)),),"")</f>
        <v>ТЕРР_СПБ7</v>
      </c>
      <c r="L118" t="str">
        <f t="array" aca="1" ref="L118" ca="1">IFERROR(OFFSET(Настройки!$AB$2,SMALL(IF($C118=Настройки!$AA$3:$AA$61,ROW(Настройки!$1:$59)),COLUMN(H118)),),"")</f>
        <v/>
      </c>
      <c r="M118" t="str">
        <f t="array" aca="1" ref="M118" ca="1">IFERROR(OFFSET(Настройки!$AB$2,SMALL(IF($C118=Настройки!$AA$3:$AA$61,ROW(Настройки!$1:$59)),COLUMN(I118)),),"")</f>
        <v/>
      </c>
    </row>
    <row r="119" spans="2:13" x14ac:dyDescent="0.25">
      <c r="B119" s="9">
        <v>43</v>
      </c>
      <c r="C119" s="9" t="s">
        <v>92</v>
      </c>
      <c r="E119" t="str">
        <f t="array" aca="1" ref="E119" ca="1">IFERROR(OFFSET(Настройки!$AB$2,SMALL(IF($C119=Настройки!$AA$3:$AA$61,ROW(Настройки!$1:$59)),COLUMN(A119)),),"")</f>
        <v>ТЕРР_ПТГ1</v>
      </c>
      <c r="F119" t="str">
        <f t="array" aca="1" ref="F119" ca="1">IFERROR(OFFSET(Настройки!$AB$2,SMALL(IF($C119=Настройки!$AA$3:$AA$61,ROW(Настройки!$1:$59)),COLUMN(B119)),),"")</f>
        <v/>
      </c>
      <c r="G119" t="str">
        <f t="array" aca="1" ref="G119" ca="1">IFERROR(OFFSET(Настройки!$AB$2,SMALL(IF($C119=Настройки!$AA$3:$AA$61,ROW(Настройки!$1:$59)),COLUMN(C119)),),"")</f>
        <v/>
      </c>
      <c r="H119" t="str">
        <f t="array" aca="1" ref="H119" ca="1">IFERROR(OFFSET(Настройки!$AB$2,SMALL(IF($C119=Настройки!$AA$3:$AA$61,ROW(Настройки!$1:$59)),COLUMN(D119)),),"")</f>
        <v/>
      </c>
      <c r="I119" t="str">
        <f t="array" aca="1" ref="I119" ca="1">IFERROR(OFFSET(Настройки!$AB$2,SMALL(IF($C119=Настройки!$AA$3:$AA$61,ROW(Настройки!$1:$59)),COLUMN(E119)),),"")</f>
        <v/>
      </c>
      <c r="J119" t="str">
        <f t="array" aca="1" ref="J119" ca="1">IFERROR(OFFSET(Настройки!$AB$2,SMALL(IF($C119=Настройки!$AA$3:$AA$61,ROW(Настройки!$1:$59)),COLUMN(F119)),),"")</f>
        <v/>
      </c>
      <c r="K119" t="str">
        <f t="array" aca="1" ref="K119" ca="1">IFERROR(OFFSET(Настройки!$AB$2,SMALL(IF($C119=Настройки!$AA$3:$AA$61,ROW(Настройки!$1:$59)),COLUMN(G119)),),"")</f>
        <v/>
      </c>
      <c r="L119" t="str">
        <f t="array" aca="1" ref="L119" ca="1">IFERROR(OFFSET(Настройки!$AB$2,SMALL(IF($C119=Настройки!$AA$3:$AA$61,ROW(Настройки!$1:$59)),COLUMN(H119)),),"")</f>
        <v/>
      </c>
      <c r="M119" t="str">
        <f t="array" aca="1" ref="M119" ca="1">IFERROR(OFFSET(Настройки!$AB$2,SMALL(IF($C119=Настройки!$AA$3:$AA$61,ROW(Настройки!$1:$59)),COLUMN(I119)),),"")</f>
        <v/>
      </c>
    </row>
    <row r="120" spans="2:13" x14ac:dyDescent="0.25">
      <c r="B120" s="9">
        <v>45</v>
      </c>
      <c r="C120" s="9" t="s">
        <v>94</v>
      </c>
      <c r="E120" t="str">
        <f t="array" aca="1" ref="E120" ca="1">IFERROR(OFFSET(Настройки!$AB$2,SMALL(IF($C120=Настройки!$AA$3:$AA$61,ROW(Настройки!$1:$59)),COLUMN(A120)),),"")</f>
        <v>ТЕРР_БЛГ1</v>
      </c>
      <c r="F120" t="str">
        <f t="array" aca="1" ref="F120" ca="1">IFERROR(OFFSET(Настройки!$AB$2,SMALL(IF($C120=Настройки!$AA$3:$AA$61,ROW(Настройки!$1:$59)),COLUMN(B120)),),"")</f>
        <v/>
      </c>
      <c r="G120" t="str">
        <f t="array" aca="1" ref="G120" ca="1">IFERROR(OFFSET(Настройки!$AB$2,SMALL(IF($C120=Настройки!$AA$3:$AA$61,ROW(Настройки!$1:$59)),COLUMN(C120)),),"")</f>
        <v/>
      </c>
      <c r="H120" t="str">
        <f t="array" aca="1" ref="H120" ca="1">IFERROR(OFFSET(Настройки!$AB$2,SMALL(IF($C120=Настройки!$AA$3:$AA$61,ROW(Настройки!$1:$59)),COLUMN(D120)),),"")</f>
        <v/>
      </c>
      <c r="I120" t="str">
        <f t="array" aca="1" ref="I120" ca="1">IFERROR(OFFSET(Настройки!$AB$2,SMALL(IF($C120=Настройки!$AA$3:$AA$61,ROW(Настройки!$1:$59)),COLUMN(E120)),),"")</f>
        <v/>
      </c>
      <c r="J120" t="str">
        <f t="array" aca="1" ref="J120" ca="1">IFERROR(OFFSET(Настройки!$AB$2,SMALL(IF($C120=Настройки!$AA$3:$AA$61,ROW(Настройки!$1:$59)),COLUMN(F120)),),"")</f>
        <v/>
      </c>
      <c r="K120" t="str">
        <f t="array" aca="1" ref="K120" ca="1">IFERROR(OFFSET(Настройки!$AB$2,SMALL(IF($C120=Настройки!$AA$3:$AA$61,ROW(Настройки!$1:$59)),COLUMN(G120)),),"")</f>
        <v/>
      </c>
      <c r="L120" t="str">
        <f t="array" aca="1" ref="L120" ca="1">IFERROR(OFFSET(Настройки!$AB$2,SMALL(IF($C120=Настройки!$AA$3:$AA$61,ROW(Настройки!$1:$59)),COLUMN(H120)),),"")</f>
        <v/>
      </c>
      <c r="M120" t="str">
        <f t="array" aca="1" ref="M120" ca="1">IFERROR(OFFSET(Настройки!$AB$2,SMALL(IF($C120=Настройки!$AA$3:$AA$61,ROW(Настройки!$1:$59)),COLUMN(I120)),),"")</f>
        <v/>
      </c>
    </row>
    <row r="121" spans="2:13" x14ac:dyDescent="0.25">
      <c r="B121" s="8">
        <v>46</v>
      </c>
      <c r="C121" s="8" t="s">
        <v>96</v>
      </c>
      <c r="E121" t="str">
        <f t="array" aca="1" ref="E121" ca="1">IFERROR(OFFSET(Настройки!$AB$2,SMALL(IF($C121=Настройки!$AA$3:$AA$61,ROW(Настройки!$1:$59)),COLUMN(A121)),),"")</f>
        <v>ТЕРР_НВР1</v>
      </c>
      <c r="F121" t="str">
        <f t="array" aca="1" ref="F121" ca="1">IFERROR(OFFSET(Настройки!$AB$2,SMALL(IF($C121=Настройки!$AA$3:$AA$61,ROW(Настройки!$1:$59)),COLUMN(B121)),),"")</f>
        <v/>
      </c>
      <c r="G121" t="str">
        <f t="array" aca="1" ref="G121" ca="1">IFERROR(OFFSET(Настройки!$AB$2,SMALL(IF($C121=Настройки!$AA$3:$AA$61,ROW(Настройки!$1:$59)),COLUMN(C121)),),"")</f>
        <v/>
      </c>
      <c r="H121" t="str">
        <f t="array" aca="1" ref="H121" ca="1">IFERROR(OFFSET(Настройки!$AB$2,SMALL(IF($C121=Настройки!$AA$3:$AA$61,ROW(Настройки!$1:$59)),COLUMN(D121)),),"")</f>
        <v/>
      </c>
      <c r="I121" t="str">
        <f t="array" aca="1" ref="I121" ca="1">IFERROR(OFFSET(Настройки!$AB$2,SMALL(IF($C121=Настройки!$AA$3:$AA$61,ROW(Настройки!$1:$59)),COLUMN(E121)),),"")</f>
        <v/>
      </c>
      <c r="J121" t="str">
        <f t="array" aca="1" ref="J121" ca="1">IFERROR(OFFSET(Настройки!$AB$2,SMALL(IF($C121=Настройки!$AA$3:$AA$61,ROW(Настройки!$1:$59)),COLUMN(F121)),),"")</f>
        <v/>
      </c>
      <c r="K121" t="str">
        <f t="array" aca="1" ref="K121" ca="1">IFERROR(OFFSET(Настройки!$AB$2,SMALL(IF($C121=Настройки!$AA$3:$AA$61,ROW(Настройки!$1:$59)),COLUMN(G121)),),"")</f>
        <v/>
      </c>
      <c r="L121" t="str">
        <f t="array" aca="1" ref="L121" ca="1">IFERROR(OFFSET(Настройки!$AB$2,SMALL(IF($C121=Настройки!$AA$3:$AA$61,ROW(Настройки!$1:$59)),COLUMN(H121)),),"")</f>
        <v/>
      </c>
      <c r="M121" t="str">
        <f t="array" aca="1" ref="M121" ca="1">IFERROR(OFFSET(Настройки!$AB$2,SMALL(IF($C121=Настройки!$AA$3:$AA$61,ROW(Настройки!$1:$59)),COLUMN(I121)),),"")</f>
        <v/>
      </c>
    </row>
    <row r="122" spans="2:13" x14ac:dyDescent="0.25">
      <c r="B122" s="8">
        <v>48</v>
      </c>
      <c r="C122" s="8" t="s">
        <v>98</v>
      </c>
      <c r="E122" t="str">
        <f t="array" aca="1" ref="E122" ca="1">IFERROR(OFFSET(Настройки!$AB$2,SMALL(IF($C122=Настройки!$AA$3:$AA$61,ROW(Настройки!$1:$59)),COLUMN(A122)),),"")</f>
        <v>ТЕРР_ОРН1</v>
      </c>
      <c r="F122" t="str">
        <f t="array" aca="1" ref="F122" ca="1">IFERROR(OFFSET(Настройки!$AB$2,SMALL(IF($C122=Настройки!$AA$3:$AA$61,ROW(Настройки!$1:$59)),COLUMN(B122)),),"")</f>
        <v/>
      </c>
      <c r="G122" t="str">
        <f t="array" aca="1" ref="G122" ca="1">IFERROR(OFFSET(Настройки!$AB$2,SMALL(IF($C122=Настройки!$AA$3:$AA$61,ROW(Настройки!$1:$59)),COLUMN(C122)),),"")</f>
        <v/>
      </c>
      <c r="H122" t="str">
        <f t="array" aca="1" ref="H122" ca="1">IFERROR(OFFSET(Настройки!$AB$2,SMALL(IF($C122=Настройки!$AA$3:$AA$61,ROW(Настройки!$1:$59)),COLUMN(D122)),),"")</f>
        <v/>
      </c>
      <c r="I122" t="str">
        <f t="array" aca="1" ref="I122" ca="1">IFERROR(OFFSET(Настройки!$AB$2,SMALL(IF($C122=Настройки!$AA$3:$AA$61,ROW(Настройки!$1:$59)),COLUMN(E122)),),"")</f>
        <v/>
      </c>
      <c r="J122" t="str">
        <f t="array" aca="1" ref="J122" ca="1">IFERROR(OFFSET(Настройки!$AB$2,SMALL(IF($C122=Настройки!$AA$3:$AA$61,ROW(Настройки!$1:$59)),COLUMN(F122)),),"")</f>
        <v/>
      </c>
      <c r="K122" t="str">
        <f t="array" aca="1" ref="K122" ca="1">IFERROR(OFFSET(Настройки!$AB$2,SMALL(IF($C122=Настройки!$AA$3:$AA$61,ROW(Настройки!$1:$59)),COLUMN(G122)),),"")</f>
        <v/>
      </c>
      <c r="L122" t="str">
        <f t="array" aca="1" ref="L122" ca="1">IFERROR(OFFSET(Настройки!$AB$2,SMALL(IF($C122=Настройки!$AA$3:$AA$61,ROW(Настройки!$1:$59)),COLUMN(H122)),),"")</f>
        <v/>
      </c>
      <c r="M122" t="str">
        <f t="array" aca="1" ref="M122" ca="1">IFERROR(OFFSET(Настройки!$AB$2,SMALL(IF($C122=Настройки!$AA$3:$AA$61,ROW(Настройки!$1:$59)),COLUMN(I122)),),"")</f>
        <v/>
      </c>
    </row>
    <row r="123" spans="2:13" x14ac:dyDescent="0.25">
      <c r="B123" s="8">
        <v>50</v>
      </c>
      <c r="C123" s="8" t="s">
        <v>100</v>
      </c>
      <c r="E123" t="str">
        <f t="array" aca="1" ref="E123" ca="1">IFERROR(OFFSET(Настройки!$AB$2,SMALL(IF($C123=Настройки!$AA$3:$AA$61,ROW(Настройки!$1:$59)),COLUMN(A123)),),"")</f>
        <v>ТЕРР_СОЧ1</v>
      </c>
      <c r="F123" t="str">
        <f t="array" aca="1" ref="F123" ca="1">IFERROR(OFFSET(Настройки!$AB$2,SMALL(IF($C123=Настройки!$AA$3:$AA$61,ROW(Настройки!$1:$59)),COLUMN(B123)),),"")</f>
        <v/>
      </c>
      <c r="G123" t="str">
        <f t="array" aca="1" ref="G123" ca="1">IFERROR(OFFSET(Настройки!$AB$2,SMALL(IF($C123=Настройки!$AA$3:$AA$61,ROW(Настройки!$1:$59)),COLUMN(C123)),),"")</f>
        <v/>
      </c>
      <c r="H123" t="str">
        <f t="array" aca="1" ref="H123" ca="1">IFERROR(OFFSET(Настройки!$AB$2,SMALL(IF($C123=Настройки!$AA$3:$AA$61,ROW(Настройки!$1:$59)),COLUMN(D123)),),"")</f>
        <v/>
      </c>
      <c r="I123" t="str">
        <f t="array" aca="1" ref="I123" ca="1">IFERROR(OFFSET(Настройки!$AB$2,SMALL(IF($C123=Настройки!$AA$3:$AA$61,ROW(Настройки!$1:$59)),COLUMN(E123)),),"")</f>
        <v/>
      </c>
      <c r="J123" t="str">
        <f t="array" aca="1" ref="J123" ca="1">IFERROR(OFFSET(Настройки!$AB$2,SMALL(IF($C123=Настройки!$AA$3:$AA$61,ROW(Настройки!$1:$59)),COLUMN(F123)),),"")</f>
        <v/>
      </c>
      <c r="K123" t="str">
        <f t="array" aca="1" ref="K123" ca="1">IFERROR(OFFSET(Настройки!$AB$2,SMALL(IF($C123=Настройки!$AA$3:$AA$61,ROW(Настройки!$1:$59)),COLUMN(G123)),),"")</f>
        <v/>
      </c>
      <c r="L123" t="str">
        <f t="array" aca="1" ref="L123" ca="1">IFERROR(OFFSET(Настройки!$AB$2,SMALL(IF($C123=Настройки!$AA$3:$AA$61,ROW(Настройки!$1:$59)),COLUMN(H123)),),"")</f>
        <v/>
      </c>
      <c r="M123" t="str">
        <f t="array" aca="1" ref="M123" ca="1">IFERROR(OFFSET(Настройки!$AB$2,SMALL(IF($C123=Настройки!$AA$3:$AA$61,ROW(Настройки!$1:$59)),COLUMN(I123)),),"")</f>
        <v/>
      </c>
    </row>
    <row r="124" spans="2:13" x14ac:dyDescent="0.25">
      <c r="B124" s="9">
        <v>51</v>
      </c>
      <c r="C124" s="9" t="s">
        <v>53</v>
      </c>
      <c r="E124" t="str">
        <f t="array" aca="1" ref="E124" ca="1">IFERROR(OFFSET(Настройки!$AB$2,SMALL(IF($C124=Настройки!$AA$3:$AA$61,ROW(Настройки!$1:$59)),COLUMN(A124)),),"")</f>
        <v>ТЕРР_РНД1</v>
      </c>
      <c r="F124" t="str">
        <f t="array" aca="1" ref="F124" ca="1">IFERROR(OFFSET(Настройки!$AB$2,SMALL(IF($C124=Настройки!$AA$3:$AA$61,ROW(Настройки!$1:$59)),COLUMN(B124)),),"")</f>
        <v>ТЕРР_РНД2</v>
      </c>
      <c r="G124" t="str">
        <f t="array" aca="1" ref="G124" ca="1">IFERROR(OFFSET(Настройки!$AB$2,SMALL(IF($C124=Настройки!$AA$3:$AA$61,ROW(Настройки!$1:$59)),COLUMN(C124)),),"")</f>
        <v/>
      </c>
      <c r="H124" t="str">
        <f t="array" aca="1" ref="H124" ca="1">IFERROR(OFFSET(Настройки!$AB$2,SMALL(IF($C124=Настройки!$AA$3:$AA$61,ROW(Настройки!$1:$59)),COLUMN(D124)),),"")</f>
        <v/>
      </c>
      <c r="I124" t="str">
        <f t="array" aca="1" ref="I124" ca="1">IFERROR(OFFSET(Настройки!$AB$2,SMALL(IF($C124=Настройки!$AA$3:$AA$61,ROW(Настройки!$1:$59)),COLUMN(E124)),),"")</f>
        <v/>
      </c>
      <c r="J124" t="str">
        <f t="array" aca="1" ref="J124" ca="1">IFERROR(OFFSET(Настройки!$AB$2,SMALL(IF($C124=Настройки!$AA$3:$AA$61,ROW(Настройки!$1:$59)),COLUMN(F124)),),"")</f>
        <v/>
      </c>
      <c r="K124" t="str">
        <f t="array" aca="1" ref="K124" ca="1">IFERROR(OFFSET(Настройки!$AB$2,SMALL(IF($C124=Настройки!$AA$3:$AA$61,ROW(Настройки!$1:$59)),COLUMN(G124)),),"")</f>
        <v/>
      </c>
      <c r="L124" t="str">
        <f t="array" aca="1" ref="L124" ca="1">IFERROR(OFFSET(Настройки!$AB$2,SMALL(IF($C124=Настройки!$AA$3:$AA$61,ROW(Настройки!$1:$59)),COLUMN(H124)),),"")</f>
        <v/>
      </c>
      <c r="M124" t="str">
        <f t="array" aca="1" ref="M124" ca="1">IFERROR(OFFSET(Настройки!$AB$2,SMALL(IF($C124=Настройки!$AA$3:$AA$61,ROW(Настройки!$1:$59)),COLUMN(I124)),),"")</f>
        <v/>
      </c>
    </row>
    <row r="125" spans="2:13" x14ac:dyDescent="0.25">
      <c r="B125" s="8">
        <v>52</v>
      </c>
      <c r="C125" s="8" t="s">
        <v>103</v>
      </c>
      <c r="E125" t="str">
        <f t="array" aca="1" ref="E125" ca="1">IFERROR(OFFSET(Настройки!$AB$2,SMALL(IF($C125=Настройки!$AA$3:$AA$61,ROW(Настройки!$1:$59)),COLUMN(A125)),),"")</f>
        <v>ТЕРР_ТВР1</v>
      </c>
      <c r="F125" t="str">
        <f t="array" aca="1" ref="F125" ca="1">IFERROR(OFFSET(Настройки!$AB$2,SMALL(IF($C125=Настройки!$AA$3:$AA$61,ROW(Настройки!$1:$59)),COLUMN(B125)),),"")</f>
        <v/>
      </c>
      <c r="G125" t="str">
        <f t="array" aca="1" ref="G125" ca="1">IFERROR(OFFSET(Настройки!$AB$2,SMALL(IF($C125=Настройки!$AA$3:$AA$61,ROW(Настройки!$1:$59)),COLUMN(C125)),),"")</f>
        <v/>
      </c>
      <c r="H125" t="str">
        <f t="array" aca="1" ref="H125" ca="1">IFERROR(OFFSET(Настройки!$AB$2,SMALL(IF($C125=Настройки!$AA$3:$AA$61,ROW(Настройки!$1:$59)),COLUMN(D125)),),"")</f>
        <v/>
      </c>
      <c r="I125" t="str">
        <f t="array" aca="1" ref="I125" ca="1">IFERROR(OFFSET(Настройки!$AB$2,SMALL(IF($C125=Настройки!$AA$3:$AA$61,ROW(Настройки!$1:$59)),COLUMN(E125)),),"")</f>
        <v/>
      </c>
      <c r="J125" t="str">
        <f t="array" aca="1" ref="J125" ca="1">IFERROR(OFFSET(Настройки!$AB$2,SMALL(IF($C125=Настройки!$AA$3:$AA$61,ROW(Настройки!$1:$59)),COLUMN(F125)),),"")</f>
        <v/>
      </c>
      <c r="K125" t="str">
        <f t="array" aca="1" ref="K125" ca="1">IFERROR(OFFSET(Настройки!$AB$2,SMALL(IF($C125=Настройки!$AA$3:$AA$61,ROW(Настройки!$1:$59)),COLUMN(G125)),),"")</f>
        <v/>
      </c>
      <c r="L125" t="str">
        <f t="array" aca="1" ref="L125" ca="1">IFERROR(OFFSET(Настройки!$AB$2,SMALL(IF($C125=Настройки!$AA$3:$AA$61,ROW(Настройки!$1:$59)),COLUMN(H125)),),"")</f>
        <v/>
      </c>
      <c r="M125" t="str">
        <f t="array" aca="1" ref="M125" ca="1">IFERROR(OFFSET(Настройки!$AB$2,SMALL(IF($C125=Настройки!$AA$3:$AA$61,ROW(Настройки!$1:$59)),COLUMN(I125)),),"")</f>
        <v/>
      </c>
    </row>
    <row r="126" spans="2:13" x14ac:dyDescent="0.25">
      <c r="B126" s="9">
        <v>53</v>
      </c>
      <c r="C126" s="9" t="s">
        <v>45</v>
      </c>
      <c r="E126" t="str">
        <f t="array" aca="1" ref="E126" ca="1">IFERROR(OFFSET(Настройки!$AB$2,SMALL(IF($C126=Настройки!$AA$3:$AA$61,ROW(Настройки!$1:$59)),COLUMN(A126)),),"")</f>
        <v>ТЕРР_МСК1</v>
      </c>
      <c r="F126" t="str">
        <f t="array" aca="1" ref="F126" ca="1">IFERROR(OFFSET(Настройки!$AB$2,SMALL(IF($C126=Настройки!$AA$3:$AA$61,ROW(Настройки!$1:$59)),COLUMN(B126)),),"")</f>
        <v>ТЕРР_МСК2</v>
      </c>
      <c r="G126" t="str">
        <f t="array" aca="1" ref="G126" ca="1">IFERROR(OFFSET(Настройки!$AB$2,SMALL(IF($C126=Настройки!$AA$3:$AA$61,ROW(Настройки!$1:$59)),COLUMN(C126)),),"")</f>
        <v>ТЕРР_МСК3</v>
      </c>
      <c r="H126" t="str">
        <f t="array" aca="1" ref="H126" ca="1">IFERROR(OFFSET(Настройки!$AB$2,SMALL(IF($C126=Настройки!$AA$3:$AA$61,ROW(Настройки!$1:$59)),COLUMN(D126)),),"")</f>
        <v>ТЕРР_МСК4</v>
      </c>
      <c r="I126" t="str">
        <f t="array" aca="1" ref="I126" ca="1">IFERROR(OFFSET(Настройки!$AB$2,SMALL(IF($C126=Настройки!$AA$3:$AA$61,ROW(Настройки!$1:$59)),COLUMN(E126)),),"")</f>
        <v>ТЕРР_МСК5</v>
      </c>
      <c r="J126" t="str">
        <f t="array" aca="1" ref="J126" ca="1">IFERROR(OFFSET(Настройки!$AB$2,SMALL(IF($C126=Настройки!$AA$3:$AA$61,ROW(Настройки!$1:$59)),COLUMN(F126)),),"")</f>
        <v>ТЕРР_МСК7</v>
      </c>
      <c r="K126" t="str">
        <f t="array" aca="1" ref="K126" ca="1">IFERROR(OFFSET(Настройки!$AB$2,SMALL(IF($C126=Настройки!$AA$3:$AA$61,ROW(Настройки!$1:$59)),COLUMN(G126)),),"")</f>
        <v>ТЕРР_МСК8</v>
      </c>
      <c r="L126" t="str">
        <f t="array" aca="1" ref="L126" ca="1">IFERROR(OFFSET(Настройки!$AB$2,SMALL(IF($C126=Настройки!$AA$3:$AA$61,ROW(Настройки!$1:$59)),COLUMN(H126)),),"")</f>
        <v>ТЕРР_МСК10</v>
      </c>
      <c r="M126" t="str">
        <f t="array" aca="1" ref="M126" ca="1">IFERROR(OFFSET(Настройки!$AB$2,SMALL(IF($C126=Настройки!$AA$3:$AA$61,ROW(Настройки!$1:$59)),COLUMN(I126)),),"")</f>
        <v>ТЕРР_МСК11</v>
      </c>
    </row>
    <row r="127" spans="2:13" x14ac:dyDescent="0.25">
      <c r="B127" s="8">
        <v>54</v>
      </c>
      <c r="C127" s="8" t="s">
        <v>47</v>
      </c>
      <c r="E127" t="str">
        <f t="array" aca="1" ref="E127" ca="1">IFERROR(OFFSET(Настройки!$AB$2,SMALL(IF($C127=Настройки!$AA$3:$AA$61,ROW(Настройки!$1:$59)),COLUMN(A127)),),"")</f>
        <v>ТЕРР_СПБ1</v>
      </c>
      <c r="F127" t="str">
        <f t="array" aca="1" ref="F127" ca="1">IFERROR(OFFSET(Настройки!$AB$2,SMALL(IF($C127=Настройки!$AA$3:$AA$61,ROW(Настройки!$1:$59)),COLUMN(B127)),),"")</f>
        <v>ТЕРР_СПБ2</v>
      </c>
      <c r="G127" t="str">
        <f t="array" aca="1" ref="G127" ca="1">IFERROR(OFFSET(Настройки!$AB$2,SMALL(IF($C127=Настройки!$AA$3:$AA$61,ROW(Настройки!$1:$59)),COLUMN(C127)),),"")</f>
        <v>ТЕРР_СПБ3</v>
      </c>
      <c r="H127" t="str">
        <f t="array" aca="1" ref="H127" ca="1">IFERROR(OFFSET(Настройки!$AB$2,SMALL(IF($C127=Настройки!$AA$3:$AA$61,ROW(Настройки!$1:$59)),COLUMN(D127)),),"")</f>
        <v>ТЕРР_СПБ4</v>
      </c>
      <c r="I127" t="str">
        <f t="array" aca="1" ref="I127" ca="1">IFERROR(OFFSET(Настройки!$AB$2,SMALL(IF($C127=Настройки!$AA$3:$AA$61,ROW(Настройки!$1:$59)),COLUMN(E127)),),"")</f>
        <v>ТЕРР_СПБ5</v>
      </c>
      <c r="J127" t="str">
        <f t="array" aca="1" ref="J127" ca="1">IFERROR(OFFSET(Настройки!$AB$2,SMALL(IF($C127=Настройки!$AA$3:$AA$61,ROW(Настройки!$1:$59)),COLUMN(F127)),),"")</f>
        <v>ТЕРР_СПБ6</v>
      </c>
      <c r="K127" t="str">
        <f t="array" aca="1" ref="K127" ca="1">IFERROR(OFFSET(Настройки!$AB$2,SMALL(IF($C127=Настройки!$AA$3:$AA$61,ROW(Настройки!$1:$59)),COLUMN(G127)),),"")</f>
        <v>ТЕРР_СПБ7</v>
      </c>
      <c r="L127" t="str">
        <f t="array" aca="1" ref="L127" ca="1">IFERROR(OFFSET(Настройки!$AB$2,SMALL(IF($C127=Настройки!$AA$3:$AA$61,ROW(Настройки!$1:$59)),COLUMN(H127)),),"")</f>
        <v/>
      </c>
      <c r="M127" t="str">
        <f t="array" aca="1" ref="M127" ca="1">IFERROR(OFFSET(Настройки!$AB$2,SMALL(IF($C127=Настройки!$AA$3:$AA$61,ROW(Настройки!$1:$59)),COLUMN(I127)),),"")</f>
        <v/>
      </c>
    </row>
    <row r="128" spans="2:13" x14ac:dyDescent="0.25">
      <c r="B128" s="8">
        <v>56</v>
      </c>
      <c r="C128" s="8" t="s">
        <v>58</v>
      </c>
      <c r="E128" t="str">
        <f t="array" aca="1" ref="E128" ca="1">IFERROR(OFFSET(Настройки!$AB$2,SMALL(IF($C128=Настройки!$AA$3:$AA$61,ROW(Настройки!$1:$59)),COLUMN(A128)),),"")</f>
        <v>ТЕРР_КЗН1</v>
      </c>
      <c r="F128" t="str">
        <f t="array" aca="1" ref="F128" ca="1">IFERROR(OFFSET(Настройки!$AB$2,SMALL(IF($C128=Настройки!$AA$3:$AA$61,ROW(Настройки!$1:$59)),COLUMN(B128)),),"")</f>
        <v/>
      </c>
      <c r="G128" t="str">
        <f t="array" aca="1" ref="G128" ca="1">IFERROR(OFFSET(Настройки!$AB$2,SMALL(IF($C128=Настройки!$AA$3:$AA$61,ROW(Настройки!$1:$59)),COLUMN(C128)),),"")</f>
        <v/>
      </c>
      <c r="H128" t="str">
        <f t="array" aca="1" ref="H128" ca="1">IFERROR(OFFSET(Настройки!$AB$2,SMALL(IF($C128=Настройки!$AA$3:$AA$61,ROW(Настройки!$1:$59)),COLUMN(D128)),),"")</f>
        <v/>
      </c>
      <c r="I128" t="str">
        <f t="array" aca="1" ref="I128" ca="1">IFERROR(OFFSET(Настройки!$AB$2,SMALL(IF($C128=Настройки!$AA$3:$AA$61,ROW(Настройки!$1:$59)),COLUMN(E128)),),"")</f>
        <v/>
      </c>
      <c r="J128" t="str">
        <f t="array" aca="1" ref="J128" ca="1">IFERROR(OFFSET(Настройки!$AB$2,SMALL(IF($C128=Настройки!$AA$3:$AA$61,ROW(Настройки!$1:$59)),COLUMN(F128)),),"")</f>
        <v/>
      </c>
      <c r="K128" t="str">
        <f t="array" aca="1" ref="K128" ca="1">IFERROR(OFFSET(Настройки!$AB$2,SMALL(IF($C128=Настройки!$AA$3:$AA$61,ROW(Настройки!$1:$59)),COLUMN(G128)),),"")</f>
        <v/>
      </c>
      <c r="L128" t="str">
        <f t="array" aca="1" ref="L128" ca="1">IFERROR(OFFSET(Настройки!$AB$2,SMALL(IF($C128=Настройки!$AA$3:$AA$61,ROW(Настройки!$1:$59)),COLUMN(H128)),),"")</f>
        <v/>
      </c>
      <c r="M128" t="str">
        <f t="array" aca="1" ref="M128" ca="1">IFERROR(OFFSET(Настройки!$AB$2,SMALL(IF($C128=Настройки!$AA$3:$AA$61,ROW(Настройки!$1:$59)),COLUMN(I128)),),"")</f>
        <v/>
      </c>
    </row>
    <row r="129" spans="2:13" x14ac:dyDescent="0.25">
      <c r="B129" s="9">
        <v>59</v>
      </c>
      <c r="C129" s="9" t="s">
        <v>107</v>
      </c>
      <c r="E129" t="str">
        <f t="array" aca="1" ref="E129" ca="1">IFERROR(OFFSET(Настройки!$AB$2,SMALL(IF($C129=Настройки!$AA$3:$AA$61,ROW(Настройки!$1:$59)),COLUMN(A129)),),"")</f>
        <v>ТЕРР_АСТ1</v>
      </c>
      <c r="F129" t="str">
        <f t="array" aca="1" ref="F129" ca="1">IFERROR(OFFSET(Настройки!$AB$2,SMALL(IF($C129=Настройки!$AA$3:$AA$61,ROW(Настройки!$1:$59)),COLUMN(B129)),),"")</f>
        <v/>
      </c>
      <c r="G129" t="str">
        <f t="array" aca="1" ref="G129" ca="1">IFERROR(OFFSET(Настройки!$AB$2,SMALL(IF($C129=Настройки!$AA$3:$AA$61,ROW(Настройки!$1:$59)),COLUMN(C129)),),"")</f>
        <v/>
      </c>
      <c r="H129" t="str">
        <f t="array" aca="1" ref="H129" ca="1">IFERROR(OFFSET(Настройки!$AB$2,SMALL(IF($C129=Настройки!$AA$3:$AA$61,ROW(Настройки!$1:$59)),COLUMN(D129)),),"")</f>
        <v/>
      </c>
      <c r="I129" t="str">
        <f t="array" aca="1" ref="I129" ca="1">IFERROR(OFFSET(Настройки!$AB$2,SMALL(IF($C129=Настройки!$AA$3:$AA$61,ROW(Настройки!$1:$59)),COLUMN(E129)),),"")</f>
        <v/>
      </c>
      <c r="J129" t="str">
        <f t="array" aca="1" ref="J129" ca="1">IFERROR(OFFSET(Настройки!$AB$2,SMALL(IF($C129=Настройки!$AA$3:$AA$61,ROW(Настройки!$1:$59)),COLUMN(F129)),),"")</f>
        <v/>
      </c>
      <c r="K129" t="str">
        <f t="array" aca="1" ref="K129" ca="1">IFERROR(OFFSET(Настройки!$AB$2,SMALL(IF($C129=Настройки!$AA$3:$AA$61,ROW(Настройки!$1:$59)),COLUMN(G129)),),"")</f>
        <v/>
      </c>
      <c r="L129" t="str">
        <f t="array" aca="1" ref="L129" ca="1">IFERROR(OFFSET(Настройки!$AB$2,SMALL(IF($C129=Настройки!$AA$3:$AA$61,ROW(Настройки!$1:$59)),COLUMN(H129)),),"")</f>
        <v/>
      </c>
      <c r="M129" t="str">
        <f t="array" aca="1" ref="M129" ca="1">IFERROR(OFFSET(Настройки!$AB$2,SMALL(IF($C129=Настройки!$AA$3:$AA$61,ROW(Настройки!$1:$59)),COLUMN(I129)),),"")</f>
        <v/>
      </c>
    </row>
    <row r="130" spans="2:13" x14ac:dyDescent="0.25">
      <c r="B130" s="8">
        <v>60</v>
      </c>
      <c r="C130" s="8" t="s">
        <v>45</v>
      </c>
      <c r="E130" t="str">
        <f t="array" aca="1" ref="E130" ca="1">IFERROR(OFFSET(Настройки!$AB$2,SMALL(IF($C130=Настройки!$AA$3:$AA$61,ROW(Настройки!$1:$59)),COLUMN(A130)),),"")</f>
        <v>ТЕРР_МСК1</v>
      </c>
      <c r="F130" t="str">
        <f t="array" aca="1" ref="F130" ca="1">IFERROR(OFFSET(Настройки!$AB$2,SMALL(IF($C130=Настройки!$AA$3:$AA$61,ROW(Настройки!$1:$59)),COLUMN(B130)),),"")</f>
        <v>ТЕРР_МСК2</v>
      </c>
      <c r="G130" t="str">
        <f t="array" aca="1" ref="G130" ca="1">IFERROR(OFFSET(Настройки!$AB$2,SMALL(IF($C130=Настройки!$AA$3:$AA$61,ROW(Настройки!$1:$59)),COLUMN(C130)),),"")</f>
        <v>ТЕРР_МСК3</v>
      </c>
      <c r="H130" t="str">
        <f t="array" aca="1" ref="H130" ca="1">IFERROR(OFFSET(Настройки!$AB$2,SMALL(IF($C130=Настройки!$AA$3:$AA$61,ROW(Настройки!$1:$59)),COLUMN(D130)),),"")</f>
        <v>ТЕРР_МСК4</v>
      </c>
      <c r="I130" t="str">
        <f t="array" aca="1" ref="I130" ca="1">IFERROR(OFFSET(Настройки!$AB$2,SMALL(IF($C130=Настройки!$AA$3:$AA$61,ROW(Настройки!$1:$59)),COLUMN(E130)),),"")</f>
        <v>ТЕРР_МСК5</v>
      </c>
      <c r="J130" t="str">
        <f t="array" aca="1" ref="J130" ca="1">IFERROR(OFFSET(Настройки!$AB$2,SMALL(IF($C130=Настройки!$AA$3:$AA$61,ROW(Настройки!$1:$59)),COLUMN(F130)),),"")</f>
        <v>ТЕРР_МСК7</v>
      </c>
      <c r="K130" t="str">
        <f t="array" aca="1" ref="K130" ca="1">IFERROR(OFFSET(Настройки!$AB$2,SMALL(IF($C130=Настройки!$AA$3:$AA$61,ROW(Настройки!$1:$59)),COLUMN(G130)),),"")</f>
        <v>ТЕРР_МСК8</v>
      </c>
      <c r="L130" t="str">
        <f t="array" aca="1" ref="L130" ca="1">IFERROR(OFFSET(Настройки!$AB$2,SMALL(IF($C130=Настройки!$AA$3:$AA$61,ROW(Настройки!$1:$59)),COLUMN(H130)),),"")</f>
        <v>ТЕРР_МСК10</v>
      </c>
      <c r="M130" t="str">
        <f t="array" aca="1" ref="M130" ca="1">IFERROR(OFFSET(Настройки!$AB$2,SMALL(IF($C130=Настройки!$AA$3:$AA$61,ROW(Настройки!$1:$59)),COLUMN(I130)),),"")</f>
        <v>ТЕРР_МСК11</v>
      </c>
    </row>
    <row r="131" spans="2:13" x14ac:dyDescent="0.25">
      <c r="B131" s="8">
        <v>62</v>
      </c>
      <c r="C131" s="8" t="s">
        <v>110</v>
      </c>
      <c r="E131" t="str">
        <f t="array" aca="1" ref="E131" ca="1">IFERROR(OFFSET(Настройки!$AB$2,SMALL(IF($C131=Настройки!$AA$3:$AA$61,ROW(Настройки!$1:$59)),COLUMN(A131)),),"")</f>
        <v>ТЕРР_СВТ1</v>
      </c>
      <c r="F131" t="str">
        <f t="array" aca="1" ref="F131" ca="1">IFERROR(OFFSET(Настройки!$AB$2,SMALL(IF($C131=Настройки!$AA$3:$AA$61,ROW(Настройки!$1:$59)),COLUMN(B131)),),"")</f>
        <v/>
      </c>
      <c r="G131" t="str">
        <f t="array" aca="1" ref="G131" ca="1">IFERROR(OFFSET(Настройки!$AB$2,SMALL(IF($C131=Настройки!$AA$3:$AA$61,ROW(Настройки!$1:$59)),COLUMN(C131)),),"")</f>
        <v/>
      </c>
      <c r="H131" t="str">
        <f t="array" aca="1" ref="H131" ca="1">IFERROR(OFFSET(Настройки!$AB$2,SMALL(IF($C131=Настройки!$AA$3:$AA$61,ROW(Настройки!$1:$59)),COLUMN(D131)),),"")</f>
        <v/>
      </c>
      <c r="I131" t="str">
        <f t="array" aca="1" ref="I131" ca="1">IFERROR(OFFSET(Настройки!$AB$2,SMALL(IF($C131=Настройки!$AA$3:$AA$61,ROW(Настройки!$1:$59)),COLUMN(E131)),),"")</f>
        <v/>
      </c>
      <c r="J131" t="str">
        <f t="array" aca="1" ref="J131" ca="1">IFERROR(OFFSET(Настройки!$AB$2,SMALL(IF($C131=Настройки!$AA$3:$AA$61,ROW(Настройки!$1:$59)),COLUMN(F131)),),"")</f>
        <v/>
      </c>
      <c r="K131" t="str">
        <f t="array" aca="1" ref="K131" ca="1">IFERROR(OFFSET(Настройки!$AB$2,SMALL(IF($C131=Настройки!$AA$3:$AA$61,ROW(Настройки!$1:$59)),COLUMN(G131)),),"")</f>
        <v/>
      </c>
      <c r="L131" t="str">
        <f t="array" aca="1" ref="L131" ca="1">IFERROR(OFFSET(Настройки!$AB$2,SMALL(IF($C131=Настройки!$AA$3:$AA$61,ROW(Настройки!$1:$59)),COLUMN(H131)),),"")</f>
        <v/>
      </c>
      <c r="M131" t="str">
        <f t="array" aca="1" ref="M131" ca="1">IFERROR(OFFSET(Настройки!$AB$2,SMALL(IF($C131=Настройки!$AA$3:$AA$61,ROW(Настройки!$1:$59)),COLUMN(I131)),),"")</f>
        <v/>
      </c>
    </row>
    <row r="132" spans="2:13" x14ac:dyDescent="0.25">
      <c r="B132" s="9">
        <v>63</v>
      </c>
      <c r="C132" s="9" t="s">
        <v>112</v>
      </c>
      <c r="E132" t="str">
        <f t="array" aca="1" ref="E132" ca="1">IFERROR(OFFSET(Настройки!$AB$2,SMALL(IF($C132=Настройки!$AA$3:$AA$61,ROW(Настройки!$1:$59)),COLUMN(A132)),),"")</f>
        <v>ТЕРР_ТМБ1</v>
      </c>
      <c r="F132" t="str">
        <f t="array" aca="1" ref="F132" ca="1">IFERROR(OFFSET(Настройки!$AB$2,SMALL(IF($C132=Настройки!$AA$3:$AA$61,ROW(Настройки!$1:$59)),COLUMN(B132)),),"")</f>
        <v/>
      </c>
      <c r="G132" t="str">
        <f t="array" aca="1" ref="G132" ca="1">IFERROR(OFFSET(Настройки!$AB$2,SMALL(IF($C132=Настройки!$AA$3:$AA$61,ROW(Настройки!$1:$59)),COLUMN(C132)),),"")</f>
        <v/>
      </c>
      <c r="H132" t="str">
        <f t="array" aca="1" ref="H132" ca="1">IFERROR(OFFSET(Настройки!$AB$2,SMALL(IF($C132=Настройки!$AA$3:$AA$61,ROW(Настройки!$1:$59)),COLUMN(D132)),),"")</f>
        <v/>
      </c>
      <c r="I132" t="str">
        <f t="array" aca="1" ref="I132" ca="1">IFERROR(OFFSET(Настройки!$AB$2,SMALL(IF($C132=Настройки!$AA$3:$AA$61,ROW(Настройки!$1:$59)),COLUMN(E132)),),"")</f>
        <v/>
      </c>
      <c r="J132" t="str">
        <f t="array" aca="1" ref="J132" ca="1">IFERROR(OFFSET(Настройки!$AB$2,SMALL(IF($C132=Настройки!$AA$3:$AA$61,ROW(Настройки!$1:$59)),COLUMN(F132)),),"")</f>
        <v/>
      </c>
      <c r="K132" t="str">
        <f t="array" aca="1" ref="K132" ca="1">IFERROR(OFFSET(Настройки!$AB$2,SMALL(IF($C132=Настройки!$AA$3:$AA$61,ROW(Настройки!$1:$59)),COLUMN(G132)),),"")</f>
        <v/>
      </c>
      <c r="L132" t="str">
        <f t="array" aca="1" ref="L132" ca="1">IFERROR(OFFSET(Настройки!$AB$2,SMALL(IF($C132=Настройки!$AA$3:$AA$61,ROW(Настройки!$1:$59)),COLUMN(H132)),),"")</f>
        <v/>
      </c>
      <c r="M132" t="str">
        <f t="array" aca="1" ref="M132" ca="1">IFERROR(OFFSET(Настройки!$AB$2,SMALL(IF($C132=Настройки!$AA$3:$AA$61,ROW(Настройки!$1:$59)),COLUMN(I132)),),"")</f>
        <v/>
      </c>
    </row>
    <row r="133" spans="2:13" x14ac:dyDescent="0.25">
      <c r="B133" s="8">
        <v>64</v>
      </c>
      <c r="C133" s="8" t="s">
        <v>114</v>
      </c>
      <c r="E133" t="str">
        <f t="array" aca="1" ref="E133" ca="1">IFERROR(OFFSET(Настройки!$AB$2,SMALL(IF($C133=Настройки!$AA$3:$AA$61,ROW(Настройки!$1:$59)),COLUMN(A133)),),"")</f>
        <v>ТЕРР_АБН1</v>
      </c>
      <c r="F133" t="str">
        <f t="array" aca="1" ref="F133" ca="1">IFERROR(OFFSET(Настройки!$AB$2,SMALL(IF($C133=Настройки!$AA$3:$AA$61,ROW(Настройки!$1:$59)),COLUMN(B133)),),"")</f>
        <v/>
      </c>
      <c r="G133" t="str">
        <f t="array" aca="1" ref="G133" ca="1">IFERROR(OFFSET(Настройки!$AB$2,SMALL(IF($C133=Настройки!$AA$3:$AA$61,ROW(Настройки!$1:$59)),COLUMN(C133)),),"")</f>
        <v/>
      </c>
      <c r="H133" t="str">
        <f t="array" aca="1" ref="H133" ca="1">IFERROR(OFFSET(Настройки!$AB$2,SMALL(IF($C133=Настройки!$AA$3:$AA$61,ROW(Настройки!$1:$59)),COLUMN(D133)),),"")</f>
        <v/>
      </c>
      <c r="I133" t="str">
        <f t="array" aca="1" ref="I133" ca="1">IFERROR(OFFSET(Настройки!$AB$2,SMALL(IF($C133=Настройки!$AA$3:$AA$61,ROW(Настройки!$1:$59)),COLUMN(E133)),),"")</f>
        <v/>
      </c>
      <c r="J133" t="str">
        <f t="array" aca="1" ref="J133" ca="1">IFERROR(OFFSET(Настройки!$AB$2,SMALL(IF($C133=Настройки!$AA$3:$AA$61,ROW(Настройки!$1:$59)),COLUMN(F133)),),"")</f>
        <v/>
      </c>
      <c r="K133" t="str">
        <f t="array" aca="1" ref="K133" ca="1">IFERROR(OFFSET(Настройки!$AB$2,SMALL(IF($C133=Настройки!$AA$3:$AA$61,ROW(Настройки!$1:$59)),COLUMN(G133)),),"")</f>
        <v/>
      </c>
      <c r="L133" t="str">
        <f t="array" aca="1" ref="L133" ca="1">IFERROR(OFFSET(Настройки!$AB$2,SMALL(IF($C133=Настройки!$AA$3:$AA$61,ROW(Настройки!$1:$59)),COLUMN(H133)),),"")</f>
        <v/>
      </c>
      <c r="M133" t="str">
        <f t="array" aca="1" ref="M133" ca="1">IFERROR(OFFSET(Настройки!$AB$2,SMALL(IF($C133=Настройки!$AA$3:$AA$61,ROW(Настройки!$1:$59)),COLUMN(I133)),),"")</f>
        <v/>
      </c>
    </row>
    <row r="134" spans="2:13" x14ac:dyDescent="0.25">
      <c r="B134" s="9">
        <v>65</v>
      </c>
      <c r="C134" s="9" t="s">
        <v>51</v>
      </c>
      <c r="E134" t="str">
        <f t="array" aca="1" ref="E134" ca="1">IFERROR(OFFSET(Настройки!$AB$2,SMALL(IF($C134=Настройки!$AA$3:$AA$61,ROW(Настройки!$1:$59)),COLUMN(A134)),),"")</f>
        <v>ТЕРР_ВЛГ1</v>
      </c>
      <c r="F134" t="str">
        <f t="array" aca="1" ref="F134" ca="1">IFERROR(OFFSET(Настройки!$AB$2,SMALL(IF($C134=Настройки!$AA$3:$AA$61,ROW(Настройки!$1:$59)),COLUMN(B134)),),"")</f>
        <v>ТЕРР_ВЛГ2</v>
      </c>
      <c r="G134" t="str">
        <f t="array" aca="1" ref="G134" ca="1">IFERROR(OFFSET(Настройки!$AB$2,SMALL(IF($C134=Настройки!$AA$3:$AA$61,ROW(Настройки!$1:$59)),COLUMN(C134)),),"")</f>
        <v>ТЕРР_ВЛГ3</v>
      </c>
      <c r="H134" t="str">
        <f t="array" aca="1" ref="H134" ca="1">IFERROR(OFFSET(Настройки!$AB$2,SMALL(IF($C134=Настройки!$AA$3:$AA$61,ROW(Настройки!$1:$59)),COLUMN(D134)),),"")</f>
        <v/>
      </c>
      <c r="I134" t="str">
        <f t="array" aca="1" ref="I134" ca="1">IFERROR(OFFSET(Настройки!$AB$2,SMALL(IF($C134=Настройки!$AA$3:$AA$61,ROW(Настройки!$1:$59)),COLUMN(E134)),),"")</f>
        <v/>
      </c>
      <c r="J134" t="str">
        <f t="array" aca="1" ref="J134" ca="1">IFERROR(OFFSET(Настройки!$AB$2,SMALL(IF($C134=Настройки!$AA$3:$AA$61,ROW(Настройки!$1:$59)),COLUMN(F134)),),"")</f>
        <v/>
      </c>
      <c r="K134" t="str">
        <f t="array" aca="1" ref="K134" ca="1">IFERROR(OFFSET(Настройки!$AB$2,SMALL(IF($C134=Настройки!$AA$3:$AA$61,ROW(Настройки!$1:$59)),COLUMN(G134)),),"")</f>
        <v/>
      </c>
      <c r="L134" t="str">
        <f t="array" aca="1" ref="L134" ca="1">IFERROR(OFFSET(Настройки!$AB$2,SMALL(IF($C134=Настройки!$AA$3:$AA$61,ROW(Настройки!$1:$59)),COLUMN(H134)),),"")</f>
        <v/>
      </c>
      <c r="M134" t="str">
        <f t="array" aca="1" ref="M134" ca="1">IFERROR(OFFSET(Настройки!$AB$2,SMALL(IF($C134=Настройки!$AA$3:$AA$61,ROW(Настройки!$1:$59)),COLUMN(I134)),),"")</f>
        <v/>
      </c>
    </row>
    <row r="135" spans="2:13" x14ac:dyDescent="0.25">
      <c r="B135" s="9">
        <v>69</v>
      </c>
      <c r="C135" s="9" t="s">
        <v>98</v>
      </c>
      <c r="E135" t="str">
        <f t="array" aca="1" ref="E135" ca="1">IFERROR(OFFSET(Настройки!$AB$2,SMALL(IF($C135=Настройки!$AA$3:$AA$61,ROW(Настройки!$1:$59)),COLUMN(A135)),),"")</f>
        <v>ТЕРР_ОРН1</v>
      </c>
      <c r="F135" t="str">
        <f t="array" aca="1" ref="F135" ca="1">IFERROR(OFFSET(Настройки!$AB$2,SMALL(IF($C135=Настройки!$AA$3:$AA$61,ROW(Настройки!$1:$59)),COLUMN(B135)),),"")</f>
        <v/>
      </c>
      <c r="G135" t="str">
        <f t="array" aca="1" ref="G135" ca="1">IFERROR(OFFSET(Настройки!$AB$2,SMALL(IF($C135=Настройки!$AA$3:$AA$61,ROW(Настройки!$1:$59)),COLUMN(C135)),),"")</f>
        <v/>
      </c>
      <c r="H135" t="str">
        <f t="array" aca="1" ref="H135" ca="1">IFERROR(OFFSET(Настройки!$AB$2,SMALL(IF($C135=Настройки!$AA$3:$AA$61,ROW(Настройки!$1:$59)),COLUMN(D135)),),"")</f>
        <v/>
      </c>
      <c r="I135" t="str">
        <f t="array" aca="1" ref="I135" ca="1">IFERROR(OFFSET(Настройки!$AB$2,SMALL(IF($C135=Настройки!$AA$3:$AA$61,ROW(Настройки!$1:$59)),COLUMN(E135)),),"")</f>
        <v/>
      </c>
      <c r="J135" t="str">
        <f t="array" aca="1" ref="J135" ca="1">IFERROR(OFFSET(Настройки!$AB$2,SMALL(IF($C135=Настройки!$AA$3:$AA$61,ROW(Настройки!$1:$59)),COLUMN(F135)),),"")</f>
        <v/>
      </c>
      <c r="K135" t="str">
        <f t="array" aca="1" ref="K135" ca="1">IFERROR(OFFSET(Настройки!$AB$2,SMALL(IF($C135=Настройки!$AA$3:$AA$61,ROW(Настройки!$1:$59)),COLUMN(G135)),),"")</f>
        <v/>
      </c>
      <c r="L135" t="str">
        <f t="array" aca="1" ref="L135" ca="1">IFERROR(OFFSET(Настройки!$AB$2,SMALL(IF($C135=Настройки!$AA$3:$AA$61,ROW(Настройки!$1:$59)),COLUMN(H135)),),"")</f>
        <v/>
      </c>
      <c r="M135" t="str">
        <f t="array" aca="1" ref="M135" ca="1">IFERROR(OFFSET(Настройки!$AB$2,SMALL(IF($C135=Настройки!$AA$3:$AA$61,ROW(Настройки!$1:$59)),COLUMN(I135)),),"")</f>
        <v/>
      </c>
    </row>
    <row r="136" spans="2:13" x14ac:dyDescent="0.25">
      <c r="B136" s="8">
        <v>70</v>
      </c>
      <c r="C136" s="8" t="s">
        <v>63</v>
      </c>
      <c r="E136" t="str">
        <f t="array" aca="1" ref="E136" ca="1">IFERROR(OFFSET(Настройки!$AB$2,SMALL(IF($C136=Настройки!$AA$3:$AA$61,ROW(Настройки!$1:$59)),COLUMN(A136)),),"")</f>
        <v>ТЕРР_СРТ1</v>
      </c>
      <c r="F136" t="str">
        <f t="array" aca="1" ref="F136" ca="1">IFERROR(OFFSET(Настройки!$AB$2,SMALL(IF($C136=Настройки!$AA$3:$AA$61,ROW(Настройки!$1:$59)),COLUMN(B136)),),"")</f>
        <v>ТЕРР_СРТ2</v>
      </c>
      <c r="G136" t="str">
        <f t="array" aca="1" ref="G136" ca="1">IFERROR(OFFSET(Настройки!$AB$2,SMALL(IF($C136=Настройки!$AA$3:$AA$61,ROW(Настройки!$1:$59)),COLUMN(C136)),),"")</f>
        <v>ТЕРР_СРТ3</v>
      </c>
      <c r="H136" t="str">
        <f t="array" aca="1" ref="H136" ca="1">IFERROR(OFFSET(Настройки!$AB$2,SMALL(IF($C136=Настройки!$AA$3:$AA$61,ROW(Настройки!$1:$59)),COLUMN(D136)),),"")</f>
        <v/>
      </c>
      <c r="I136" t="str">
        <f t="array" aca="1" ref="I136" ca="1">IFERROR(OFFSET(Настройки!$AB$2,SMALL(IF($C136=Настройки!$AA$3:$AA$61,ROW(Настройки!$1:$59)),COLUMN(E136)),),"")</f>
        <v/>
      </c>
      <c r="J136" t="str">
        <f t="array" aca="1" ref="J136" ca="1">IFERROR(OFFSET(Настройки!$AB$2,SMALL(IF($C136=Настройки!$AA$3:$AA$61,ROW(Настройки!$1:$59)),COLUMN(F136)),),"")</f>
        <v/>
      </c>
      <c r="K136" t="str">
        <f t="array" aca="1" ref="K136" ca="1">IFERROR(OFFSET(Настройки!$AB$2,SMALL(IF($C136=Настройки!$AA$3:$AA$61,ROW(Настройки!$1:$59)),COLUMN(G136)),),"")</f>
        <v/>
      </c>
      <c r="L136" t="str">
        <f t="array" aca="1" ref="L136" ca="1">IFERROR(OFFSET(Настройки!$AB$2,SMALL(IF($C136=Настройки!$AA$3:$AA$61,ROW(Настройки!$1:$59)),COLUMN(H136)),),"")</f>
        <v/>
      </c>
      <c r="M136" t="str">
        <f t="array" aca="1" ref="M136" ca="1">IFERROR(OFFSET(Настройки!$AB$2,SMALL(IF($C136=Настройки!$AA$3:$AA$61,ROW(Настройки!$1:$59)),COLUMN(I136)),),"")</f>
        <v/>
      </c>
    </row>
    <row r="137" spans="2:13" x14ac:dyDescent="0.25">
      <c r="B137" s="9">
        <v>71</v>
      </c>
      <c r="C137" s="9" t="s">
        <v>118</v>
      </c>
      <c r="E137" t="str">
        <f t="array" aca="1" ref="E137" ca="1">IFERROR(OFFSET(Настройки!$AB$2,SMALL(IF($C137=Настройки!$AA$3:$AA$61,ROW(Настройки!$1:$59)),COLUMN(A137)),),"")</f>
        <v>ТЕРР_КУР1</v>
      </c>
      <c r="F137" t="str">
        <f t="array" aca="1" ref="F137" ca="1">IFERROR(OFFSET(Настройки!$AB$2,SMALL(IF($C137=Настройки!$AA$3:$AA$61,ROW(Настройки!$1:$59)),COLUMN(B137)),),"")</f>
        <v/>
      </c>
      <c r="G137" t="str">
        <f t="array" aca="1" ref="G137" ca="1">IFERROR(OFFSET(Настройки!$AB$2,SMALL(IF($C137=Настройки!$AA$3:$AA$61,ROW(Настройки!$1:$59)),COLUMN(C137)),),"")</f>
        <v/>
      </c>
      <c r="H137" t="str">
        <f t="array" aca="1" ref="H137" ca="1">IFERROR(OFFSET(Настройки!$AB$2,SMALL(IF($C137=Настройки!$AA$3:$AA$61,ROW(Настройки!$1:$59)),COLUMN(D137)),),"")</f>
        <v/>
      </c>
      <c r="I137" t="str">
        <f t="array" aca="1" ref="I137" ca="1">IFERROR(OFFSET(Настройки!$AB$2,SMALL(IF($C137=Настройки!$AA$3:$AA$61,ROW(Настройки!$1:$59)),COLUMN(E137)),),"")</f>
        <v/>
      </c>
      <c r="J137" t="str">
        <f t="array" aca="1" ref="J137" ca="1">IFERROR(OFFSET(Настройки!$AB$2,SMALL(IF($C137=Настройки!$AA$3:$AA$61,ROW(Настройки!$1:$59)),COLUMN(F137)),),"")</f>
        <v/>
      </c>
      <c r="K137" t="str">
        <f t="array" aca="1" ref="K137" ca="1">IFERROR(OFFSET(Настройки!$AB$2,SMALL(IF($C137=Настройки!$AA$3:$AA$61,ROW(Настройки!$1:$59)),COLUMN(G137)),),"")</f>
        <v/>
      </c>
      <c r="L137" t="str">
        <f t="array" aca="1" ref="L137" ca="1">IFERROR(OFFSET(Настройки!$AB$2,SMALL(IF($C137=Настройки!$AA$3:$AA$61,ROW(Настройки!$1:$59)),COLUMN(H137)),),"")</f>
        <v/>
      </c>
      <c r="M137" t="str">
        <f t="array" aca="1" ref="M137" ca="1">IFERROR(OFFSET(Настройки!$AB$2,SMALL(IF($C137=Настройки!$AA$3:$AA$61,ROW(Настройки!$1:$59)),COLUMN(I137)),),"")</f>
        <v/>
      </c>
    </row>
    <row r="138" spans="2:13" x14ac:dyDescent="0.25">
      <c r="B138" s="8">
        <v>72</v>
      </c>
      <c r="C138" s="8" t="s">
        <v>120</v>
      </c>
      <c r="E138" t="str">
        <f t="array" aca="1" ref="E138" ca="1">IFERROR(OFFSET(Настройки!$AB$2,SMALL(IF($C138=Настройки!$AA$3:$AA$61,ROW(Настройки!$1:$59)),COLUMN(A138)),),"")</f>
        <v>ТЕРР_МХЛ1</v>
      </c>
      <c r="F138" t="str">
        <f t="array" aca="1" ref="F138" ca="1">IFERROR(OFFSET(Настройки!$AB$2,SMALL(IF($C138=Настройки!$AA$3:$AA$61,ROW(Настройки!$1:$59)),COLUMN(B138)),),"")</f>
        <v/>
      </c>
      <c r="G138" t="str">
        <f t="array" aca="1" ref="G138" ca="1">IFERROR(OFFSET(Настройки!$AB$2,SMALL(IF($C138=Настройки!$AA$3:$AA$61,ROW(Настройки!$1:$59)),COLUMN(C138)),),"")</f>
        <v/>
      </c>
      <c r="H138" t="str">
        <f t="array" aca="1" ref="H138" ca="1">IFERROR(OFFSET(Настройки!$AB$2,SMALL(IF($C138=Настройки!$AA$3:$AA$61,ROW(Настройки!$1:$59)),COLUMN(D138)),),"")</f>
        <v/>
      </c>
      <c r="I138" t="str">
        <f t="array" aca="1" ref="I138" ca="1">IFERROR(OFFSET(Настройки!$AB$2,SMALL(IF($C138=Настройки!$AA$3:$AA$61,ROW(Настройки!$1:$59)),COLUMN(E138)),),"")</f>
        <v/>
      </c>
      <c r="J138" t="str">
        <f t="array" aca="1" ref="J138" ca="1">IFERROR(OFFSET(Настройки!$AB$2,SMALL(IF($C138=Настройки!$AA$3:$AA$61,ROW(Настройки!$1:$59)),COLUMN(F138)),),"")</f>
        <v/>
      </c>
      <c r="K138" t="str">
        <f t="array" aca="1" ref="K138" ca="1">IFERROR(OFFSET(Настройки!$AB$2,SMALL(IF($C138=Настройки!$AA$3:$AA$61,ROW(Настройки!$1:$59)),COLUMN(G138)),),"")</f>
        <v/>
      </c>
      <c r="L138" t="str">
        <f t="array" aca="1" ref="L138" ca="1">IFERROR(OFFSET(Настройки!$AB$2,SMALL(IF($C138=Настройки!$AA$3:$AA$61,ROW(Настройки!$1:$59)),COLUMN(H138)),),"")</f>
        <v/>
      </c>
      <c r="M138" t="str">
        <f t="array" aca="1" ref="M138" ca="1">IFERROR(OFFSET(Настройки!$AB$2,SMALL(IF($C138=Настройки!$AA$3:$AA$61,ROW(Настройки!$1:$59)),COLUMN(I138)),),"")</f>
        <v/>
      </c>
    </row>
    <row r="139" spans="2:13" x14ac:dyDescent="0.25">
      <c r="B139" s="9">
        <v>73</v>
      </c>
      <c r="C139" s="9" t="s">
        <v>74</v>
      </c>
      <c r="E139" t="str">
        <f t="array" aca="1" ref="E139" ca="1">IFERROR(OFFSET(Настройки!$AB$2,SMALL(IF($C139=Настройки!$AA$3:$AA$61,ROW(Настройки!$1:$59)),COLUMN(A139)),),"")</f>
        <v>ТЕРР_ПЕР1</v>
      </c>
      <c r="F139" t="str">
        <f t="array" aca="1" ref="F139" ca="1">IFERROR(OFFSET(Настройки!$AB$2,SMALL(IF($C139=Настройки!$AA$3:$AA$61,ROW(Настройки!$1:$59)),COLUMN(B139)),),"")</f>
        <v/>
      </c>
      <c r="G139" t="str">
        <f t="array" aca="1" ref="G139" ca="1">IFERROR(OFFSET(Настройки!$AB$2,SMALL(IF($C139=Настройки!$AA$3:$AA$61,ROW(Настройки!$1:$59)),COLUMN(C139)),),"")</f>
        <v/>
      </c>
      <c r="H139" t="str">
        <f t="array" aca="1" ref="H139" ca="1">IFERROR(OFFSET(Настройки!$AB$2,SMALL(IF($C139=Настройки!$AA$3:$AA$61,ROW(Настройки!$1:$59)),COLUMN(D139)),),"")</f>
        <v/>
      </c>
      <c r="I139" t="str">
        <f t="array" aca="1" ref="I139" ca="1">IFERROR(OFFSET(Настройки!$AB$2,SMALL(IF($C139=Настройки!$AA$3:$AA$61,ROW(Настройки!$1:$59)),COLUMN(E139)),),"")</f>
        <v/>
      </c>
      <c r="J139" t="str">
        <f t="array" aca="1" ref="J139" ca="1">IFERROR(OFFSET(Настройки!$AB$2,SMALL(IF($C139=Настройки!$AA$3:$AA$61,ROW(Настройки!$1:$59)),COLUMN(F139)),),"")</f>
        <v/>
      </c>
      <c r="K139" t="str">
        <f t="array" aca="1" ref="K139" ca="1">IFERROR(OFFSET(Настройки!$AB$2,SMALL(IF($C139=Настройки!$AA$3:$AA$61,ROW(Настройки!$1:$59)),COLUMN(G139)),),"")</f>
        <v/>
      </c>
      <c r="L139" t="str">
        <f t="array" aca="1" ref="L139" ca="1">IFERROR(OFFSET(Настройки!$AB$2,SMALL(IF($C139=Настройки!$AA$3:$AA$61,ROW(Настройки!$1:$59)),COLUMN(H139)),),"")</f>
        <v/>
      </c>
      <c r="M139" t="str">
        <f t="array" aca="1" ref="M139" ca="1">IFERROR(OFFSET(Настройки!$AB$2,SMALL(IF($C139=Настройки!$AA$3:$AA$61,ROW(Настройки!$1:$59)),COLUMN(I139)),),"")</f>
        <v/>
      </c>
    </row>
    <row r="140" spans="2:13" x14ac:dyDescent="0.25">
      <c r="B140" s="8">
        <v>74</v>
      </c>
      <c r="C140" s="8" t="s">
        <v>122</v>
      </c>
      <c r="E140" t="str">
        <f t="array" aca="1" ref="E140" ca="1">IFERROR(OFFSET(Настройки!$AB$2,SMALL(IF($C140=Настройки!$AA$3:$AA$61,ROW(Настройки!$1:$59)),COLUMN(A140)),),"")</f>
        <v>ТЕРР_АНП1</v>
      </c>
      <c r="F140" t="str">
        <f t="array" aca="1" ref="F140" ca="1">IFERROR(OFFSET(Настройки!$AB$2,SMALL(IF($C140=Настройки!$AA$3:$AA$61,ROW(Настройки!$1:$59)),COLUMN(B140)),),"")</f>
        <v/>
      </c>
      <c r="G140" t="str">
        <f t="array" aca="1" ref="G140" ca="1">IFERROR(OFFSET(Настройки!$AB$2,SMALL(IF($C140=Настройки!$AA$3:$AA$61,ROW(Настройки!$1:$59)),COLUMN(C140)),),"")</f>
        <v/>
      </c>
      <c r="H140" t="str">
        <f t="array" aca="1" ref="H140" ca="1">IFERROR(OFFSET(Настройки!$AB$2,SMALL(IF($C140=Настройки!$AA$3:$AA$61,ROW(Настройки!$1:$59)),COLUMN(D140)),),"")</f>
        <v/>
      </c>
      <c r="I140" t="str">
        <f t="array" aca="1" ref="I140" ca="1">IFERROR(OFFSET(Настройки!$AB$2,SMALL(IF($C140=Настройки!$AA$3:$AA$61,ROW(Настройки!$1:$59)),COLUMN(E140)),),"")</f>
        <v/>
      </c>
      <c r="J140" t="str">
        <f t="array" aca="1" ref="J140" ca="1">IFERROR(OFFSET(Настройки!$AB$2,SMALL(IF($C140=Настройки!$AA$3:$AA$61,ROW(Настройки!$1:$59)),COLUMN(F140)),),"")</f>
        <v/>
      </c>
      <c r="K140" t="str">
        <f t="array" aca="1" ref="K140" ca="1">IFERROR(OFFSET(Настройки!$AB$2,SMALL(IF($C140=Настройки!$AA$3:$AA$61,ROW(Настройки!$1:$59)),COLUMN(G140)),),"")</f>
        <v/>
      </c>
      <c r="L140" t="str">
        <f t="array" aca="1" ref="L140" ca="1">IFERROR(OFFSET(Настройки!$AB$2,SMALL(IF($C140=Настройки!$AA$3:$AA$61,ROW(Настройки!$1:$59)),COLUMN(H140)),),"")</f>
        <v/>
      </c>
      <c r="M140" t="str">
        <f t="array" aca="1" ref="M140" ca="1">IFERROR(OFFSET(Настройки!$AB$2,SMALL(IF($C140=Настройки!$AA$3:$AA$61,ROW(Настройки!$1:$59)),COLUMN(I140)),),"")</f>
        <v/>
      </c>
    </row>
    <row r="141" spans="2:13" x14ac:dyDescent="0.25">
      <c r="B141" s="9">
        <v>75</v>
      </c>
      <c r="C141" s="9" t="s">
        <v>124</v>
      </c>
      <c r="E141" t="str">
        <f t="array" aca="1" ref="E141" ca="1">IFERROR(OFFSET(Настройки!$AB$2,SMALL(IF($C141=Настройки!$AA$3:$AA$61,ROW(Настройки!$1:$59)),COLUMN(A141)),),"")</f>
        <v>ТЕРР_РЗН1</v>
      </c>
      <c r="F141" t="str">
        <f t="array" aca="1" ref="F141" ca="1">IFERROR(OFFSET(Настройки!$AB$2,SMALL(IF($C141=Настройки!$AA$3:$AA$61,ROW(Настройки!$1:$59)),COLUMN(B141)),),"")</f>
        <v/>
      </c>
      <c r="G141" t="str">
        <f t="array" aca="1" ref="G141" ca="1">IFERROR(OFFSET(Настройки!$AB$2,SMALL(IF($C141=Настройки!$AA$3:$AA$61,ROW(Настройки!$1:$59)),COLUMN(C141)),),"")</f>
        <v/>
      </c>
      <c r="H141" t="str">
        <f t="array" aca="1" ref="H141" ca="1">IFERROR(OFFSET(Настройки!$AB$2,SMALL(IF($C141=Настройки!$AA$3:$AA$61,ROW(Настройки!$1:$59)),COLUMN(D141)),),"")</f>
        <v/>
      </c>
      <c r="I141" t="str">
        <f t="array" aca="1" ref="I141" ca="1">IFERROR(OFFSET(Настройки!$AB$2,SMALL(IF($C141=Настройки!$AA$3:$AA$61,ROW(Настройки!$1:$59)),COLUMN(E141)),),"")</f>
        <v/>
      </c>
      <c r="J141" t="str">
        <f t="array" aca="1" ref="J141" ca="1">IFERROR(OFFSET(Настройки!$AB$2,SMALL(IF($C141=Настройки!$AA$3:$AA$61,ROW(Настройки!$1:$59)),COLUMN(F141)),),"")</f>
        <v/>
      </c>
      <c r="K141" t="str">
        <f t="array" aca="1" ref="K141" ca="1">IFERROR(OFFSET(Настройки!$AB$2,SMALL(IF($C141=Настройки!$AA$3:$AA$61,ROW(Настройки!$1:$59)),COLUMN(G141)),),"")</f>
        <v/>
      </c>
      <c r="L141" t="str">
        <f t="array" aca="1" ref="L141" ca="1">IFERROR(OFFSET(Настройки!$AB$2,SMALL(IF($C141=Настройки!$AA$3:$AA$61,ROW(Настройки!$1:$59)),COLUMN(H141)),),"")</f>
        <v/>
      </c>
      <c r="M141" t="str">
        <f t="array" aca="1" ref="M141" ca="1">IFERROR(OFFSET(Настройки!$AB$2,SMALL(IF($C141=Настройки!$AA$3:$AA$61,ROW(Настройки!$1:$59)),COLUMN(I141)),),"")</f>
        <v/>
      </c>
    </row>
    <row r="142" spans="2:13" x14ac:dyDescent="0.25">
      <c r="B142" s="8">
        <v>76</v>
      </c>
      <c r="C142" s="8" t="s">
        <v>49</v>
      </c>
      <c r="E142" t="str">
        <f t="array" aca="1" ref="E142" ca="1">IFERROR(OFFSET(Настройки!$AB$2,SMALL(IF($C142=Настройки!$AA$3:$AA$61,ROW(Настройки!$1:$59)),COLUMN(A142)),),"")</f>
        <v>ТЕРР_НН1</v>
      </c>
      <c r="F142" t="str">
        <f t="array" aca="1" ref="F142" ca="1">IFERROR(OFFSET(Настройки!$AB$2,SMALL(IF($C142=Настройки!$AA$3:$AA$61,ROW(Настройки!$1:$59)),COLUMN(B142)),),"")</f>
        <v>ТЕРР_НН2</v>
      </c>
      <c r="G142" t="str">
        <f t="array" aca="1" ref="G142" ca="1">IFERROR(OFFSET(Настройки!$AB$2,SMALL(IF($C142=Настройки!$AA$3:$AA$61,ROW(Настройки!$1:$59)),COLUMN(C142)),),"")</f>
        <v/>
      </c>
      <c r="H142" t="str">
        <f t="array" aca="1" ref="H142" ca="1">IFERROR(OFFSET(Настройки!$AB$2,SMALL(IF($C142=Настройки!$AA$3:$AA$61,ROW(Настройки!$1:$59)),COLUMN(D142)),),"")</f>
        <v/>
      </c>
      <c r="I142" t="str">
        <f t="array" aca="1" ref="I142" ca="1">IFERROR(OFFSET(Настройки!$AB$2,SMALL(IF($C142=Настройки!$AA$3:$AA$61,ROW(Настройки!$1:$59)),COLUMN(E142)),),"")</f>
        <v/>
      </c>
      <c r="J142" t="str">
        <f t="array" aca="1" ref="J142" ca="1">IFERROR(OFFSET(Настройки!$AB$2,SMALL(IF($C142=Настройки!$AA$3:$AA$61,ROW(Настройки!$1:$59)),COLUMN(F142)),),"")</f>
        <v/>
      </c>
      <c r="K142" t="str">
        <f t="array" aca="1" ref="K142" ca="1">IFERROR(OFFSET(Настройки!$AB$2,SMALL(IF($C142=Настройки!$AA$3:$AA$61,ROW(Настройки!$1:$59)),COLUMN(G142)),),"")</f>
        <v/>
      </c>
      <c r="L142" t="str">
        <f t="array" aca="1" ref="L142" ca="1">IFERROR(OFFSET(Настройки!$AB$2,SMALL(IF($C142=Настройки!$AA$3:$AA$61,ROW(Настройки!$1:$59)),COLUMN(H142)),),"")</f>
        <v/>
      </c>
      <c r="M142" t="str">
        <f t="array" aca="1" ref="M142" ca="1">IFERROR(OFFSET(Настройки!$AB$2,SMALL(IF($C142=Настройки!$AA$3:$AA$61,ROW(Настройки!$1:$59)),COLUMN(I142)),),"")</f>
        <v/>
      </c>
    </row>
    <row r="143" spans="2:13" x14ac:dyDescent="0.25">
      <c r="B143" s="9">
        <v>77</v>
      </c>
      <c r="C143" s="9" t="s">
        <v>126</v>
      </c>
      <c r="E143" t="str">
        <f t="array" aca="1" ref="E143" ca="1">IFERROR(OFFSET(Настройки!$AB$2,SMALL(IF($C143=Настройки!$AA$3:$AA$61,ROW(Настройки!$1:$59)),COLUMN(A143)),),"")</f>
        <v>ТЕРР_НШК1</v>
      </c>
      <c r="F143" t="str">
        <f t="array" aca="1" ref="F143" ca="1">IFERROR(OFFSET(Настройки!$AB$2,SMALL(IF($C143=Настройки!$AA$3:$AA$61,ROW(Настройки!$1:$59)),COLUMN(B143)),),"")</f>
        <v/>
      </c>
      <c r="G143" t="str">
        <f t="array" aca="1" ref="G143" ca="1">IFERROR(OFFSET(Настройки!$AB$2,SMALL(IF($C143=Настройки!$AA$3:$AA$61,ROW(Настройки!$1:$59)),COLUMN(C143)),),"")</f>
        <v/>
      </c>
      <c r="H143" t="str">
        <f t="array" aca="1" ref="H143" ca="1">IFERROR(OFFSET(Настройки!$AB$2,SMALL(IF($C143=Настройки!$AA$3:$AA$61,ROW(Настройки!$1:$59)),COLUMN(D143)),),"")</f>
        <v/>
      </c>
      <c r="I143" t="str">
        <f t="array" aca="1" ref="I143" ca="1">IFERROR(OFFSET(Настройки!$AB$2,SMALL(IF($C143=Настройки!$AA$3:$AA$61,ROW(Настройки!$1:$59)),COLUMN(E143)),),"")</f>
        <v/>
      </c>
      <c r="J143" t="str">
        <f t="array" aca="1" ref="J143" ca="1">IFERROR(OFFSET(Настройки!$AB$2,SMALL(IF($C143=Настройки!$AA$3:$AA$61,ROW(Настройки!$1:$59)),COLUMN(F143)),),"")</f>
        <v/>
      </c>
      <c r="K143" t="str">
        <f t="array" aca="1" ref="K143" ca="1">IFERROR(OFFSET(Настройки!$AB$2,SMALL(IF($C143=Настройки!$AA$3:$AA$61,ROW(Настройки!$1:$59)),COLUMN(G143)),),"")</f>
        <v/>
      </c>
      <c r="L143" t="str">
        <f t="array" aca="1" ref="L143" ca="1">IFERROR(OFFSET(Настройки!$AB$2,SMALL(IF($C143=Настройки!$AA$3:$AA$61,ROW(Настройки!$1:$59)),COLUMN(H143)),),"")</f>
        <v/>
      </c>
      <c r="M143" t="str">
        <f t="array" aca="1" ref="M143" ca="1">IFERROR(OFFSET(Настройки!$AB$2,SMALL(IF($C143=Настройки!$AA$3:$AA$61,ROW(Настройки!$1:$59)),COLUMN(I143)),),"")</f>
        <v/>
      </c>
    </row>
    <row r="144" spans="2:13" x14ac:dyDescent="0.25">
      <c r="B144" s="9">
        <v>79</v>
      </c>
      <c r="C144" s="9" t="s">
        <v>47</v>
      </c>
      <c r="E144" t="str">
        <f t="array" aca="1" ref="E144" ca="1">IFERROR(OFFSET(Настройки!$AB$2,SMALL(IF($C144=Настройки!$AA$3:$AA$61,ROW(Настройки!$1:$59)),COLUMN(A144)),),"")</f>
        <v>ТЕРР_СПБ1</v>
      </c>
      <c r="F144" t="str">
        <f t="array" aca="1" ref="F144" ca="1">IFERROR(OFFSET(Настройки!$AB$2,SMALL(IF($C144=Настройки!$AA$3:$AA$61,ROW(Настройки!$1:$59)),COLUMN(B144)),),"")</f>
        <v>ТЕРР_СПБ2</v>
      </c>
      <c r="G144" t="str">
        <f t="array" aca="1" ref="G144" ca="1">IFERROR(OFFSET(Настройки!$AB$2,SMALL(IF($C144=Настройки!$AA$3:$AA$61,ROW(Настройки!$1:$59)),COLUMN(C144)),),"")</f>
        <v>ТЕРР_СПБ3</v>
      </c>
      <c r="H144" t="str">
        <f t="array" aca="1" ref="H144" ca="1">IFERROR(OFFSET(Настройки!$AB$2,SMALL(IF($C144=Настройки!$AA$3:$AA$61,ROW(Настройки!$1:$59)),COLUMN(D144)),),"")</f>
        <v>ТЕРР_СПБ4</v>
      </c>
      <c r="I144" t="str">
        <f t="array" aca="1" ref="I144" ca="1">IFERROR(OFFSET(Настройки!$AB$2,SMALL(IF($C144=Настройки!$AA$3:$AA$61,ROW(Настройки!$1:$59)),COLUMN(E144)),),"")</f>
        <v>ТЕРР_СПБ5</v>
      </c>
      <c r="J144" t="str">
        <f t="array" aca="1" ref="J144" ca="1">IFERROR(OFFSET(Настройки!$AB$2,SMALL(IF($C144=Настройки!$AA$3:$AA$61,ROW(Настройки!$1:$59)),COLUMN(F144)),),"")</f>
        <v>ТЕРР_СПБ6</v>
      </c>
      <c r="K144" t="str">
        <f t="array" aca="1" ref="K144" ca="1">IFERROR(OFFSET(Настройки!$AB$2,SMALL(IF($C144=Настройки!$AA$3:$AA$61,ROW(Настройки!$1:$59)),COLUMN(G144)),),"")</f>
        <v>ТЕРР_СПБ7</v>
      </c>
      <c r="L144" t="str">
        <f t="array" aca="1" ref="L144" ca="1">IFERROR(OFFSET(Настройки!$AB$2,SMALL(IF($C144=Настройки!$AA$3:$AA$61,ROW(Настройки!$1:$59)),COLUMN(H144)),),"")</f>
        <v/>
      </c>
      <c r="M144" t="str">
        <f t="array" aca="1" ref="M144" ca="1">IFERROR(OFFSET(Настройки!$AB$2,SMALL(IF($C144=Настройки!$AA$3:$AA$61,ROW(Настройки!$1:$59)),COLUMN(I144)),),"")</f>
        <v/>
      </c>
    </row>
    <row r="145" spans="2:13" x14ac:dyDescent="0.25">
      <c r="B145" s="9">
        <v>81</v>
      </c>
      <c r="C145" s="9" t="s">
        <v>65</v>
      </c>
      <c r="E145" t="str">
        <f t="array" aca="1" ref="E145" ca="1">IFERROR(OFFSET(Настройки!$AB$2,SMALL(IF($C145=Настройки!$AA$3:$AA$61,ROW(Настройки!$1:$59)),COLUMN(A145)),),"")</f>
        <v>ТЕРР_КРД1</v>
      </c>
      <c r="F145" t="str">
        <f t="array" aca="1" ref="F145" ca="1">IFERROR(OFFSET(Настройки!$AB$2,SMALL(IF($C145=Настройки!$AA$3:$AA$61,ROW(Настройки!$1:$59)),COLUMN(B145)),),"")</f>
        <v>ТЕРР_КРД2</v>
      </c>
      <c r="G145" t="str">
        <f t="array" aca="1" ref="G145" ca="1">IFERROR(OFFSET(Настройки!$AB$2,SMALL(IF($C145=Настройки!$AA$3:$AA$61,ROW(Настройки!$1:$59)),COLUMN(C145)),),"")</f>
        <v/>
      </c>
      <c r="H145" t="str">
        <f t="array" aca="1" ref="H145" ca="1">IFERROR(OFFSET(Настройки!$AB$2,SMALL(IF($C145=Настройки!$AA$3:$AA$61,ROW(Настройки!$1:$59)),COLUMN(D145)),),"")</f>
        <v/>
      </c>
      <c r="I145" t="str">
        <f t="array" aca="1" ref="I145" ca="1">IFERROR(OFFSET(Настройки!$AB$2,SMALL(IF($C145=Настройки!$AA$3:$AA$61,ROW(Настройки!$1:$59)),COLUMN(E145)),),"")</f>
        <v/>
      </c>
      <c r="J145" t="str">
        <f t="array" aca="1" ref="J145" ca="1">IFERROR(OFFSET(Настройки!$AB$2,SMALL(IF($C145=Настройки!$AA$3:$AA$61,ROW(Настройки!$1:$59)),COLUMN(F145)),),"")</f>
        <v/>
      </c>
      <c r="K145" t="str">
        <f t="array" aca="1" ref="K145" ca="1">IFERROR(OFFSET(Настройки!$AB$2,SMALL(IF($C145=Настройки!$AA$3:$AA$61,ROW(Настройки!$1:$59)),COLUMN(G145)),),"")</f>
        <v/>
      </c>
      <c r="L145" t="str">
        <f t="array" aca="1" ref="L145" ca="1">IFERROR(OFFSET(Настройки!$AB$2,SMALL(IF($C145=Настройки!$AA$3:$AA$61,ROW(Настройки!$1:$59)),COLUMN(H145)),),"")</f>
        <v/>
      </c>
      <c r="M145" t="str">
        <f t="array" aca="1" ref="M145" ca="1">IFERROR(OFFSET(Настройки!$AB$2,SMALL(IF($C145=Настройки!$AA$3:$AA$61,ROW(Настройки!$1:$59)),COLUMN(I145)),),"")</f>
        <v/>
      </c>
    </row>
    <row r="146" spans="2:13" x14ac:dyDescent="0.25">
      <c r="B146" s="9">
        <v>83</v>
      </c>
      <c r="C146" s="9" t="s">
        <v>130</v>
      </c>
      <c r="E146" t="str">
        <f t="array" aca="1" ref="E146" ca="1">IFERROR(OFFSET(Настройки!$AB$2,SMALL(IF($C146=Настройки!$AA$3:$AA$61,ROW(Настройки!$1:$59)),COLUMN(A146)),),"")</f>
        <v>ТЕРР_ПСК1</v>
      </c>
      <c r="F146" t="str">
        <f t="array" aca="1" ref="F146" ca="1">IFERROR(OFFSET(Настройки!$AB$2,SMALL(IF($C146=Настройки!$AA$3:$AA$61,ROW(Настройки!$1:$59)),COLUMN(B146)),),"")</f>
        <v/>
      </c>
      <c r="G146" t="str">
        <f t="array" aca="1" ref="G146" ca="1">IFERROR(OFFSET(Настройки!$AB$2,SMALL(IF($C146=Настройки!$AA$3:$AA$61,ROW(Настройки!$1:$59)),COLUMN(C146)),),"")</f>
        <v/>
      </c>
      <c r="H146" t="str">
        <f t="array" aca="1" ref="H146" ca="1">IFERROR(OFFSET(Настройки!$AB$2,SMALL(IF($C146=Настройки!$AA$3:$AA$61,ROW(Настройки!$1:$59)),COLUMN(D146)),),"")</f>
        <v/>
      </c>
      <c r="I146" t="str">
        <f t="array" aca="1" ref="I146" ca="1">IFERROR(OFFSET(Настройки!$AB$2,SMALL(IF($C146=Настройки!$AA$3:$AA$61,ROW(Настройки!$1:$59)),COLUMN(E146)),),"")</f>
        <v/>
      </c>
      <c r="J146" t="str">
        <f t="array" aca="1" ref="J146" ca="1">IFERROR(OFFSET(Настройки!$AB$2,SMALL(IF($C146=Настройки!$AA$3:$AA$61,ROW(Настройки!$1:$59)),COLUMN(F146)),),"")</f>
        <v/>
      </c>
      <c r="K146" t="str">
        <f t="array" aca="1" ref="K146" ca="1">IFERROR(OFFSET(Настройки!$AB$2,SMALL(IF($C146=Настройки!$AA$3:$AA$61,ROW(Настройки!$1:$59)),COLUMN(G146)),),"")</f>
        <v/>
      </c>
      <c r="L146" t="str">
        <f t="array" aca="1" ref="L146" ca="1">IFERROR(OFFSET(Настройки!$AB$2,SMALL(IF($C146=Настройки!$AA$3:$AA$61,ROW(Настройки!$1:$59)),COLUMN(H146)),),"")</f>
        <v/>
      </c>
      <c r="M146" t="str">
        <f t="array" aca="1" ref="M146" ca="1">IFERROR(OFFSET(Настройки!$AB$2,SMALL(IF($C146=Настройки!$AA$3:$AA$61,ROW(Настройки!$1:$59)),COLUMN(I146)),),"")</f>
        <v/>
      </c>
    </row>
    <row r="147" spans="2:13" x14ac:dyDescent="0.25">
      <c r="B147" s="8">
        <v>84</v>
      </c>
      <c r="C147" s="8" t="s">
        <v>132</v>
      </c>
      <c r="E147" t="str">
        <f t="array" aca="1" ref="E147" ca="1">IFERROR(OFFSET(Настройки!$AB$2,SMALL(IF($C147=Настройки!$AA$3:$AA$61,ROW(Настройки!$1:$59)),COLUMN(A147)),),"")</f>
        <v>ТЕРР_НФК1</v>
      </c>
      <c r="F147" t="str">
        <f t="array" aca="1" ref="F147" ca="1">IFERROR(OFFSET(Настройки!$AB$2,SMALL(IF($C147=Настройки!$AA$3:$AA$61,ROW(Настройки!$1:$59)),COLUMN(B147)),),"")</f>
        <v/>
      </c>
      <c r="G147" t="str">
        <f t="array" aca="1" ref="G147" ca="1">IFERROR(OFFSET(Настройки!$AB$2,SMALL(IF($C147=Настройки!$AA$3:$AA$61,ROW(Настройки!$1:$59)),COLUMN(C147)),),"")</f>
        <v/>
      </c>
      <c r="H147" t="str">
        <f t="array" aca="1" ref="H147" ca="1">IFERROR(OFFSET(Настройки!$AB$2,SMALL(IF($C147=Настройки!$AA$3:$AA$61,ROW(Настройки!$1:$59)),COLUMN(D147)),),"")</f>
        <v/>
      </c>
      <c r="I147" t="str">
        <f t="array" aca="1" ref="I147" ca="1">IFERROR(OFFSET(Настройки!$AB$2,SMALL(IF($C147=Настройки!$AA$3:$AA$61,ROW(Настройки!$1:$59)),COLUMN(E147)),),"")</f>
        <v/>
      </c>
      <c r="J147" t="str">
        <f t="array" aca="1" ref="J147" ca="1">IFERROR(OFFSET(Настройки!$AB$2,SMALL(IF($C147=Настройки!$AA$3:$AA$61,ROW(Настройки!$1:$59)),COLUMN(F147)),),"")</f>
        <v/>
      </c>
      <c r="K147" t="str">
        <f t="array" aca="1" ref="K147" ca="1">IFERROR(OFFSET(Настройки!$AB$2,SMALL(IF($C147=Настройки!$AA$3:$AA$61,ROW(Настройки!$1:$59)),COLUMN(G147)),),"")</f>
        <v/>
      </c>
      <c r="L147" t="str">
        <f t="array" aca="1" ref="L147" ca="1">IFERROR(OFFSET(Настройки!$AB$2,SMALL(IF($C147=Настройки!$AA$3:$AA$61,ROW(Настройки!$1:$59)),COLUMN(H147)),),"")</f>
        <v/>
      </c>
      <c r="M147" t="str">
        <f t="array" aca="1" ref="M147" ca="1">IFERROR(OFFSET(Настройки!$AB$2,SMALL(IF($C147=Настройки!$AA$3:$AA$61,ROW(Настройки!$1:$59)),COLUMN(I147)),),"")</f>
        <v/>
      </c>
    </row>
    <row r="148" spans="2:13" x14ac:dyDescent="0.25">
      <c r="B148" s="9">
        <v>85</v>
      </c>
      <c r="C148" s="9" t="s">
        <v>134</v>
      </c>
      <c r="E148" t="str">
        <f t="array" aca="1" ref="E148" ca="1">IFERROR(OFFSET(Настройки!$AB$2,SMALL(IF($C148=Настройки!$AA$3:$AA$61,ROW(Настройки!$1:$59)),COLUMN(A148)),),"")</f>
        <v>ТЕРР_ГЛК1</v>
      </c>
      <c r="F148" t="str">
        <f t="array" aca="1" ref="F148" ca="1">IFERROR(OFFSET(Настройки!$AB$2,SMALL(IF($C148=Настройки!$AA$3:$AA$61,ROW(Настройки!$1:$59)),COLUMN(B148)),),"")</f>
        <v/>
      </c>
      <c r="G148" t="str">
        <f t="array" aca="1" ref="G148" ca="1">IFERROR(OFFSET(Настройки!$AB$2,SMALL(IF($C148=Настройки!$AA$3:$AA$61,ROW(Настройки!$1:$59)),COLUMN(C148)),),"")</f>
        <v/>
      </c>
      <c r="H148" t="str">
        <f t="array" aca="1" ref="H148" ca="1">IFERROR(OFFSET(Настройки!$AB$2,SMALL(IF($C148=Настройки!$AA$3:$AA$61,ROW(Настройки!$1:$59)),COLUMN(D148)),),"")</f>
        <v/>
      </c>
      <c r="I148" t="str">
        <f t="array" aca="1" ref="I148" ca="1">IFERROR(OFFSET(Настройки!$AB$2,SMALL(IF($C148=Настройки!$AA$3:$AA$61,ROW(Настройки!$1:$59)),COLUMN(E148)),),"")</f>
        <v/>
      </c>
      <c r="J148" t="str">
        <f t="array" aca="1" ref="J148" ca="1">IFERROR(OFFSET(Настройки!$AB$2,SMALL(IF($C148=Настройки!$AA$3:$AA$61,ROW(Настройки!$1:$59)),COLUMN(F148)),),"")</f>
        <v/>
      </c>
      <c r="K148" t="str">
        <f t="array" aca="1" ref="K148" ca="1">IFERROR(OFFSET(Настройки!$AB$2,SMALL(IF($C148=Настройки!$AA$3:$AA$61,ROW(Настройки!$1:$59)),COLUMN(G148)),),"")</f>
        <v/>
      </c>
      <c r="L148" t="str">
        <f t="array" aca="1" ref="L148" ca="1">IFERROR(OFFSET(Настройки!$AB$2,SMALL(IF($C148=Настройки!$AA$3:$AA$61,ROW(Настройки!$1:$59)),COLUMN(H148)),),"")</f>
        <v/>
      </c>
      <c r="M148" t="str">
        <f t="array" aca="1" ref="M148" ca="1">IFERROR(OFFSET(Настройки!$AB$2,SMALL(IF($C148=Настройки!$AA$3:$AA$61,ROW(Настройки!$1:$59)),COLUMN(I148)),),"")</f>
        <v/>
      </c>
    </row>
    <row r="149" spans="2:13" x14ac:dyDescent="0.25">
      <c r="B149" s="9">
        <v>87</v>
      </c>
      <c r="C149" s="9" t="s">
        <v>63</v>
      </c>
      <c r="E149" t="str">
        <f t="array" aca="1" ref="E149" ca="1">IFERROR(OFFSET(Настройки!$AB$2,SMALL(IF($C149=Настройки!$AA$3:$AA$61,ROW(Настройки!$1:$59)),COLUMN(A149)),),"")</f>
        <v>ТЕРР_СРТ1</v>
      </c>
      <c r="F149" t="str">
        <f t="array" aca="1" ref="F149" ca="1">IFERROR(OFFSET(Настройки!$AB$2,SMALL(IF($C149=Настройки!$AA$3:$AA$61,ROW(Настройки!$1:$59)),COLUMN(B149)),),"")</f>
        <v>ТЕРР_СРТ2</v>
      </c>
      <c r="G149" t="str">
        <f t="array" aca="1" ref="G149" ca="1">IFERROR(OFFSET(Настройки!$AB$2,SMALL(IF($C149=Настройки!$AA$3:$AA$61,ROW(Настройки!$1:$59)),COLUMN(C149)),),"")</f>
        <v>ТЕРР_СРТ3</v>
      </c>
      <c r="H149" t="str">
        <f t="array" aca="1" ref="H149" ca="1">IFERROR(OFFSET(Настройки!$AB$2,SMALL(IF($C149=Настройки!$AA$3:$AA$61,ROW(Настройки!$1:$59)),COLUMN(D149)),),"")</f>
        <v/>
      </c>
      <c r="I149" t="str">
        <f t="array" aca="1" ref="I149" ca="1">IFERROR(OFFSET(Настройки!$AB$2,SMALL(IF($C149=Настройки!$AA$3:$AA$61,ROW(Настройки!$1:$59)),COLUMN(E149)),),"")</f>
        <v/>
      </c>
      <c r="J149" t="str">
        <f t="array" aca="1" ref="J149" ca="1">IFERROR(OFFSET(Настройки!$AB$2,SMALL(IF($C149=Настройки!$AA$3:$AA$61,ROW(Настройки!$1:$59)),COLUMN(F149)),),"")</f>
        <v/>
      </c>
      <c r="K149" t="str">
        <f t="array" aca="1" ref="K149" ca="1">IFERROR(OFFSET(Настройки!$AB$2,SMALL(IF($C149=Настройки!$AA$3:$AA$61,ROW(Настройки!$1:$59)),COLUMN(G149)),),"")</f>
        <v/>
      </c>
      <c r="L149" t="str">
        <f t="array" aca="1" ref="L149" ca="1">IFERROR(OFFSET(Настройки!$AB$2,SMALL(IF($C149=Настройки!$AA$3:$AA$61,ROW(Настройки!$1:$59)),COLUMN(H149)),),"")</f>
        <v/>
      </c>
      <c r="M149" t="str">
        <f t="array" aca="1" ref="M149" ca="1">IFERROR(OFFSET(Настройки!$AB$2,SMALL(IF($C149=Настройки!$AA$3:$AA$61,ROW(Настройки!$1:$59)),COLUMN(I149)),),"")</f>
        <v/>
      </c>
    </row>
    <row r="150" spans="2:13" x14ac:dyDescent="0.25">
      <c r="B150" s="9">
        <v>89</v>
      </c>
      <c r="C150" s="9" t="s">
        <v>137</v>
      </c>
      <c r="E150" t="str">
        <f t="array" aca="1" ref="E150" ca="1">IFERROR(OFFSET(Настройки!$AB$2,SMALL(IF($C150=Настройки!$AA$3:$AA$61,ROW(Настройки!$1:$59)),COLUMN(A150)),),"")</f>
        <v>ТЕРР_КЛП1</v>
      </c>
      <c r="F150" t="str">
        <f t="array" aca="1" ref="F150" ca="1">IFERROR(OFFSET(Настройки!$AB$2,SMALL(IF($C150=Настройки!$AA$3:$AA$61,ROW(Настройки!$1:$59)),COLUMN(B150)),),"")</f>
        <v/>
      </c>
      <c r="G150" t="str">
        <f t="array" aca="1" ref="G150" ca="1">IFERROR(OFFSET(Настройки!$AB$2,SMALL(IF($C150=Настройки!$AA$3:$AA$61,ROW(Настройки!$1:$59)),COLUMN(C150)),),"")</f>
        <v/>
      </c>
      <c r="H150" t="str">
        <f t="array" aca="1" ref="H150" ca="1">IFERROR(OFFSET(Настройки!$AB$2,SMALL(IF($C150=Настройки!$AA$3:$AA$61,ROW(Настройки!$1:$59)),COLUMN(D150)),),"")</f>
        <v/>
      </c>
      <c r="I150" t="str">
        <f t="array" aca="1" ref="I150" ca="1">IFERROR(OFFSET(Настройки!$AB$2,SMALL(IF($C150=Настройки!$AA$3:$AA$61,ROW(Настройки!$1:$59)),COLUMN(E150)),),"")</f>
        <v/>
      </c>
      <c r="J150" t="str">
        <f t="array" aca="1" ref="J150" ca="1">IFERROR(OFFSET(Настройки!$AB$2,SMALL(IF($C150=Настройки!$AA$3:$AA$61,ROW(Настройки!$1:$59)),COLUMN(F150)),),"")</f>
        <v/>
      </c>
      <c r="K150" t="str">
        <f t="array" aca="1" ref="K150" ca="1">IFERROR(OFFSET(Настройки!$AB$2,SMALL(IF($C150=Настройки!$AA$3:$AA$61,ROW(Настройки!$1:$59)),COLUMN(G150)),),"")</f>
        <v/>
      </c>
      <c r="L150" t="str">
        <f t="array" aca="1" ref="L150" ca="1">IFERROR(OFFSET(Настройки!$AB$2,SMALL(IF($C150=Настройки!$AA$3:$AA$61,ROW(Настройки!$1:$59)),COLUMN(H150)),),"")</f>
        <v/>
      </c>
      <c r="M150" t="str">
        <f t="array" aca="1" ref="M150" ca="1">IFERROR(OFFSET(Настройки!$AB$2,SMALL(IF($C150=Настройки!$AA$3:$AA$61,ROW(Настройки!$1:$59)),COLUMN(I150)),),"")</f>
        <v/>
      </c>
    </row>
    <row r="151" spans="2:13" x14ac:dyDescent="0.25">
      <c r="B151" s="8">
        <v>90</v>
      </c>
      <c r="C151" s="8" t="s">
        <v>47</v>
      </c>
      <c r="E151" t="str">
        <f t="array" aca="1" ref="E151" ca="1">IFERROR(OFFSET(Настройки!$AB$2,SMALL(IF($C151=Настройки!$AA$3:$AA$61,ROW(Настройки!$1:$59)),COLUMN(A151)),),"")</f>
        <v>ТЕРР_СПБ1</v>
      </c>
      <c r="F151" t="str">
        <f t="array" aca="1" ref="F151" ca="1">IFERROR(OFFSET(Настройки!$AB$2,SMALL(IF($C151=Настройки!$AA$3:$AA$61,ROW(Настройки!$1:$59)),COLUMN(B151)),),"")</f>
        <v>ТЕРР_СПБ2</v>
      </c>
      <c r="G151" t="str">
        <f t="array" aca="1" ref="G151" ca="1">IFERROR(OFFSET(Настройки!$AB$2,SMALL(IF($C151=Настройки!$AA$3:$AA$61,ROW(Настройки!$1:$59)),COLUMN(C151)),),"")</f>
        <v>ТЕРР_СПБ3</v>
      </c>
      <c r="H151" t="str">
        <f t="array" aca="1" ref="H151" ca="1">IFERROR(OFFSET(Настройки!$AB$2,SMALL(IF($C151=Настройки!$AA$3:$AA$61,ROW(Настройки!$1:$59)),COLUMN(D151)),),"")</f>
        <v>ТЕРР_СПБ4</v>
      </c>
      <c r="I151" t="str">
        <f t="array" aca="1" ref="I151" ca="1">IFERROR(OFFSET(Настройки!$AB$2,SMALL(IF($C151=Настройки!$AA$3:$AA$61,ROW(Настройки!$1:$59)),COLUMN(E151)),),"")</f>
        <v>ТЕРР_СПБ5</v>
      </c>
      <c r="J151" t="str">
        <f t="array" aca="1" ref="J151" ca="1">IFERROR(OFFSET(Настройки!$AB$2,SMALL(IF($C151=Настройки!$AA$3:$AA$61,ROW(Настройки!$1:$59)),COLUMN(F151)),),"")</f>
        <v>ТЕРР_СПБ6</v>
      </c>
      <c r="K151" t="str">
        <f t="array" aca="1" ref="K151" ca="1">IFERROR(OFFSET(Настройки!$AB$2,SMALL(IF($C151=Настройки!$AA$3:$AA$61,ROW(Настройки!$1:$59)),COLUMN(G151)),),"")</f>
        <v>ТЕРР_СПБ7</v>
      </c>
      <c r="L151" t="str">
        <f t="array" aca="1" ref="L151" ca="1">IFERROR(OFFSET(Настройки!$AB$2,SMALL(IF($C151=Настройки!$AA$3:$AA$61,ROW(Настройки!$1:$59)),COLUMN(H151)),),"")</f>
        <v/>
      </c>
      <c r="M151" t="str">
        <f t="array" aca="1" ref="M151" ca="1">IFERROR(OFFSET(Настройки!$AB$2,SMALL(IF($C151=Настройки!$AA$3:$AA$61,ROW(Настройки!$1:$59)),COLUMN(I151)),),"")</f>
        <v/>
      </c>
    </row>
    <row r="152" spans="2:13" x14ac:dyDescent="0.25">
      <c r="B152" s="9">
        <v>91</v>
      </c>
      <c r="C152" s="9" t="s">
        <v>140</v>
      </c>
      <c r="E152" t="str">
        <f t="array" aca="1" ref="E152" ca="1">IFERROR(OFFSET(Настройки!$AB$2,SMALL(IF($C152=Настройки!$AA$3:$AA$61,ROW(Настройки!$1:$59)),COLUMN(A152)),),"")</f>
        <v>ТЕРР_БРН1</v>
      </c>
      <c r="F152" t="str">
        <f t="array" aca="1" ref="F152" ca="1">IFERROR(OFFSET(Настройки!$AB$2,SMALL(IF($C152=Настройки!$AA$3:$AA$61,ROW(Настройки!$1:$59)),COLUMN(B152)),),"")</f>
        <v/>
      </c>
      <c r="G152" t="str">
        <f t="array" aca="1" ref="G152" ca="1">IFERROR(OFFSET(Настройки!$AB$2,SMALL(IF($C152=Настройки!$AA$3:$AA$61,ROW(Настройки!$1:$59)),COLUMN(C152)),),"")</f>
        <v/>
      </c>
      <c r="H152" t="str">
        <f t="array" aca="1" ref="H152" ca="1">IFERROR(OFFSET(Настройки!$AB$2,SMALL(IF($C152=Настройки!$AA$3:$AA$61,ROW(Настройки!$1:$59)),COLUMN(D152)),),"")</f>
        <v/>
      </c>
      <c r="I152" t="str">
        <f t="array" aca="1" ref="I152" ca="1">IFERROR(OFFSET(Настройки!$AB$2,SMALL(IF($C152=Настройки!$AA$3:$AA$61,ROW(Настройки!$1:$59)),COLUMN(E152)),),"")</f>
        <v/>
      </c>
      <c r="J152" t="str">
        <f t="array" aca="1" ref="J152" ca="1">IFERROR(OFFSET(Настройки!$AB$2,SMALL(IF($C152=Настройки!$AA$3:$AA$61,ROW(Настройки!$1:$59)),COLUMN(F152)),),"")</f>
        <v/>
      </c>
      <c r="K152" t="str">
        <f t="array" aca="1" ref="K152" ca="1">IFERROR(OFFSET(Настройки!$AB$2,SMALL(IF($C152=Настройки!$AA$3:$AA$61,ROW(Настройки!$1:$59)),COLUMN(G152)),),"")</f>
        <v/>
      </c>
      <c r="L152" t="str">
        <f t="array" aca="1" ref="L152" ca="1">IFERROR(OFFSET(Настройки!$AB$2,SMALL(IF($C152=Настройки!$AA$3:$AA$61,ROW(Настройки!$1:$59)),COLUMN(H152)),),"")</f>
        <v/>
      </c>
      <c r="M152" t="str">
        <f t="array" aca="1" ref="M152" ca="1">IFERROR(OFFSET(Настройки!$AB$2,SMALL(IF($C152=Настройки!$AA$3:$AA$61,ROW(Настройки!$1:$59)),COLUMN(I152)),),"")</f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3"/>
  <sheetViews>
    <sheetView topLeftCell="F1" workbookViewId="0">
      <selection activeCell="V1" sqref="V1"/>
    </sheetView>
  </sheetViews>
  <sheetFormatPr defaultRowHeight="15" x14ac:dyDescent="0.25"/>
  <cols>
    <col min="1" max="1" width="16.7109375" bestFit="1" customWidth="1"/>
    <col min="2" max="2" width="13.140625" bestFit="1" customWidth="1"/>
    <col min="3" max="3" width="15.140625" bestFit="1" customWidth="1"/>
    <col min="4" max="5" width="18.140625" bestFit="1" customWidth="1"/>
    <col min="7" max="7" width="15.7109375" customWidth="1"/>
    <col min="8" max="8" width="13.85546875" bestFit="1" customWidth="1"/>
    <col min="9" max="10" width="18.140625" bestFit="1" customWidth="1"/>
    <col min="11" max="11" width="14.42578125" bestFit="1" customWidth="1"/>
    <col min="12" max="14" width="13.140625" bestFit="1" customWidth="1"/>
    <col min="15" max="15" width="13.5703125" bestFit="1" customWidth="1"/>
    <col min="16" max="16" width="12.5703125" bestFit="1" customWidth="1"/>
    <col min="17" max="17" width="13.85546875" bestFit="1" customWidth="1"/>
    <col min="18" max="18" width="15.5703125" bestFit="1" customWidth="1"/>
    <col min="19" max="19" width="18.140625" bestFit="1" customWidth="1"/>
    <col min="20" max="20" width="21.42578125" bestFit="1" customWidth="1"/>
    <col min="21" max="22" width="18.140625" bestFit="1" customWidth="1"/>
    <col min="24" max="24" width="15.140625" bestFit="1" customWidth="1"/>
    <col min="25" max="25" width="18.140625" bestFit="1" customWidth="1"/>
    <col min="26" max="26" width="19.7109375" bestFit="1" customWidth="1"/>
    <col min="27" max="27" width="13.42578125" bestFit="1" customWidth="1"/>
    <col min="28" max="28" width="14.42578125" bestFit="1" customWidth="1"/>
    <col min="29" max="29" width="13.140625" bestFit="1" customWidth="1"/>
    <col min="30" max="30" width="15.140625" bestFit="1" customWidth="1"/>
    <col min="31" max="31" width="18.140625" bestFit="1" customWidth="1"/>
    <col min="32" max="32" width="19.7109375" bestFit="1" customWidth="1"/>
  </cols>
  <sheetData>
    <row r="1" spans="1:32" ht="15.75" thickBot="1" x14ac:dyDescent="0.3">
      <c r="A1" s="13" t="s">
        <v>172</v>
      </c>
      <c r="G1" t="str">
        <f>Вывод!E4</f>
        <v>Все Округа</v>
      </c>
      <c r="H1" s="5" t="s">
        <v>165</v>
      </c>
      <c r="I1" s="5" t="s">
        <v>43</v>
      </c>
      <c r="J1" s="5" t="str">
        <f>IF($G$1="Все Округа","Все Территории",Вывод!E5)</f>
        <v>Все Территории</v>
      </c>
      <c r="K1" s="5" t="str">
        <f>IF($G$1="Все Территории","Все Города",Вывод!E6)</f>
        <v>Все Города</v>
      </c>
      <c r="L1" s="5" t="str">
        <f>IF($G$1="Все Города","Все Филиалы",Вывод!E7)</f>
        <v>Все Филиалы</v>
      </c>
      <c r="M1" s="5" t="s">
        <v>171</v>
      </c>
      <c r="N1" s="5" t="s">
        <v>142</v>
      </c>
      <c r="O1" s="5" t="str">
        <f>Вывод!E3</f>
        <v>Все Форматы</v>
      </c>
      <c r="P1" s="5" t="s">
        <v>150</v>
      </c>
      <c r="Q1" s="5" t="s">
        <v>165</v>
      </c>
      <c r="R1" s="5" t="s">
        <v>177</v>
      </c>
      <c r="S1" s="5" t="s">
        <v>43</v>
      </c>
      <c r="T1" s="5" t="s">
        <v>178</v>
      </c>
      <c r="U1" s="5" t="s">
        <v>42</v>
      </c>
      <c r="V1" s="5" t="s">
        <v>179</v>
      </c>
      <c r="X1" s="5" t="s">
        <v>163</v>
      </c>
      <c r="Y1" s="5" t="s">
        <v>43</v>
      </c>
      <c r="Z1" s="5" t="s">
        <v>42</v>
      </c>
      <c r="AA1" s="5" t="s">
        <v>143</v>
      </c>
      <c r="AB1" s="5" t="s">
        <v>142</v>
      </c>
      <c r="AC1" s="5" t="s">
        <v>150</v>
      </c>
      <c r="AD1" s="5" t="s">
        <v>163</v>
      </c>
      <c r="AE1" s="5" t="s">
        <v>43</v>
      </c>
      <c r="AF1" s="5" t="s">
        <v>42</v>
      </c>
    </row>
    <row r="2" spans="1:32" ht="15.75" thickTop="1" x14ac:dyDescent="0.25">
      <c r="A2" s="14"/>
      <c r="H2" t="str">
        <f t="array" ref="H2">IFERROR(INDEX($X$2:$X$61,SMALL(IF(COUNTIF($H$1:H1,$X$2:$X$61)=0,ROW($X$1:$X$60)),1)),"")</f>
        <v>Все Округа</v>
      </c>
      <c r="I2" s="4" t="s">
        <v>155</v>
      </c>
      <c r="J2" t="s">
        <v>154</v>
      </c>
      <c r="K2" t="s">
        <v>154</v>
      </c>
      <c r="L2" t="s">
        <v>157</v>
      </c>
      <c r="M2" t="str">
        <f t="array" ref="M2">IFERROR(INDEX($O$2:$O$93,SMALL(IF(COUNTIF($M$1:M1,$O$2:$O$93)=0,ROW($O$1:$O$92)),1)),"")</f>
        <v>Все Форматы</v>
      </c>
      <c r="N2" t="s">
        <v>157</v>
      </c>
      <c r="O2" t="s">
        <v>158</v>
      </c>
      <c r="Q2" t="s">
        <v>164</v>
      </c>
      <c r="R2" t="str">
        <f t="array" ref="R2">IFERROR(INDEX($Q$2:$Q$93,SMALL(IF(COUNTIF($R$1:R1,$Q$2:$Q$93)=0,ROW($Q$1:$Q$92)),1)),"")</f>
        <v>Все Округа</v>
      </c>
      <c r="S2" s="4" t="s">
        <v>155</v>
      </c>
      <c r="T2" s="4" t="str">
        <f t="array" ref="T2">IFERROR(INDEX($S$2:$S$93,SMALL(IF(COUNTIF($T$1:T1,$S$2:$S$93)=0,ROW($S$1:$S$92)),1)),"")</f>
        <v>Все Территории</v>
      </c>
      <c r="U2" t="s">
        <v>154</v>
      </c>
      <c r="V2" t="str">
        <f t="array" ref="V2">IFERROR(INDEX($U$2:$U$93,SMALL(IF(COUNTIF($V$1:V1,$U$2:$U$93)=0,ROW($U$1:$U$92)),1)),"")</f>
        <v>Все Города</v>
      </c>
      <c r="X2" t="s">
        <v>164</v>
      </c>
      <c r="Y2" s="4" t="s">
        <v>155</v>
      </c>
      <c r="Z2" s="4" t="s">
        <v>154</v>
      </c>
      <c r="AA2" s="4" t="s">
        <v>156</v>
      </c>
      <c r="AB2" s="4" t="s">
        <v>157</v>
      </c>
      <c r="AC2" s="4" t="s">
        <v>158</v>
      </c>
      <c r="AD2" t="s">
        <v>164</v>
      </c>
      <c r="AE2" s="4" t="s">
        <v>155</v>
      </c>
      <c r="AF2" s="4" t="s">
        <v>154</v>
      </c>
    </row>
    <row r="3" spans="1:32" x14ac:dyDescent="0.25">
      <c r="A3" s="14" t="s">
        <v>173</v>
      </c>
      <c r="B3" s="14" t="s">
        <v>150</v>
      </c>
      <c r="C3" s="14" t="s">
        <v>165</v>
      </c>
      <c r="D3" s="14" t="s">
        <v>43</v>
      </c>
      <c r="E3" s="14" t="s">
        <v>42</v>
      </c>
      <c r="H3" t="str">
        <f t="array" ref="H3">IFERROR(INDEX($X$2:$X$61,SMALL(IF(COUNTIF($H$2:H2,$X$2:$X$61)=0,ROW($X$1:$X$60)),1)),"")</f>
        <v>Москва</v>
      </c>
      <c r="I3" t="str">
        <f t="array" ref="I3">IFERROR(INDEX($Y$2:$Y$61,SMALL(IF((COUNTIF($I$2:$I2,$Y$2:$Y$61)=0)*($X$2:$X$61=$G$1),ROW($X$1:$X$60)),1)),"")</f>
        <v/>
      </c>
      <c r="J3" t="str">
        <f t="array" ref="J3">IF($J$1="Все Территории",
IFERROR(INDEX($Z$2:$Z$61,SMALL(IF((COUNTIF($J2:$J$2,$Z$2:$Z$61)=0)*($X$2:$X$61=$G$1),ROW($X$1:$X$60)),1)),""),
IFERROR(INDEX($Z$2:$Z$61,SMALL(IF((COUNTIF($J2:$J$2,$Z$2:$Z$61)=0)*($Y$2:$Y$61=$J$1),ROW($Y$1:$Y$60)),1)),""))</f>
        <v/>
      </c>
      <c r="K3" t="str">
        <f t="array" ref="K3">IF($J$1="Все Территории",
IFERROR(INDEX($AB$2:$AB$61,SMALL(IF((COUNTIF($K$2:$K2,$AB$2:$AB$61)=0)*($Y$2:$Y$61=$G$1),ROW($Y$1:$Y$60)),1)),""),
IF(AND($G$1="Москва",$J$1="Все Территории"),
IFERROR(INDEX($AB$2:$AB$61,SMALL(IF((COUNTIF($K$2:$K2,$AB$2:$AB$61)=0)*($Z$2:$Z$61=$G$1),ROW($Z$1:$Z$60)),1)),""),
IFERROR(INDEX($AB$2:$AB$61,SMALL(IF((COUNTIF($K$2:$K2,$AB$2:$AB$61)=0)*($Y$2:$Y$61=$J$1),ROW($Y$1:$Y$60)),1)),"")))</f>
        <v/>
      </c>
      <c r="L3" t="str">
        <f t="array" ref="L3">IF($K$1="Все Города",
IFERROR(INDEX($AB$2:$AB$61,SMALL(IF((COUNTIF($L$2:$L2,$AB$2:$AB$61)=0)*($Y$2:$Y$61=$G$1),ROW($Y$1:$Y$60)),1)),""),
IF(AND($G$1="Москва",$J$1="Все Территории"),
IFERROR(INDEX($AB$2:$AB$61,SMALL(IF((COUNTIF($L$2:$L2,$AB$2:$AB$61)=0)*($AA$2:$AA$61=$G$1),ROW($Y$1:$Y$60)),1)),""),
IF(AND($G$1="Москва",$J$1&lt;&gt;"Все Территории"),
IFERROR(INDEX($AB$2:$AB$61,SMALL(IF((COUNTIF($L$2:$L2,$AB$2:$AB$61)=0)*($Y$2:$Y$61=$J$1),ROW($Y$1:$Y$60)),1)),""),
IFERROR(INDEX($AB$2:$AB$61,SMALL(IF((COUNTIF($L$2:$L2,$AB$2:$AB$61)=0)*($Z$2:$Z$61=$K$1),ROW($Z$1:$Z$60)),1)),""))))</f>
        <v/>
      </c>
      <c r="M3" t="str">
        <f t="array" ref="M3">IFERROR(INDEX($O$2:$O$93,SMALL(IF(COUNTIF($M$1:M2,$O$2:$O$93)=0,ROW($O$1:$O$92)),1)),"")</f>
        <v>Большой</v>
      </c>
      <c r="N3" t="str">
        <f t="array" ref="N3">IF($G$1="Все Округа",
IFERROR(INDEX($AB$2:$AB$61,SMALL(IF(COUNTIF($N$1:N2,$AB$2:$AB$61)=0,ROW($AB$1:$AB$60)),1)),""),
IF($J$1="Все Территории",
IFERROR(INDEX($AB$2:$AB$61,SMALL(IF((COUNTIF($N$1:$N2,$AB$2:$AB$61)=0)*($X$2:$X$61=$G$1),ROW($X$1:$X$60)),1)),""),
IF($K$1="Все Города",
IFERROR(INDEX($AB$2:$AB$61,SMALL(IF((COUNTIF($N$1:$N2,$AB$2:$AB$61)=0)*($Y$2:$Y$61=$J$1),ROW($Y$1:$Y$60)),1)),""),
IF($L$1="Все Филиалы",
IFERROR(INDEX($AB$2:$AB$61,SMALL(IF((COUNTIF($N$1:$N2,$AB$2:$AB$61)=0)*($Z$2:$Z$61=$K$1),ROW($Z$1:$Z$60)),1)),""),
IF(ROW($L3)=3,$L$1,"")
)
)
)
)</f>
        <v>ТЕРР_МСК1</v>
      </c>
      <c r="O3" t="str">
        <f>IF($N3="","",VLOOKUP($N3,AB1:AC61,2,FALSE))</f>
        <v>Большой</v>
      </c>
      <c r="P3" t="str">
        <f t="array" ref="P3">IF($O$1="Все Форматы",
IFERROR(INDEX($N$3:$N$93,SMALL(IF(COUNTIF($P$2:$P2,$N$3:$N$93)=0,ROW($N$2:$N$92)-1),1)),""),
IFERROR(INDEX($N$2:$N$93,SMALL(IF((COUNTIF($P$1:$P2,$N$2:$N$93)=0)*($O$2:$O$93=$O$1),ROW($O$1:$O$92)),1)),""))</f>
        <v>ТЕРР_МСК1</v>
      </c>
      <c r="Q3" t="str">
        <f t="array" ref="Q3">IF($P3="","",VLOOKUP($P3,$AB$3:$AF$61,3,0))</f>
        <v>Москва</v>
      </c>
      <c r="R3" t="str">
        <f t="array" ref="R3">IFERROR(INDEX($Q$2:$Q$93,SMALL(IF(COUNTIF($R$1:R2,$Q$2:$Q$93)=0,ROW($Q$1:$Q$92)),1)),"")</f>
        <v>Москва</v>
      </c>
      <c r="S3" t="str">
        <f>IF($P3="","",VLOOKUP($P3,$AB$3:$AF$61,4,0))</f>
        <v>Москва Восток</v>
      </c>
      <c r="T3" s="4" t="str">
        <f t="array" ref="T3">IFERROR(INDEX($S$2:$S$93,SMALL(IF(COUNTIF($T$1:T2,$S$2:$S$93)=0,ROW($S$1:$S$92)),1)),"")</f>
        <v>Москва Восток</v>
      </c>
      <c r="U3" t="str">
        <f>IF($P3="","",VLOOKUP($P3,$AB$3:$AF$61,5,0))</f>
        <v>Москва Восток</v>
      </c>
      <c r="V3" t="str">
        <f t="array" ref="V3">IFERROR(INDEX($U$2:$U$93,SMALL(IF(COUNTIF($V$1:V2,$U$2:$U$93)=0,ROW($U$1:$U$92)),1)),"")</f>
        <v>Москва Восток</v>
      </c>
      <c r="X3" t="s">
        <v>44</v>
      </c>
      <c r="Y3" s="4" t="s">
        <v>0</v>
      </c>
      <c r="Z3" s="4" t="s">
        <v>0</v>
      </c>
      <c r="AA3" s="3" t="s">
        <v>45</v>
      </c>
      <c r="AB3" s="2" t="s">
        <v>46</v>
      </c>
      <c r="AC3" t="s">
        <v>151</v>
      </c>
      <c r="AD3" t="s">
        <v>44</v>
      </c>
      <c r="AE3" s="4" t="s">
        <v>0</v>
      </c>
      <c r="AF3" s="4" t="s">
        <v>0</v>
      </c>
    </row>
    <row r="4" spans="1:32" x14ac:dyDescent="0.25">
      <c r="A4" t="s">
        <v>174</v>
      </c>
      <c r="B4" t="s">
        <v>158</v>
      </c>
      <c r="C4" t="s">
        <v>164</v>
      </c>
      <c r="D4" t="s">
        <v>155</v>
      </c>
      <c r="E4" t="s">
        <v>154</v>
      </c>
      <c r="H4" t="str">
        <f t="array" ref="H4">IFERROR(INDEX($X$2:$X$61,SMALL(IF(COUNTIF($H$2:H3,$X$2:$X$61)=0,ROW($X$1:$X$60)),1)),"")</f>
        <v>Северо-Запад</v>
      </c>
      <c r="I4" t="str">
        <f t="array" ref="I4">IFERROR(INDEX($Y$2:$Y$61,SMALL(IF((COUNTIF($I$2:$I3,$Y$2:$Y$61)=0)*($X$2:$X$61=$G$1),ROW($X$1:$X$60)),1)),"")</f>
        <v/>
      </c>
      <c r="J4" t="str">
        <f t="array" ref="J4">IF($J$1="Все Территории",
IFERROR(INDEX($Z$2:$Z$61,SMALL(IF((COUNTIF($J$2:$J3,$Z$2:$Z$61)=0)*($X$2:$X$61=$G$1),ROW($X$1:$X$60)),1)),""),
IFERROR(INDEX($Z$2:$Z$61,SMALL(IF((COUNTIF($J$2:$J3,$Z$2:$Z$61)=0)*($Y$2:$Y$61=$J$1),ROW($Y$1:$Y$60)),1)),""))</f>
        <v/>
      </c>
      <c r="K4" t="str">
        <f t="array" ref="K4">IF($J$1="Все Территории",
IFERROR(INDEX($AB$2:$AB$61,SMALL(IF((COUNTIF($K$2:$K3,$AB$2:$AB$61)=0)*($Y$2:$Y$61=$G$1),ROW($Y$1:$Y$60)),1)),""),
IF(AND($G$1="Москва",$J$1="Все Территории"),
IFERROR(INDEX($AB$2:$AB$61,SMALL(IF((COUNTIF($K$2:$K3,$AB$2:$AB$61)=0)*($Z$2:$Z$61=$G$1),ROW($Z$1:$Z$60)),1)),""),
IFERROR(INDEX($AB$2:$AB$61,SMALL(IF((COUNTIF($K$2:$K3,$AB$2:$AB$61)=0)*($Y$2:$Y$61=$J$1),ROW($Y$1:$Y$60)),1)),"")))</f>
        <v/>
      </c>
      <c r="L4" t="str">
        <f t="array" ref="L4">IF($K$1="Все Города",
IFERROR(INDEX($AB$2:$AB$61,SMALL(IF((COUNTIF($L$2:$L3,$AB$2:$AB$61)=0)*($Y$2:$Y$61=$G$1),ROW($Y$1:$Y$60)),1)),""),
IF(AND($G$1="Москва",$J$1="Все"),
IFERROR(INDEX($AB$2:$AB$61,SMALL(IF((COUNTIF($L$2:$L3,$AB$2:$AB$61)=0)*($AA$2:$AA$61=$G$1),ROW($Y$1:$Y$60)),1)),""),
IF(AND($G$1="Москва",$J$1&lt;&gt;"Все"),
IFERROR(INDEX($AB$2:$AB$61,SMALL(IF((COUNTIF($L$2:$L3,$AB$2:$AB$61)=0)*($Y$2:$Y$61=$J$1),ROW($Y$1:$Y$60)),1)),""),
IFERROR(INDEX($AB$2:$AB$61,SMALL(IF((COUNTIF($L$2:$L3,$AB$2:$AB$61)=0)*($Z$2:$Z$61=$K$1),ROW($Z$1:$Z$60)),1)),""))))</f>
        <v/>
      </c>
      <c r="M4" t="str">
        <f t="array" ref="M4">IFERROR(INDEX($O$2:$O$93,SMALL(IF(COUNTIF($M$1:M3,$O$2:$O$93)=0,ROW($O$1:$O$92)),1)),"")</f>
        <v>Средний</v>
      </c>
      <c r="N4" t="str">
        <f t="array" ref="N4">IF($G$1="Все Округа",
IFERROR(INDEX($AB$2:$AB$61,SMALL(IF(COUNTIF($N$1:N3,$AB$2:$AB$61)=0,ROW($AB$1:$AB$60)),1)),""),
IF($J$1="Все Территории",
IFERROR(INDEX($AB$2:$AB$61,SMALL(IF((COUNTIF($N$1:$N3,$AB$2:$AB$61)=0)*($X$2:$X$61=$G$1),ROW($X$1:$X$60)),1)),""),
IF($K$1="Все Города",
IFERROR(INDEX($AB$2:$AB$61,SMALL(IF((COUNTIF($N$1:$N3,$AB$2:$AB$61)=0)*($Y$2:$Y$61=$J$1),ROW($Y$1:$Y$60)),1)),""),
IF($L$1="Все Филиалы",
IFERROR(INDEX($AB$2:$AB$61,SMALL(IF((COUNTIF($N$1:$N3,$AB$2:$AB$61)=0)*($Z$2:$Z$61=$K$1),ROW($Z$1:$Z$60)),1)),""),
IF(ROW($L4)=3,$L$1,"")
)
)
)
)</f>
        <v>ТЕРР_СПБ1</v>
      </c>
      <c r="O4" t="str">
        <f>IF($N4="","",VLOOKUP($N4,AB2:AC62,2,FALSE))</f>
        <v>Большой</v>
      </c>
      <c r="P4" t="str">
        <f t="array" ref="P4">IF($O$1="Все Форматы",
IFERROR(INDEX($N$3:$N$93,SMALL(IF(COUNTIF($P$2:$P3,$N$3:$N$93)=0,ROW($N$2:$N$92)-1),1)),""),
IFERROR(INDEX($N$2:$N$93,SMALL(IF((COUNTIF($P$1:$P3,$N$2:$N$93)=0)*($O$2:$O$93=$O$1),ROW($O$1:$O$92)),1)),""))</f>
        <v>ТЕРР_СПБ1</v>
      </c>
      <c r="Q4" t="str">
        <f t="array" ref="Q4">IF($P4="","",VLOOKUP($P4,$AB$3:$AF$61,3,0))</f>
        <v>Северо-Запад</v>
      </c>
      <c r="R4" t="str">
        <f t="array" ref="R4">IFERROR(INDEX($Q$2:$Q$93,SMALL(IF(COUNTIF($R$1:R3,$Q$2:$Q$93)=0,ROW($Q$1:$Q$92)),1)),"")</f>
        <v>Северо-Запад</v>
      </c>
      <c r="S4" t="str">
        <f>IF($P4="","",VLOOKUP($P4,$AB$3:$AF$61,4,0))</f>
        <v>Северо-Запад</v>
      </c>
      <c r="T4" s="4" t="str">
        <f t="array" ref="T4">IFERROR(INDEX($S$2:$S$93,SMALL(IF(COUNTIF($T$1:T3,$S$2:$S$93)=0,ROW($S$1:$S$92)),1)),"")</f>
        <v>Северо-Запад</v>
      </c>
      <c r="U4" t="str">
        <f>IF($P4="","",VLOOKUP($P4,$AB$3:$AF$61,5,0))</f>
        <v>С. Петербург</v>
      </c>
      <c r="V4" t="str">
        <f t="array" ref="V4">IFERROR(INDEX($U$2:$U$93,SMALL(IF(COUNTIF($V$1:V3,$U$2:$U$93)=0,ROW($U$1:$U$92)),1)),"")</f>
        <v>С. Петербург</v>
      </c>
      <c r="X4" t="s">
        <v>159</v>
      </c>
      <c r="Y4" s="4" t="s">
        <v>159</v>
      </c>
      <c r="Z4" s="4" t="s">
        <v>3</v>
      </c>
      <c r="AA4" s="3" t="s">
        <v>47</v>
      </c>
      <c r="AB4" s="2" t="s">
        <v>48</v>
      </c>
      <c r="AC4" t="s">
        <v>151</v>
      </c>
      <c r="AD4" t="s">
        <v>159</v>
      </c>
      <c r="AE4" s="4" t="s">
        <v>159</v>
      </c>
      <c r="AF4" s="4" t="s">
        <v>3</v>
      </c>
    </row>
    <row r="5" spans="1:32" x14ac:dyDescent="0.25">
      <c r="A5" t="s">
        <v>175</v>
      </c>
      <c r="B5" t="s">
        <v>151</v>
      </c>
      <c r="C5" t="s">
        <v>162</v>
      </c>
      <c r="D5" s="15" t="s">
        <v>6</v>
      </c>
      <c r="E5" t="s">
        <v>35</v>
      </c>
      <c r="H5" t="str">
        <f t="array" ref="H5">IFERROR(INDEX($X$2:$X$61,SMALL(IF(COUNTIF($H$2:H4,$X$2:$X$61)=0,ROW($X$1:$X$60)),1)),"")</f>
        <v>Центр</v>
      </c>
      <c r="I5" t="str">
        <f t="array" ref="I5">IFERROR(INDEX($Y$2:$Y$61,SMALL(IF((COUNTIF($I$2:$I4,$Y$2:$Y$61)=0)*($X$2:$X$61=$G$1),ROW($X$1:$X$60)),1)),"")</f>
        <v/>
      </c>
      <c r="J5" t="str">
        <f t="array" ref="J5">IF($J$1="Все Территории",
IFERROR(INDEX($Z$2:$Z$61,SMALL(IF((COUNTIF($J$2:$J4,$Z$2:$Z$61)=0)*($X$2:$X$61=$G$1),ROW($X$1:$X$60)),1)),""),
IFERROR(INDEX($Z$2:$Z$61,SMALL(IF((COUNTIF($J$2:$J4,$Z$2:$Z$61)=0)*($Y$2:$Y$61=$J$1),ROW($Y$1:$Y$60)),1)),""))</f>
        <v/>
      </c>
      <c r="K5" t="str">
        <f t="array" ref="K5">IF($J$1="Все Территории",
IFERROR(INDEX($AB$2:$AB$61,SMALL(IF((COUNTIF($K$2:$K4,$AB$2:$AB$61)=0)*($Y$2:$Y$61=$G$1),ROW($Y$1:$Y$60)),1)),""),
IF(AND($G$1="Москва",$J$1="Все Территории"),
IFERROR(INDEX($AB$2:$AB$61,SMALL(IF((COUNTIF($K$2:$K4,$AB$2:$AB$61)=0)*($Z$2:$Z$61=$G$1),ROW($Z$1:$Z$60)),1)),""),
IFERROR(INDEX($AB$2:$AB$61,SMALL(IF((COUNTIF($K$2:$K4,$AB$2:$AB$61)=0)*($Y$2:$Y$61=$J$1),ROW($Y$1:$Y$60)),1)),"")))</f>
        <v/>
      </c>
      <c r="L5" t="str">
        <f t="array" ref="L5">IF($K$1="Все Города",
IFERROR(INDEX($AB$2:$AB$61,SMALL(IF((COUNTIF($L$2:$L4,$AB$2:$AB$61)=0)*($Y$2:$Y$61=$G$1),ROW($Y$1:$Y$60)),1)),""),
IF(AND($G$1="Москва",$J$1="Все"),
IFERROR(INDEX($AB$2:$AB$61,SMALL(IF((COUNTIF($L$2:$L4,$AB$2:$AB$61)=0)*($AA$2:$AA$61=$G$1),ROW($Y$1:$Y$60)),1)),""),
IF(AND($G$1="Москва",$J$1&lt;&gt;"Все"),
IFERROR(INDEX($AB$2:$AB$61,SMALL(IF((COUNTIF($L$2:$L4,$AB$2:$AB$61)=0)*($Y$2:$Y$61=$J$1),ROW($Y$1:$Y$60)),1)),""),
IFERROR(INDEX($AB$2:$AB$61,SMALL(IF((COUNTIF($L$2:$L4,$AB$2:$AB$61)=0)*($Z$2:$Z$61=$K$1),ROW($Z$1:$Z$60)),1)),""))))</f>
        <v/>
      </c>
      <c r="M5" t="str">
        <f t="array" ref="M5">IFERROR(INDEX($O$2:$O$93,SMALL(IF(COUNTIF($M$1:M4,$O$2:$O$93)=0,ROW($O$1:$O$92)),1)),"")</f>
        <v>Малыш</v>
      </c>
      <c r="N5" t="str">
        <f t="array" ref="N5">IF($G$1="Все Округа",
IFERROR(INDEX($AB$2:$AB$61,SMALL(IF(COUNTIF($N$1:N4,$AB$2:$AB$61)=0,ROW($AB$1:$AB$60)),1)),""),
IF($J$1="Все Территории",
IFERROR(INDEX($AB$2:$AB$61,SMALL(IF((COUNTIF($N$1:$N4,$AB$2:$AB$61)=0)*($X$2:$X$61=$G$1),ROW($X$1:$X$60)),1)),""),
IF($K$1="Все Города",
IFERROR(INDEX($AB$2:$AB$61,SMALL(IF((COUNTIF($N$1:$N4,$AB$2:$AB$61)=0)*($Y$2:$Y$61=$J$1),ROW($Y$1:$Y$60)),1)),""),
IF($L$1="Все Филиалы",
IFERROR(INDEX($AB$2:$AB$61,SMALL(IF((COUNTIF($N$1:$N4,$AB$2:$AB$61)=0)*($Z$2:$Z$61=$K$1),ROW($Z$1:$Z$60)),1)),""),
IF(ROW($L5)=3,$L$1,"")
)
)
)
)</f>
        <v>ТЕРР_НН1</v>
      </c>
      <c r="O5" t="str">
        <f>IF($N5="","",VLOOKUP($N5,AB3:AC63,2,FALSE))</f>
        <v>Большой</v>
      </c>
      <c r="P5" t="str">
        <f t="array" ref="P5">IF($O$1="Все Форматы",
IFERROR(INDEX($N$3:$N$93,SMALL(IF(COUNTIF($P$2:$P4,$N$3:$N$93)=0,ROW($N$2:$N$92)-1),1)),""),
IFERROR(INDEX($N$2:$N$93,SMALL(IF((COUNTIF($P$1:$P4,$N$2:$N$93)=0)*($O$2:$O$93=$O$1),ROW($O$1:$O$92)),1)),""))</f>
        <v>ТЕРР_НН1</v>
      </c>
      <c r="Q5" t="str">
        <f t="array" ref="Q5">IF($P5="","",VLOOKUP($P5,$AB$3:$AF$61,3,0))</f>
        <v>Центр</v>
      </c>
      <c r="R5" t="str">
        <f t="array" ref="R5">IFERROR(INDEX($Q$2:$Q$93,SMALL(IF(COUNTIF($R$1:R4,$Q$2:$Q$93)=0,ROW($Q$1:$Q$92)),1)),"")</f>
        <v>Центр</v>
      </c>
      <c r="S5" t="str">
        <f>IF($P5="","",VLOOKUP($P5,$AB$3:$AF$61,4,0))</f>
        <v>Н. Новгород</v>
      </c>
      <c r="T5" s="4" t="str">
        <f t="array" ref="T5">IFERROR(INDEX($S$2:$S$93,SMALL(IF(COUNTIF($T$1:T4,$S$2:$S$93)=0,ROW($S$1:$S$92)),1)),"")</f>
        <v>Н. Новгород</v>
      </c>
      <c r="U5" t="str">
        <f>IF($P5="","",VLOOKUP($P5,$AB$3:$AF$61,5,0))</f>
        <v>Н. Новгород</v>
      </c>
      <c r="V5" t="str">
        <f t="array" ref="V5">IFERROR(INDEX($U$2:$U$93,SMALL(IF(COUNTIF($V$1:V4,$U$2:$U$93)=0,ROW($U$1:$U$92)),1)),"")</f>
        <v>Н. Новгород</v>
      </c>
      <c r="X5" t="s">
        <v>160</v>
      </c>
      <c r="Y5" s="4" t="s">
        <v>4</v>
      </c>
      <c r="Z5" s="4" t="s">
        <v>4</v>
      </c>
      <c r="AA5" s="3" t="s">
        <v>49</v>
      </c>
      <c r="AB5" s="2" t="s">
        <v>50</v>
      </c>
      <c r="AC5" t="s">
        <v>151</v>
      </c>
      <c r="AD5" t="s">
        <v>160</v>
      </c>
      <c r="AE5" s="4" t="s">
        <v>4</v>
      </c>
      <c r="AF5" s="4" t="s">
        <v>4</v>
      </c>
    </row>
    <row r="6" spans="1:32" x14ac:dyDescent="0.25">
      <c r="A6" t="s">
        <v>176</v>
      </c>
      <c r="B6" t="s">
        <v>152</v>
      </c>
      <c r="C6" t="s">
        <v>44</v>
      </c>
      <c r="D6" s="15" t="s">
        <v>11</v>
      </c>
      <c r="E6" t="s">
        <v>32</v>
      </c>
      <c r="H6" t="str">
        <f t="array" ref="H6">IFERROR(INDEX($X$2:$X$61,SMALL(IF(COUNTIF($H$2:H5,$X$2:$X$61)=0,ROW($X$1:$X$60)),1)),"")</f>
        <v>Юг</v>
      </c>
      <c r="I6" t="str">
        <f t="array" ref="I6">IFERROR(INDEX($Y$2:$Y$61,SMALL(IF((COUNTIF($I$2:$I5,$Y$2:$Y$61)=0)*($X$2:$X$61=$G$1),ROW($X$1:$X$60)),1)),"")</f>
        <v/>
      </c>
      <c r="J6" t="str">
        <f t="array" ref="J6">IF($J$1="Все Территории",
IFERROR(INDEX($Z$2:$Z$61,SMALL(IF((COUNTIF($J$2:$J5,$Z$2:$Z$61)=0)*($X$2:$X$61=$G$1),ROW($X$1:$X$60)),1)),""),
IFERROR(INDEX($Z$2:$Z$61,SMALL(IF((COUNTIF($J$2:$J5,$Z$2:$Z$61)=0)*($Y$2:$Y$61=$J$1),ROW($Y$1:$Y$60)),1)),""))</f>
        <v/>
      </c>
      <c r="K6" t="str">
        <f t="array" ref="K6">IF($J$1="Все Территории",
IFERROR(INDEX($AB$2:$AB$61,SMALL(IF((COUNTIF($K$2:$K5,$AB$2:$AB$61)=0)*($Y$2:$Y$61=$G$1),ROW($Y$1:$Y$60)),1)),""),
IF(AND($G$1="Москва",$J$1="Все Территории"),
IFERROR(INDEX($AB$2:$AB$61,SMALL(IF((COUNTIF($K$2:$K5,$AB$2:$AB$61)=0)*($Z$2:$Z$61=$G$1),ROW($Z$1:$Z$60)),1)),""),
IFERROR(INDEX($AB$2:$AB$61,SMALL(IF((COUNTIF($K$2:$K5,$AB$2:$AB$61)=0)*($Y$2:$Y$61=$J$1),ROW($Y$1:$Y$60)),1)),"")))</f>
        <v/>
      </c>
      <c r="L6" t="str">
        <f t="array" ref="L6">IF($K$1="Все Города",
IFERROR(INDEX($AB$2:$AB$61,SMALL(IF((COUNTIF($L$2:$L5,$AB$2:$AB$61)=0)*($Y$2:$Y$61=$G$1),ROW($Y$1:$Y$60)),1)),""),
IF(AND($G$1="Москва",$J$1="Все"),
IFERROR(INDEX($AB$2:$AB$61,SMALL(IF((COUNTIF($L$2:$L5,$AB$2:$AB$61)=0)*($AA$2:$AA$61=$G$1),ROW($Y$1:$Y$60)),1)),""),
IF(AND($G$1="Москва",$J$1&lt;&gt;"Все"),
IFERROR(INDEX($AB$2:$AB$61,SMALL(IF((COUNTIF($L$2:$L5,$AB$2:$AB$61)=0)*($Y$2:$Y$61=$J$1),ROW($Y$1:$Y$60)),1)),""),
IFERROR(INDEX($AB$2:$AB$61,SMALL(IF((COUNTIF($L$2:$L5,$AB$2:$AB$61)=0)*($Z$2:$Z$61=$K$1),ROW($Z$1:$Z$60)),1)),""))))</f>
        <v/>
      </c>
      <c r="M6" t="str">
        <f t="array" ref="M6">IFERROR(INDEX($O$2:$O$93,SMALL(IF(COUNTIF($M$1:M5,$O$2:$O$93)=0,ROW($O$1:$O$92)),1)),"")</f>
        <v/>
      </c>
      <c r="N6" t="str">
        <f t="array" ref="N6">IF($G$1="Все Округа",
IFERROR(INDEX($AB$2:$AB$61,SMALL(IF(COUNTIF($N$1:N5,$AB$2:$AB$61)=0,ROW($AB$1:$AB$60)),1)),""),
IF($J$1="Все Территории",
IFERROR(INDEX($AB$2:$AB$61,SMALL(IF((COUNTIF($N$1:$N5,$AB$2:$AB$61)=0)*($X$2:$X$61=$G$1),ROW($X$1:$X$60)),1)),""),
IF($K$1="Все Города",
IFERROR(INDEX($AB$2:$AB$61,SMALL(IF((COUNTIF($N$1:$N5,$AB$2:$AB$61)=0)*($Y$2:$Y$61=$J$1),ROW($Y$1:$Y$60)),1)),""),
IF($L$1="Все Филиалы",
IFERROR(INDEX($AB$2:$AB$61,SMALL(IF((COUNTIF($N$1:$N5,$AB$2:$AB$61)=0)*($Z$2:$Z$61=$K$1),ROW($Z$1:$Z$60)),1)),""),
IF(ROW($L6)=3,$L$1,"")
)
)
)
)</f>
        <v>ТЕРР_ВЛГ1</v>
      </c>
      <c r="O6" t="str">
        <f>IF($N6="","",VLOOKUP($N6,AB4:AC64,2,FALSE))</f>
        <v>Большой</v>
      </c>
      <c r="P6" t="str">
        <f t="array" ref="P6">IF($O$1="Все Форматы",
IFERROR(INDEX($N$3:$N$93,SMALL(IF(COUNTIF($P$2:$P5,$N$3:$N$93)=0,ROW($N$2:$N$92)-1),1)),""),
IFERROR(INDEX($N$2:$N$93,SMALL(IF((COUNTIF($P$1:$P5,$N$2:$N$93)=0)*($O$2:$O$93=$O$1),ROW($O$1:$O$92)),1)),""))</f>
        <v>ТЕРР_ВЛГ1</v>
      </c>
      <c r="Q6" t="str">
        <f t="array" ref="Q6">IF($P6="","",VLOOKUP($P6,$AB$3:$AF$61,3,0))</f>
        <v>Юг</v>
      </c>
      <c r="R6" t="str">
        <f t="array" ref="R6">IFERROR(INDEX($Q$2:$Q$93,SMALL(IF(COUNTIF($R$1:R5,$Q$2:$Q$93)=0,ROW($Q$1:$Q$92)),1)),"")</f>
        <v>Юг</v>
      </c>
      <c r="S6" t="str">
        <f>IF($P6="","",VLOOKUP($P6,$AB$3:$AF$61,4,0))</f>
        <v>Волгоград</v>
      </c>
      <c r="T6" s="4" t="str">
        <f t="array" ref="T6">IFERROR(INDEX($S$2:$S$93,SMALL(IF(COUNTIF($T$1:T5,$S$2:$S$93)=0,ROW($S$1:$S$92)),1)),"")</f>
        <v>Волгоград</v>
      </c>
      <c r="U6" t="str">
        <f>IF($P6="","",VLOOKUP($P6,$AB$3:$AF$61,5,0))</f>
        <v>Волгоград</v>
      </c>
      <c r="V6" t="str">
        <f t="array" ref="V6">IFERROR(INDEX($U$2:$U$93,SMALL(IF(COUNTIF($V$1:V5,$U$2:$U$93)=0,ROW($U$1:$U$92)),1)),"")</f>
        <v>Волгоград</v>
      </c>
      <c r="X6" t="s">
        <v>161</v>
      </c>
      <c r="Y6" s="4" t="s">
        <v>6</v>
      </c>
      <c r="Z6" s="4" t="s">
        <v>6</v>
      </c>
      <c r="AA6" s="3" t="s">
        <v>51</v>
      </c>
      <c r="AB6" s="2" t="s">
        <v>52</v>
      </c>
      <c r="AC6" t="s">
        <v>151</v>
      </c>
      <c r="AD6" t="s">
        <v>161</v>
      </c>
      <c r="AE6" s="4" t="s">
        <v>6</v>
      </c>
      <c r="AF6" s="4" t="s">
        <v>6</v>
      </c>
    </row>
    <row r="7" spans="1:32" x14ac:dyDescent="0.25">
      <c r="B7" t="s">
        <v>153</v>
      </c>
      <c r="C7" t="s">
        <v>159</v>
      </c>
      <c r="D7" s="15" t="s">
        <v>167</v>
      </c>
      <c r="E7" t="s">
        <v>24</v>
      </c>
      <c r="H7" t="str">
        <f t="array" ref="H7">IFERROR(INDEX($X$2:$X$61,SMALL(IF(COUNTIF($H$2:H6,$X$2:$X$61)=0,ROW($X$1:$X$60)),1)),"")</f>
        <v>Восток</v>
      </c>
      <c r="I7" t="str">
        <f t="array" ref="I7">IFERROR(INDEX($Y$2:$Y$61,SMALL(IF((COUNTIF($I$2:$I6,$Y$2:$Y$61)=0)*($X$2:$X$61=$G$1),ROW($X$1:$X$60)),1)),"")</f>
        <v/>
      </c>
      <c r="J7" t="str">
        <f t="array" ref="J7">IF($J$1="Все Территории",
IFERROR(INDEX($Z$2:$Z$61,SMALL(IF((COUNTIF($J$2:$J6,$Z$2:$Z$61)=0)*($X$2:$X$61=$G$1),ROW($X$1:$X$60)),1)),""),
IFERROR(INDEX($Z$2:$Z$61,SMALL(IF((COUNTIF($J$2:$J6,$Z$2:$Z$61)=0)*($Y$2:$Y$61=$J$1),ROW($Y$1:$Y$60)),1)),""))</f>
        <v/>
      </c>
      <c r="K7" t="str">
        <f t="array" ref="K7">IF($J$1="Все Территории",
IFERROR(INDEX($AB$2:$AB$61,SMALL(IF((COUNTIF($K$2:$K6,$AB$2:$AB$61)=0)*($Y$2:$Y$61=$G$1),ROW($Y$1:$Y$60)),1)),""),
IF(AND($G$1="Москва",$J$1="Все Территории"),
IFERROR(INDEX($AB$2:$AB$61,SMALL(IF((COUNTIF($K$2:$K6,$AB$2:$AB$61)=0)*($Z$2:$Z$61=$G$1),ROW($Z$1:$Z$60)),1)),""),
IFERROR(INDEX($AB$2:$AB$61,SMALL(IF((COUNTIF($K$2:$K6,$AB$2:$AB$61)=0)*($Y$2:$Y$61=$J$1),ROW($Y$1:$Y$60)),1)),"")))</f>
        <v/>
      </c>
      <c r="L7" t="str">
        <f t="array" ref="L7">IF($K$1="Все Города",
IFERROR(INDEX($AB$2:$AB$61,SMALL(IF((COUNTIF($L$2:$L6,$AB$2:$AB$61)=0)*($Y$2:$Y$61=$G$1),ROW($Y$1:$Y$60)),1)),""),
IF(AND($G$1="Москва",$J$1="Все"),
IFERROR(INDEX($AB$2:$AB$61,SMALL(IF((COUNTIF($L$2:$L6,$AB$2:$AB$61)=0)*($AA$2:$AA$61=$G$1),ROW($Y$1:$Y$60)),1)),""),
IF(AND($G$1="Москва",$J$1&lt;&gt;"Все"),
IFERROR(INDEX($AB$2:$AB$61,SMALL(IF((COUNTIF($L$2:$L6,$AB$2:$AB$61)=0)*($Y$2:$Y$61=$J$1),ROW($Y$1:$Y$60)),1)),""),
IFERROR(INDEX($AB$2:$AB$61,SMALL(IF((COUNTIF($L$2:$L6,$AB$2:$AB$61)=0)*($Z$2:$Z$61=$K$1),ROW($Z$1:$Z$60)),1)),""))))</f>
        <v/>
      </c>
      <c r="M7" t="str">
        <f t="array" ref="M7">IFERROR(INDEX($O$2:$O$93,SMALL(IF(COUNTIF($M$1:M6,$O$2:$O$93)=0,ROW($O$1:$O$92)),1)),"")</f>
        <v/>
      </c>
      <c r="N7" t="str">
        <f t="array" ref="N7">IF($G$1="Все Округа",
IFERROR(INDEX($AB$2:$AB$61,SMALL(IF(COUNTIF($N$1:N6,$AB$2:$AB$61)=0,ROW($AB$1:$AB$60)),1)),""),
IF($J$1="Все Территории",
IFERROR(INDEX($AB$2:$AB$61,SMALL(IF((COUNTIF($N$1:$N6,$AB$2:$AB$61)=0)*($X$2:$X$61=$G$1),ROW($X$1:$X$60)),1)),""),
IF($K$1="Все Города",
IFERROR(INDEX($AB$2:$AB$61,SMALL(IF((COUNTIF($N$1:$N6,$AB$2:$AB$61)=0)*($Y$2:$Y$61=$J$1),ROW($Y$1:$Y$60)),1)),""),
IF($L$1="Все Филиалы",
IFERROR(INDEX($AB$2:$AB$61,SMALL(IF((COUNTIF($N$1:$N6,$AB$2:$AB$61)=0)*($Z$2:$Z$61=$K$1),ROW($Z$1:$Z$60)),1)),""),
IF(ROW($L7)=3,$L$1,"")
)
)
)
)</f>
        <v>ТЕРР_РНД1</v>
      </c>
      <c r="O7" t="str">
        <f>IF($N7="","",VLOOKUP($N7,AB5:AC65,2,FALSE))</f>
        <v>Большой</v>
      </c>
      <c r="P7" t="str">
        <f t="array" ref="P7">IF($O$1="Все Форматы",
IFERROR(INDEX($N$3:$N$93,SMALL(IF(COUNTIF($P$2:$P6,$N$3:$N$93)=0,ROW($N$2:$N$92)-1),1)),""),
IFERROR(INDEX($N$2:$N$93,SMALL(IF((COUNTIF($P$1:$P6,$N$2:$N$93)=0)*($O$2:$O$93=$O$1),ROW($O$1:$O$92)),1)),""))</f>
        <v>ТЕРР_РНД1</v>
      </c>
      <c r="Q7" t="str">
        <f t="array" ref="Q7">IF($P7="","",VLOOKUP($P7,$AB$3:$AF$61,3,0))</f>
        <v>Юг</v>
      </c>
      <c r="R7" t="str">
        <f t="array" ref="R7">IFERROR(INDEX($Q$2:$Q$93,SMALL(IF(COUNTIF($R$1:R6,$Q$2:$Q$93)=0,ROW($Q$1:$Q$92)),1)),"")</f>
        <v>Восток</v>
      </c>
      <c r="S7" t="str">
        <f>IF($P7="","",VLOOKUP($P7,$AB$3:$AF$61,4,0))</f>
        <v>Ростов-на-Дону</v>
      </c>
      <c r="T7" s="4" t="str">
        <f t="array" ref="T7">IFERROR(INDEX($S$2:$S$93,SMALL(IF(COUNTIF($T$1:T6,$S$2:$S$93)=0,ROW($S$1:$S$92)),1)),"")</f>
        <v>Ростов-на-Дону</v>
      </c>
      <c r="U7" t="str">
        <f>IF($P7="","",VLOOKUP($P7,$AB$3:$AF$61,5,0))</f>
        <v>Ростов-на-Дону</v>
      </c>
      <c r="V7" t="str">
        <f t="array" ref="V7">IFERROR(INDEX($U$2:$U$93,SMALL(IF(COUNTIF($V$1:V6,$U$2:$U$93)=0,ROW($U$1:$U$92)),1)),"")</f>
        <v>Ростов-на-Дону</v>
      </c>
      <c r="X7" t="s">
        <v>161</v>
      </c>
      <c r="Y7" s="4" t="s">
        <v>7</v>
      </c>
      <c r="Z7" s="4" t="s">
        <v>7</v>
      </c>
      <c r="AA7" s="3" t="s">
        <v>53</v>
      </c>
      <c r="AB7" s="2" t="s">
        <v>54</v>
      </c>
      <c r="AC7" t="s">
        <v>151</v>
      </c>
      <c r="AD7" t="s">
        <v>161</v>
      </c>
      <c r="AE7" s="4" t="s">
        <v>7</v>
      </c>
      <c r="AF7" s="4" t="s">
        <v>7</v>
      </c>
    </row>
    <row r="8" spans="1:32" x14ac:dyDescent="0.25">
      <c r="C8" t="s">
        <v>160</v>
      </c>
      <c r="D8" s="15" t="s">
        <v>9</v>
      </c>
      <c r="E8" t="s">
        <v>39</v>
      </c>
      <c r="H8" t="str">
        <f t="array" ref="H8">IFERROR(INDEX($X$2:$X$61,SMALL(IF(COUNTIF($H$2:H7,$X$2:$X$61)=0,ROW($X$1:$X$60)),1)),"")</f>
        <v/>
      </c>
      <c r="I8" t="str">
        <f t="array" ref="I8">IFERROR(INDEX($Y$2:$Y$61,SMALL(IF((COUNTIF($I$2:$I7,$Y$2:$Y$61)=0)*($X$2:$X$61=$G$1),ROW($X$1:$X$60)),1)),"")</f>
        <v/>
      </c>
      <c r="J8" t="str">
        <f t="array" ref="J8">IF($J$1="Все Территории",
IFERROR(INDEX($Z$2:$Z$61,SMALL(IF((COUNTIF($J$2:$J7,$Z$2:$Z$61)=0)*($X$2:$X$61=$G$1),ROW($X$1:$X$60)),1)),""),
IFERROR(INDEX($Z$2:$Z$61,SMALL(IF((COUNTIF($J$2:$J7,$Z$2:$Z$61)=0)*($Y$2:$Y$61=$J$1),ROW($Y$1:$Y$60)),1)),""))</f>
        <v/>
      </c>
      <c r="K8" t="str">
        <f t="array" ref="K8">IF($J$1="Все Территории",
IFERROR(INDEX($AB$2:$AB$61,SMALL(IF((COUNTIF($K$2:$K7,$AB$2:$AB$61)=0)*($Y$2:$Y$61=$G$1),ROW($Y$1:$Y$60)),1)),""),
IF(AND($G$1="Москва",$J$1="Все Территории"),
IFERROR(INDEX($AB$2:$AB$61,SMALL(IF((COUNTIF($K$2:$K7,$AB$2:$AB$61)=0)*($Z$2:$Z$61=$G$1),ROW($Z$1:$Z$60)),1)),""),
IFERROR(INDEX($AB$2:$AB$61,SMALL(IF((COUNTIF($K$2:$K7,$AB$2:$AB$61)=0)*($Y$2:$Y$61=$J$1),ROW($Y$1:$Y$60)),1)),"")))</f>
        <v/>
      </c>
      <c r="L8" t="str">
        <f t="array" ref="L8">IF($K$1="Все Города",
IFERROR(INDEX($AB$2:$AB$61,SMALL(IF((COUNTIF($L$2:$L7,$AB$2:$AB$61)=0)*($Y$2:$Y$61=$G$1),ROW($Y$1:$Y$60)),1)),""),
IF(AND($G$1="Москва",$J$1="Все"),
IFERROR(INDEX($AB$2:$AB$61,SMALL(IF((COUNTIF($L$2:$L7,$AB$2:$AB$61)=0)*($AA$2:$AA$61=$G$1),ROW($Y$1:$Y$60)),1)),""),
IF(AND($G$1="Москва",$J$1&lt;&gt;"Все"),
IFERROR(INDEX($AB$2:$AB$61,SMALL(IF((COUNTIF($L$2:$L7,$AB$2:$AB$61)=0)*($Y$2:$Y$61=$J$1),ROW($Y$1:$Y$60)),1)),""),
IFERROR(INDEX($AB$2:$AB$61,SMALL(IF((COUNTIF($L$2:$L7,$AB$2:$AB$61)=0)*($Z$2:$Z$61=$K$1),ROW($Z$1:$Z$60)),1)),""))))</f>
        <v/>
      </c>
      <c r="M8" t="str">
        <f t="array" ref="M8">IFERROR(INDEX($O$2:$O$93,SMALL(IF(COUNTIF($M$1:M7,$O$2:$O$93)=0,ROW($O$1:$O$92)),1)),"")</f>
        <v/>
      </c>
      <c r="N8" t="str">
        <f t="array" ref="N8">IF($G$1="Все Округа",
IFERROR(INDEX($AB$2:$AB$61,SMALL(IF(COUNTIF($N$1:N7,$AB$2:$AB$61)=0,ROW($AB$1:$AB$60)),1)),""),
IF($J$1="Все Территории",
IFERROR(INDEX($AB$2:$AB$61,SMALL(IF((COUNTIF($N$1:$N7,$AB$2:$AB$61)=0)*($X$2:$X$61=$G$1),ROW($X$1:$X$60)),1)),""),
IF($K$1="Все Города",
IFERROR(INDEX($AB$2:$AB$61,SMALL(IF((COUNTIF($N$1:$N7,$AB$2:$AB$61)=0)*($Y$2:$Y$61=$J$1),ROW($Y$1:$Y$60)),1)),""),
IF($L$1="Все Филиалы",
IFERROR(INDEX($AB$2:$AB$61,SMALL(IF((COUNTIF($N$1:$N7,$AB$2:$AB$61)=0)*($Z$2:$Z$61=$K$1),ROW($Z$1:$Z$60)),1)),""),
IF(ROW($L8)=3,$L$1,"")
)
)
)
)</f>
        <v>ТЕРР_СМР1</v>
      </c>
      <c r="O8" t="str">
        <f>IF($N8="","",VLOOKUP($N8,AB6:AC66,2,FALSE))</f>
        <v>Большой</v>
      </c>
      <c r="P8" t="str">
        <f t="array" ref="P8">IF($O$1="Все Форматы",
IFERROR(INDEX($N$3:$N$93,SMALL(IF(COUNTIF($P$2:$P7,$N$3:$N$93)=0,ROW($N$2:$N$92)-1),1)),""),
IFERROR(INDEX($N$2:$N$93,SMALL(IF((COUNTIF($P$1:$P7,$N$2:$N$93)=0)*($O$2:$O$93=$O$1),ROW($O$1:$O$92)),1)),""))</f>
        <v>ТЕРР_СМР1</v>
      </c>
      <c r="Q8" t="str">
        <f t="array" ref="Q8">IF($P8="","",VLOOKUP($P8,$AB$3:$AF$61,3,0))</f>
        <v>Центр</v>
      </c>
      <c r="R8" t="str">
        <f t="array" ref="R8">IFERROR(INDEX($Q$2:$Q$93,SMALL(IF(COUNTIF($R$1:R7,$Q$2:$Q$93)=0,ROW($Q$1:$Q$92)),1)),"")</f>
        <v/>
      </c>
      <c r="S8" t="str">
        <f>IF($P8="","",VLOOKUP($P8,$AB$3:$AF$61,4,0))</f>
        <v>Самара</v>
      </c>
      <c r="T8" s="4" t="str">
        <f t="array" ref="T8">IFERROR(INDEX($S$2:$S$93,SMALL(IF(COUNTIF($T$1:T7,$S$2:$S$93)=0,ROW($S$1:$S$92)),1)),"")</f>
        <v>Самара</v>
      </c>
      <c r="U8" t="str">
        <f>IF($P8="","",VLOOKUP($P8,$AB$3:$AF$61,5,0))</f>
        <v>Самара</v>
      </c>
      <c r="V8" t="str">
        <f t="array" ref="V8">IFERROR(INDEX($U$2:$U$93,SMALL(IF(COUNTIF($V$1:V7,$U$2:$U$93)=0,ROW($U$1:$U$92)),1)),"")</f>
        <v>Самара</v>
      </c>
      <c r="X8" t="s">
        <v>160</v>
      </c>
      <c r="Y8" s="4" t="s">
        <v>5</v>
      </c>
      <c r="Z8" s="4" t="s">
        <v>5</v>
      </c>
      <c r="AA8" s="3" t="s">
        <v>55</v>
      </c>
      <c r="AB8" s="2" t="s">
        <v>56</v>
      </c>
      <c r="AC8" t="s">
        <v>151</v>
      </c>
      <c r="AD8" t="s">
        <v>160</v>
      </c>
      <c r="AE8" s="4" t="s">
        <v>5</v>
      </c>
      <c r="AF8" s="4" t="s">
        <v>5</v>
      </c>
    </row>
    <row r="9" spans="1:32" x14ac:dyDescent="0.25">
      <c r="C9" t="s">
        <v>161</v>
      </c>
      <c r="D9" s="16" t="s">
        <v>8</v>
      </c>
      <c r="E9" t="s">
        <v>20</v>
      </c>
      <c r="H9" t="str">
        <f t="array" ref="H9">IFERROR(INDEX($X$2:$X$61,SMALL(IF(COUNTIF($H$2:H8,$X$2:$X$61)=0,ROW($X$1:$X$60)),1)),"")</f>
        <v/>
      </c>
      <c r="I9" t="str">
        <f t="array" ref="I9">IFERROR(INDEX($Y$2:$Y$61,SMALL(IF((COUNTIF($I$2:$I8,$Y$2:$Y$61)=0)*($X$2:$X$61=$G$1),ROW($X$1:$X$60)),1)),"")</f>
        <v/>
      </c>
      <c r="J9" t="str">
        <f t="array" ref="J9">IF($J$1="Все Территории",
IFERROR(INDEX($Z$2:$Z$61,SMALL(IF((COUNTIF($J$2:$J8,$Z$2:$Z$61)=0)*($X$2:$X$61=$G$1),ROW($X$1:$X$60)),1)),""),
IFERROR(INDEX($Z$2:$Z$61,SMALL(IF((COUNTIF($J$2:$J8,$Z$2:$Z$61)=0)*($Y$2:$Y$61=$J$1),ROW($Y$1:$Y$60)),1)),""))</f>
        <v/>
      </c>
      <c r="K9" t="str">
        <f t="array" ref="K9">IF($J$1="Все Территории",
IFERROR(INDEX($AB$2:$AB$61,SMALL(IF((COUNTIF($K$2:$K8,$AB$2:$AB$61)=0)*($Y$2:$Y$61=$G$1),ROW($Y$1:$Y$60)),1)),""),
IF(AND($G$1="Москва",$J$1="Все Территории"),
IFERROR(INDEX($AB$2:$AB$61,SMALL(IF((COUNTIF($K$2:$K8,$AB$2:$AB$61)=0)*($Z$2:$Z$61=$G$1),ROW($Z$1:$Z$60)),1)),""),
IFERROR(INDEX($AB$2:$AB$61,SMALL(IF((COUNTIF($K$2:$K8,$AB$2:$AB$61)=0)*($Y$2:$Y$61=$J$1),ROW($Y$1:$Y$60)),1)),"")))</f>
        <v/>
      </c>
      <c r="L9" t="str">
        <f t="array" ref="L9">IF($K$1="Все Города",
IFERROR(INDEX($AB$2:$AB$61,SMALL(IF((COUNTIF($L$2:$L8,$AB$2:$AB$61)=0)*($Y$2:$Y$61=$G$1),ROW($Y$1:$Y$60)),1)),""),
IF(AND($G$1="Москва",$J$1="Все"),
IFERROR(INDEX($AB$2:$AB$61,SMALL(IF((COUNTIF($L$2:$L8,$AB$2:$AB$61)=0)*($AA$2:$AA$61=$G$1),ROW($Y$1:$Y$60)),1)),""),
IF(AND($G$1="Москва",$J$1&lt;&gt;"Все"),
IFERROR(INDEX($AB$2:$AB$61,SMALL(IF((COUNTIF($L$2:$L8,$AB$2:$AB$61)=0)*($Y$2:$Y$61=$J$1),ROW($Y$1:$Y$60)),1)),""),
IFERROR(INDEX($AB$2:$AB$61,SMALL(IF((COUNTIF($L$2:$L8,$AB$2:$AB$61)=0)*($Z$2:$Z$61=$K$1),ROW($Z$1:$Z$60)),1)),""))))</f>
        <v/>
      </c>
      <c r="M9" t="str">
        <f t="array" ref="M9">IFERROR(INDEX($O$2:$O$93,SMALL(IF(COUNTIF($M$1:M8,$O$2:$O$93)=0,ROW($O$1:$O$92)),1)),"")</f>
        <v/>
      </c>
      <c r="N9" t="str">
        <f t="array" ref="N9">IF($G$1="Все Округа",
IFERROR(INDEX($AB$2:$AB$61,SMALL(IF(COUNTIF($N$1:N8,$AB$2:$AB$61)=0,ROW($AB$1:$AB$60)),1)),""),
IF($J$1="Все Территории",
IFERROR(INDEX($AB$2:$AB$61,SMALL(IF((COUNTIF($N$1:$N8,$AB$2:$AB$61)=0)*($X$2:$X$61=$G$1),ROW($X$1:$X$60)),1)),""),
IF($K$1="Все Города",
IFERROR(INDEX($AB$2:$AB$61,SMALL(IF((COUNTIF($N$1:$N8,$AB$2:$AB$61)=0)*($Y$2:$Y$61=$J$1),ROW($Y$1:$Y$60)),1)),""),
IF($L$1="Все Филиалы",
IFERROR(INDEX($AB$2:$AB$61,SMALL(IF((COUNTIF($N$1:$N8,$AB$2:$AB$61)=0)*($Z$2:$Z$61=$K$1),ROW($Z$1:$Z$60)),1)),""),
IF(ROW($L9)=3,$L$1,"")
)
)
)
)</f>
        <v>ТЕРР_МСК2</v>
      </c>
      <c r="O9" t="str">
        <f>IF($N9="","",VLOOKUP($N9,AB7:AC67,2,FALSE))</f>
        <v>Большой</v>
      </c>
      <c r="P9" t="str">
        <f t="array" ref="P9">IF($O$1="Все Форматы",
IFERROR(INDEX($N$3:$N$93,SMALL(IF(COUNTIF($P$2:$P8,$N$3:$N$93)=0,ROW($N$2:$N$92)-1),1)),""),
IFERROR(INDEX($N$2:$N$93,SMALL(IF((COUNTIF($P$1:$P8,$N$2:$N$93)=0)*($O$2:$O$93=$O$1),ROW($O$1:$O$92)),1)),""))</f>
        <v>ТЕРР_МСК2</v>
      </c>
      <c r="Q9" t="str">
        <f t="array" ref="Q9">IF($P9="","",VLOOKUP($P9,$AB$3:$AF$61,3,0))</f>
        <v>Москва</v>
      </c>
      <c r="R9" t="str">
        <f t="array" ref="R9">IFERROR(INDEX($Q$2:$Q$93,SMALL(IF(COUNTIF($R$1:R8,$Q$2:$Q$93)=0,ROW($Q$1:$Q$92)),1)),"")</f>
        <v/>
      </c>
      <c r="S9" t="str">
        <f>IF($P9="","",VLOOKUP($P9,$AB$3:$AF$61,4,0))</f>
        <v>Москва Восток</v>
      </c>
      <c r="T9" s="4" t="str">
        <f t="array" ref="T9">IFERROR(INDEX($S$2:$S$93,SMALL(IF(COUNTIF($T$1:T8,$S$2:$S$93)=0,ROW($S$1:$S$92)),1)),"")</f>
        <v>Казань</v>
      </c>
      <c r="U9" t="str">
        <f>IF($P9="","",VLOOKUP($P9,$AB$3:$AF$61,5,0))</f>
        <v>Москва Восток</v>
      </c>
      <c r="V9" t="str">
        <f t="array" ref="V9">IFERROR(INDEX($U$2:$U$93,SMALL(IF(COUNTIF($V$1:V8,$U$2:$U$93)=0,ROW($U$1:$U$92)),1)),"")</f>
        <v>Казань</v>
      </c>
      <c r="X9" t="s">
        <v>44</v>
      </c>
      <c r="Y9" s="4" t="s">
        <v>0</v>
      </c>
      <c r="Z9" s="4" t="s">
        <v>0</v>
      </c>
      <c r="AA9" s="3" t="s">
        <v>45</v>
      </c>
      <c r="AB9" s="2" t="s">
        <v>57</v>
      </c>
      <c r="AC9" t="s">
        <v>151</v>
      </c>
      <c r="AD9" t="s">
        <v>44</v>
      </c>
      <c r="AE9" s="4" t="s">
        <v>0</v>
      </c>
      <c r="AF9" s="4" t="s">
        <v>0</v>
      </c>
    </row>
    <row r="10" spans="1:32" x14ac:dyDescent="0.25">
      <c r="D10" s="15" t="s">
        <v>15</v>
      </c>
      <c r="E10" t="s">
        <v>6</v>
      </c>
      <c r="H10" t="str">
        <f t="array" ref="H10">IFERROR(INDEX($X$2:$X$61,SMALL(IF(COUNTIF($H$2:H9,$X$2:$X$61)=0,ROW($X$1:$X$60)),1)),"")</f>
        <v/>
      </c>
      <c r="I10" t="str">
        <f t="array" ref="I10">IFERROR(INDEX($Y$2:$Y$61,SMALL(IF((COUNTIF($I$2:$I9,$Y$2:$Y$61)=0)*($X$2:$X$61=$G$1),ROW($X$1:$X$60)),1)),"")</f>
        <v/>
      </c>
      <c r="J10" t="str">
        <f t="array" ref="J10">IF($J$1="Все Территории",
IFERROR(INDEX($Z$2:$Z$61,SMALL(IF((COUNTIF($J$2:$J9,$Z$2:$Z$61)=0)*($X$2:$X$61=$G$1),ROW($X$1:$X$60)),1)),""),
IFERROR(INDEX($Z$2:$Z$61,SMALL(IF((COUNTIF($J$2:$J9,$Z$2:$Z$61)=0)*($Y$2:$Y$61=$J$1),ROW($Y$1:$Y$60)),1)),""))</f>
        <v/>
      </c>
      <c r="K10" t="str">
        <f t="array" ref="K10">IF($J$1="Все Территории",
IFERROR(INDEX($AB$2:$AB$61,SMALL(IF((COUNTIF($K$2:$K9,$AB$2:$AB$61)=0)*($Y$2:$Y$61=$G$1),ROW($Y$1:$Y$60)),1)),""),
IF(AND($G$1="Москва",$J$1="Все Территории"),
IFERROR(INDEX($AB$2:$AB$61,SMALL(IF((COUNTIF($K$2:$K9,$AB$2:$AB$61)=0)*($Z$2:$Z$61=$G$1),ROW($Z$1:$Z$60)),1)),""),
IFERROR(INDEX($AB$2:$AB$61,SMALL(IF((COUNTIF($K$2:$K9,$AB$2:$AB$61)=0)*($Y$2:$Y$61=$J$1),ROW($Y$1:$Y$60)),1)),"")))</f>
        <v/>
      </c>
      <c r="L10" t="str">
        <f t="array" ref="L10">IF($K$1="Все Города",
IFERROR(INDEX($AB$2:$AB$61,SMALL(IF((COUNTIF($L$2:$L9,$AB$2:$AB$61)=0)*($Y$2:$Y$61=$G$1),ROW($Y$1:$Y$60)),1)),""),
IF(AND($G$1="Москва",$J$1="Все"),
IFERROR(INDEX($AB$2:$AB$61,SMALL(IF((COUNTIF($L$2:$L9,$AB$2:$AB$61)=0)*($AA$2:$AA$61=$G$1),ROW($Y$1:$Y$60)),1)),""),
IF(AND($G$1="Москва",$J$1&lt;&gt;"Все"),
IFERROR(INDEX($AB$2:$AB$61,SMALL(IF((COUNTIF($L$2:$L9,$AB$2:$AB$61)=0)*($Y$2:$Y$61=$J$1),ROW($Y$1:$Y$60)),1)),""),
IFERROR(INDEX($AB$2:$AB$61,SMALL(IF((COUNTIF($L$2:$L9,$AB$2:$AB$61)=0)*($Z$2:$Z$61=$K$1),ROW($Z$1:$Z$60)),1)),""))))</f>
        <v/>
      </c>
      <c r="M10" t="str">
        <f t="array" ref="M10">IFERROR(INDEX($O$2:$O$93,SMALL(IF(COUNTIF($M$1:M9,$O$2:$O$93)=0,ROW($O$1:$O$92)),1)),"")</f>
        <v/>
      </c>
      <c r="N10" t="str">
        <f t="array" ref="N10">IF($G$1="Все Округа",
IFERROR(INDEX($AB$2:$AB$61,SMALL(IF(COUNTIF($N$1:N9,$AB$2:$AB$61)=0,ROW($AB$1:$AB$60)),1)),""),
IF($J$1="Все Территории",
IFERROR(INDEX($AB$2:$AB$61,SMALL(IF((COUNTIF($N$1:$N9,$AB$2:$AB$61)=0)*($X$2:$X$61=$G$1),ROW($X$1:$X$60)),1)),""),
IF($K$1="Все Города",
IFERROR(INDEX($AB$2:$AB$61,SMALL(IF((COUNTIF($N$1:$N9,$AB$2:$AB$61)=0)*($Y$2:$Y$61=$J$1),ROW($Y$1:$Y$60)),1)),""),
IF($L$1="Все Филиалы",
IFERROR(INDEX($AB$2:$AB$61,SMALL(IF((COUNTIF($N$1:$N9,$AB$2:$AB$61)=0)*($Z$2:$Z$61=$K$1),ROW($Z$1:$Z$60)),1)),""),
IF(ROW($L10)=3,$L$1,"")
)
)
)
)</f>
        <v>ТЕРР_КЗН1</v>
      </c>
      <c r="O10" t="str">
        <f>IF($N10="","",VLOOKUP($N10,AB8:AC68,2,FALSE))</f>
        <v>Большой</v>
      </c>
      <c r="P10" t="str">
        <f t="array" ref="P10">IF($O$1="Все Форматы",
IFERROR(INDEX($N$3:$N$93,SMALL(IF(COUNTIF($P$2:$P9,$N$3:$N$93)=0,ROW($N$2:$N$92)-1),1)),""),
IFERROR(INDEX($N$2:$N$93,SMALL(IF((COUNTIF($P$1:$P9,$N$2:$N$93)=0)*($O$2:$O$93=$O$1),ROW($O$1:$O$92)),1)),""))</f>
        <v>ТЕРР_КЗН1</v>
      </c>
      <c r="Q10" t="str">
        <f t="array" ref="Q10">IF($P10="","",VLOOKUP($P10,$AB$3:$AF$61,3,0))</f>
        <v>Центр</v>
      </c>
      <c r="R10" t="str">
        <f t="array" ref="R10">IFERROR(INDEX($Q$2:$Q$93,SMALL(IF(COUNTIF($R$1:R9,$Q$2:$Q$93)=0,ROW($Q$1:$Q$92)),1)),"")</f>
        <v/>
      </c>
      <c r="S10" t="str">
        <f>IF($P10="","",VLOOKUP($P10,$AB$3:$AF$61,4,0))</f>
        <v>Казань</v>
      </c>
      <c r="T10" s="4" t="str">
        <f t="array" ref="T10">IFERROR(INDEX($S$2:$S$93,SMALL(IF(COUNTIF($T$1:T9,$S$2:$S$93)=0,ROW($S$1:$S$92)),1)),"")</f>
        <v>Саратов</v>
      </c>
      <c r="U10" t="str">
        <f>IF($P10="","",VLOOKUP($P10,$AB$3:$AF$61,5,0))</f>
        <v>Казань</v>
      </c>
      <c r="V10" t="str">
        <f t="array" ref="V10">IFERROR(INDEX($U$2:$U$93,SMALL(IF(COUNTIF($V$1:V9,$U$2:$U$93)=0,ROW($U$1:$U$92)),1)),"")</f>
        <v>Саратов</v>
      </c>
      <c r="X10" t="s">
        <v>160</v>
      </c>
      <c r="Y10" s="4" t="s">
        <v>9</v>
      </c>
      <c r="Z10" s="4" t="s">
        <v>9</v>
      </c>
      <c r="AA10" s="3" t="s">
        <v>58</v>
      </c>
      <c r="AB10" s="2" t="s">
        <v>59</v>
      </c>
      <c r="AC10" t="s">
        <v>151</v>
      </c>
      <c r="AD10" t="s">
        <v>160</v>
      </c>
      <c r="AE10" s="4" t="s">
        <v>9</v>
      </c>
      <c r="AF10" s="4" t="s">
        <v>9</v>
      </c>
    </row>
    <row r="11" spans="1:32" x14ac:dyDescent="0.25">
      <c r="D11" t="s">
        <v>0</v>
      </c>
      <c r="E11" t="s">
        <v>12</v>
      </c>
      <c r="H11" t="str">
        <f t="array" ref="H11">IFERROR(INDEX($X$2:$X$61,SMALL(IF(COUNTIF($H$2:H10,$X$2:$X$61)=0,ROW($X$1:$X$60)),1)),"")</f>
        <v/>
      </c>
      <c r="I11" t="str">
        <f t="array" ref="I11">IFERROR(INDEX($Y$2:$Y$61,SMALL(IF((COUNTIF($I$2:$I10,$Y$2:$Y$61)=0)*($X$2:$X$61=$G$1),ROW($X$1:$X$60)),1)),"")</f>
        <v/>
      </c>
      <c r="J11" t="str">
        <f t="array" ref="J11">IF($J$1="Все Территории",
IFERROR(INDEX($Z$2:$Z$61,SMALL(IF((COUNTIF($J$2:$J10,$Z$2:$Z$61)=0)*($X$2:$X$61=$G$1),ROW($X$1:$X$60)),1)),""),
IFERROR(INDEX($Z$2:$Z$61,SMALL(IF((COUNTIF($J$2:$J10,$Z$2:$Z$61)=0)*($Y$2:$Y$61=$J$1),ROW($Y$1:$Y$60)),1)),""))</f>
        <v/>
      </c>
      <c r="K11" t="str">
        <f t="array" ref="K11">IF($J$1="Все Территории",
IFERROR(INDEX($AB$2:$AB$61,SMALL(IF((COUNTIF($K$2:$K10,$AB$2:$AB$61)=0)*($Y$2:$Y$61=$G$1),ROW($Y$1:$Y$60)),1)),""),
IF(AND($G$1="Москва",$J$1="Все Территории"),
IFERROR(INDEX($AB$2:$AB$61,SMALL(IF((COUNTIF($K$2:$K10,$AB$2:$AB$61)=0)*($Z$2:$Z$61=$G$1),ROW($Z$1:$Z$60)),1)),""),
IFERROR(INDEX($AB$2:$AB$61,SMALL(IF((COUNTIF($K$2:$K10,$AB$2:$AB$61)=0)*($Y$2:$Y$61=$J$1),ROW($Y$1:$Y$60)),1)),"")))</f>
        <v/>
      </c>
      <c r="L11" t="str">
        <f t="array" ref="L11">IF($K$1="Все Города",
IFERROR(INDEX($AB$2:$AB$61,SMALL(IF((COUNTIF($L$2:$L10,$AB$2:$AB$61)=0)*($Y$2:$Y$61=$G$1),ROW($Y$1:$Y$60)),1)),""),
IF(AND($G$1="Москва",$J$1="Все"),
IFERROR(INDEX($AB$2:$AB$61,SMALL(IF((COUNTIF($L$2:$L10,$AB$2:$AB$61)=0)*($AA$2:$AA$61=$G$1),ROW($Y$1:$Y$60)),1)),""),
IF(AND($G$1="Москва",$J$1&lt;&gt;"Все"),
IFERROR(INDEX($AB$2:$AB$61,SMALL(IF((COUNTIF($L$2:$L10,$AB$2:$AB$61)=0)*($Y$2:$Y$61=$J$1),ROW($Y$1:$Y$60)),1)),""),
IFERROR(INDEX($AB$2:$AB$61,SMALL(IF((COUNTIF($L$2:$L10,$AB$2:$AB$61)=0)*($Z$2:$Z$61=$K$1),ROW($Z$1:$Z$60)),1)),""))))</f>
        <v/>
      </c>
      <c r="M11" t="str">
        <f t="array" ref="M11">IFERROR(INDEX($O$2:$O$93,SMALL(IF(COUNTIF($M$1:M10,$O$2:$O$93)=0,ROW($O$1:$O$92)),1)),"")</f>
        <v/>
      </c>
      <c r="N11" t="str">
        <f t="array" ref="N11">IF($G$1="Все Округа",
IFERROR(INDEX($AB$2:$AB$61,SMALL(IF(COUNTIF($N$1:N10,$AB$2:$AB$61)=0,ROW($AB$1:$AB$60)),1)),""),
IF($J$1="Все Территории",
IFERROR(INDEX($AB$2:$AB$61,SMALL(IF((COUNTIF($N$1:$N10,$AB$2:$AB$61)=0)*($X$2:$X$61=$G$1),ROW($X$1:$X$60)),1)),""),
IF($K$1="Все Города",
IFERROR(INDEX($AB$2:$AB$61,SMALL(IF((COUNTIF($N$1:$N10,$AB$2:$AB$61)=0)*($Y$2:$Y$61=$J$1),ROW($Y$1:$Y$60)),1)),""),
IF($L$1="Все Филиалы",
IFERROR(INDEX($AB$2:$AB$61,SMALL(IF((COUNTIF($N$1:$N10,$AB$2:$AB$61)=0)*($Z$2:$Z$61=$K$1),ROW($Z$1:$Z$60)),1)),""),
IF(ROW($L11)=3,$L$1,"")
)
)
)
)</f>
        <v>ТЕРР_МСК3</v>
      </c>
      <c r="O11" t="str">
        <f>IF($N11="","",VLOOKUP($N11,AB9:AC69,2,FALSE))</f>
        <v>Большой</v>
      </c>
      <c r="P11" t="str">
        <f t="array" ref="P11">IF($O$1="Все Форматы",
IFERROR(INDEX($N$3:$N$93,SMALL(IF(COUNTIF($P$2:$P10,$N$3:$N$93)=0,ROW($N$2:$N$92)-1),1)),""),
IFERROR(INDEX($N$2:$N$93,SMALL(IF((COUNTIF($P$1:$P10,$N$2:$N$93)=0)*($O$2:$O$93=$O$1),ROW($O$1:$O$92)),1)),""))</f>
        <v>ТЕРР_МСК3</v>
      </c>
      <c r="Q11" t="str">
        <f t="array" ref="Q11">IF($P11="","",VLOOKUP($P11,$AB$3:$AF$61,3,0))</f>
        <v>Москва</v>
      </c>
      <c r="R11" t="str">
        <f t="array" ref="R11">IFERROR(INDEX($Q$2:$Q$93,SMALL(IF(COUNTIF($R$1:R10,$Q$2:$Q$93)=0,ROW($Q$1:$Q$92)),1)),"")</f>
        <v/>
      </c>
      <c r="S11" t="str">
        <f>IF($P11="","",VLOOKUP($P11,$AB$3:$AF$61,4,0))</f>
        <v>Москва Восток</v>
      </c>
      <c r="T11" s="4" t="str">
        <f t="array" ref="T11">IFERROR(INDEX($S$2:$S$93,SMALL(IF(COUNTIF($T$1:T10,$S$2:$S$93)=0,ROW($S$1:$S$92)),1)),"")</f>
        <v>Краснодар</v>
      </c>
      <c r="U11" t="str">
        <f>IF($P11="","",VLOOKUP($P11,$AB$3:$AF$61,5,0))</f>
        <v>Москва Восток</v>
      </c>
      <c r="V11" t="str">
        <f t="array" ref="V11">IFERROR(INDEX($U$2:$U$93,SMALL(IF(COUNTIF($V$1:V10,$U$2:$U$93)=0,ROW($U$1:$U$92)),1)),"")</f>
        <v>Краснодар</v>
      </c>
      <c r="X11" t="s">
        <v>44</v>
      </c>
      <c r="Y11" s="4" t="s">
        <v>0</v>
      </c>
      <c r="Z11" s="4" t="s">
        <v>0</v>
      </c>
      <c r="AA11" s="3" t="s">
        <v>45</v>
      </c>
      <c r="AB11" s="2" t="s">
        <v>60</v>
      </c>
      <c r="AC11" t="s">
        <v>151</v>
      </c>
      <c r="AD11" t="s">
        <v>44</v>
      </c>
      <c r="AE11" s="4" t="s">
        <v>0</v>
      </c>
      <c r="AF11" s="4" t="s">
        <v>0</v>
      </c>
    </row>
    <row r="12" spans="1:32" x14ac:dyDescent="0.25">
      <c r="D12" t="s">
        <v>1</v>
      </c>
      <c r="E12" t="s">
        <v>36</v>
      </c>
      <c r="H12" t="str">
        <f t="array" ref="H12">IFERROR(INDEX($X$2:$X$61,SMALL(IF(COUNTIF($H$2:H11,$X$2:$X$61)=0,ROW($X$1:$X$60)),1)),"")</f>
        <v/>
      </c>
      <c r="I12" t="str">
        <f t="array" ref="I12">IFERROR(INDEX($Y$2:$Y$61,SMALL(IF((COUNTIF($I$2:$I11,$Y$2:$Y$61)=0)*($X$2:$X$61=$G$1),ROW($X$1:$X$60)),1)),"")</f>
        <v/>
      </c>
      <c r="J12" t="str">
        <f t="array" ref="J12">IF($J$1="Все Территории",
IFERROR(INDEX($Z$2:$Z$61,SMALL(IF((COUNTIF($J$2:$J11,$Z$2:$Z$61)=0)*($X$2:$X$61=$G$1),ROW($X$1:$X$60)),1)),""),
IFERROR(INDEX($Z$2:$Z$61,SMALL(IF((COUNTIF($J$2:$J11,$Z$2:$Z$61)=0)*($Y$2:$Y$61=$J$1),ROW($Y$1:$Y$60)),1)),""))</f>
        <v/>
      </c>
      <c r="K12" t="str">
        <f t="array" ref="K12">IF($J$1="Все Территории",
IFERROR(INDEX($AB$2:$AB$61,SMALL(IF((COUNTIF($K$2:$K11,$AB$2:$AB$61)=0)*($Y$2:$Y$61=$G$1),ROW($Y$1:$Y$60)),1)),""),
IF(AND($G$1="Москва",$J$1="Все Территории"),
IFERROR(INDEX($AB$2:$AB$61,SMALL(IF((COUNTIF($K$2:$K11,$AB$2:$AB$61)=0)*($Z$2:$Z$61=$G$1),ROW($Z$1:$Z$60)),1)),""),
IFERROR(INDEX($AB$2:$AB$61,SMALL(IF((COUNTIF($K$2:$K11,$AB$2:$AB$61)=0)*($Y$2:$Y$61=$J$1),ROW($Y$1:$Y$60)),1)),"")))</f>
        <v/>
      </c>
      <c r="L12" t="str">
        <f t="array" ref="L12">IF($K$1="Все Города",
IFERROR(INDEX($AB$2:$AB$61,SMALL(IF((COUNTIF($L$2:$L11,$AB$2:$AB$61)=0)*($Y$2:$Y$61=$G$1),ROW($Y$1:$Y$60)),1)),""),
IF(AND($G$1="Москва",$J$1="Все"),
IFERROR(INDEX($AB$2:$AB$61,SMALL(IF((COUNTIF($L$2:$L11,$AB$2:$AB$61)=0)*($AA$2:$AA$61=$G$1),ROW($Y$1:$Y$60)),1)),""),
IF(AND($G$1="Москва",$J$1&lt;&gt;"Все"),
IFERROR(INDEX($AB$2:$AB$61,SMALL(IF((COUNTIF($L$2:$L11,$AB$2:$AB$61)=0)*($Y$2:$Y$61=$J$1),ROW($Y$1:$Y$60)),1)),""),
IFERROR(INDEX($AB$2:$AB$61,SMALL(IF((COUNTIF($L$2:$L11,$AB$2:$AB$61)=0)*($Z$2:$Z$61=$K$1),ROW($Z$1:$Z$60)),1)),""))))</f>
        <v/>
      </c>
      <c r="M12" t="str">
        <f t="array" ref="M12">IFERROR(INDEX($O$2:$O$93,SMALL(IF(COUNTIF($M$1:M11,$O$2:$O$93)=0,ROW($O$1:$O$92)),1)),"")</f>
        <v/>
      </c>
      <c r="N12" t="str">
        <f t="array" ref="N12">IF($G$1="Все Округа",
IFERROR(INDEX($AB$2:$AB$61,SMALL(IF(COUNTIF($N$1:N11,$AB$2:$AB$61)=0,ROW($AB$1:$AB$60)),1)),""),
IF($J$1="Все Территории",
IFERROR(INDEX($AB$2:$AB$61,SMALL(IF((COUNTIF($N$1:$N11,$AB$2:$AB$61)=0)*($X$2:$X$61=$G$1),ROW($X$1:$X$60)),1)),""),
IF($K$1="Все Города",
IFERROR(INDEX($AB$2:$AB$61,SMALL(IF((COUNTIF($N$1:$N11,$AB$2:$AB$61)=0)*($Y$2:$Y$61=$J$1),ROW($Y$1:$Y$60)),1)),""),
IF($L$1="Все Филиалы",
IFERROR(INDEX($AB$2:$AB$61,SMALL(IF((COUNTIF($N$1:$N11,$AB$2:$AB$61)=0)*($Z$2:$Z$61=$K$1),ROW($Z$1:$Z$60)),1)),""),
IF(ROW($L12)=3,$L$1,"")
)
)
)
)</f>
        <v>ТЕРР_СПБ2</v>
      </c>
      <c r="O12" t="str">
        <f>IF($N12="","",VLOOKUP($N12,AB10:AC70,2,FALSE))</f>
        <v>Большой</v>
      </c>
      <c r="P12" t="str">
        <f t="array" ref="P12">IF($O$1="Все Форматы",
IFERROR(INDEX($N$3:$N$93,SMALL(IF(COUNTIF($P$2:$P11,$N$3:$N$93)=0,ROW($N$2:$N$92)-1),1)),""),
IFERROR(INDEX($N$2:$N$93,SMALL(IF((COUNTIF($P$1:$P11,$N$2:$N$93)=0)*($O$2:$O$93=$O$1),ROW($O$1:$O$92)),1)),""))</f>
        <v>ТЕРР_СПБ2</v>
      </c>
      <c r="Q12" t="str">
        <f t="array" ref="Q12">IF($P12="","",VLOOKUP($P12,$AB$3:$AF$61,3,0))</f>
        <v>Северо-Запад</v>
      </c>
      <c r="R12" t="str">
        <f t="array" ref="R12">IFERROR(INDEX($Q$2:$Q$93,SMALL(IF(COUNTIF($R$1:R11,$Q$2:$Q$93)=0,ROW($Q$1:$Q$92)),1)),"")</f>
        <v/>
      </c>
      <c r="S12" t="str">
        <f>IF($P12="","",VLOOKUP($P12,$AB$3:$AF$61,4,0))</f>
        <v>Северо-Запад</v>
      </c>
      <c r="T12" s="4" t="str">
        <f t="array" ref="T12">IFERROR(INDEX($S$2:$S$93,SMALL(IF(COUNTIF($T$1:T11,$S$2:$S$93)=0,ROW($S$1:$S$92)),1)),"")</f>
        <v>Москва Юго-Запад</v>
      </c>
      <c r="U12" t="str">
        <f>IF($P12="","",VLOOKUP($P12,$AB$3:$AF$61,5,0))</f>
        <v>С. Петербург</v>
      </c>
      <c r="V12" t="str">
        <f t="array" ref="V12">IFERROR(INDEX($U$2:$U$93,SMALL(IF(COUNTIF($V$1:V11,$U$2:$U$93)=0,ROW($U$1:$U$92)),1)),"")</f>
        <v>Москва Юго-Запад</v>
      </c>
      <c r="X12" t="s">
        <v>159</v>
      </c>
      <c r="Y12" s="4" t="s">
        <v>159</v>
      </c>
      <c r="Z12" s="4" t="s">
        <v>3</v>
      </c>
      <c r="AA12" s="3" t="s">
        <v>47</v>
      </c>
      <c r="AB12" s="2" t="s">
        <v>61</v>
      </c>
      <c r="AC12" t="s">
        <v>151</v>
      </c>
      <c r="AD12" t="s">
        <v>159</v>
      </c>
      <c r="AE12" s="4" t="s">
        <v>159</v>
      </c>
      <c r="AF12" s="4" t="s">
        <v>3</v>
      </c>
    </row>
    <row r="13" spans="1:32" x14ac:dyDescent="0.25">
      <c r="D13" t="s">
        <v>2</v>
      </c>
      <c r="E13" t="s">
        <v>9</v>
      </c>
      <c r="H13" t="str">
        <f t="array" ref="H13">IFERROR(INDEX($X$2:$X$61,SMALL(IF(COUNTIF($H$2:H12,$X$2:$X$61)=0,ROW($X$1:$X$60)),1)),"")</f>
        <v/>
      </c>
      <c r="I13" t="str">
        <f t="array" ref="I13">IFERROR(INDEX($Y$2:$Y$61,SMALL(IF((COUNTIF($I$2:$I12,$Y$2:$Y$61)=0)*($X$2:$X$61=$G$1),ROW($X$1:$X$60)),1)),"")</f>
        <v/>
      </c>
      <c r="J13" t="str">
        <f t="array" ref="J13">IF($J$1="Все Территории",
IFERROR(INDEX($Z$2:$Z$61,SMALL(IF((COUNTIF($J$2:$J12,$Z$2:$Z$61)=0)*($X$2:$X$61=$G$1),ROW($X$1:$X$60)),1)),""),
IFERROR(INDEX($Z$2:$Z$61,SMALL(IF((COUNTIF($J$2:$J12,$Z$2:$Z$61)=0)*($Y$2:$Y$61=$J$1),ROW($Y$1:$Y$60)),1)),""))</f>
        <v/>
      </c>
      <c r="K13" t="str">
        <f t="array" ref="K13">IF($J$1="Все Территории",
IFERROR(INDEX($AB$2:$AB$61,SMALL(IF((COUNTIF($K$2:$K12,$AB$2:$AB$61)=0)*($Y$2:$Y$61=$G$1),ROW($Y$1:$Y$60)),1)),""),
IF(AND($G$1="Москва",$J$1="Все Территории"),
IFERROR(INDEX($AB$2:$AB$61,SMALL(IF((COUNTIF($K$2:$K12,$AB$2:$AB$61)=0)*($Z$2:$Z$61=$G$1),ROW($Z$1:$Z$60)),1)),""),
IFERROR(INDEX($AB$2:$AB$61,SMALL(IF((COUNTIF($K$2:$K12,$AB$2:$AB$61)=0)*($Y$2:$Y$61=$J$1),ROW($Y$1:$Y$60)),1)),"")))</f>
        <v/>
      </c>
      <c r="L13" t="str">
        <f t="array" ref="L13">IF($K$1="Все Города",
IFERROR(INDEX($AB$2:$AB$61,SMALL(IF((COUNTIF($L$2:$L12,$AB$2:$AB$61)=0)*($Y$2:$Y$61=$G$1),ROW($Y$1:$Y$60)),1)),""),
IF(AND($G$1="Москва",$J$1="Все"),
IFERROR(INDEX($AB$2:$AB$61,SMALL(IF((COUNTIF($L$2:$L12,$AB$2:$AB$61)=0)*($AA$2:$AA$61=$G$1),ROW($Y$1:$Y$60)),1)),""),
IF(AND($G$1="Москва",$J$1&lt;&gt;"Все"),
IFERROR(INDEX($AB$2:$AB$61,SMALL(IF((COUNTIF($L$2:$L12,$AB$2:$AB$61)=0)*($Y$2:$Y$61=$J$1),ROW($Y$1:$Y$60)),1)),""),
IFERROR(INDEX($AB$2:$AB$61,SMALL(IF((COUNTIF($L$2:$L12,$AB$2:$AB$61)=0)*($Z$2:$Z$61=$K$1),ROW($Z$1:$Z$60)),1)),""))))</f>
        <v/>
      </c>
      <c r="M13" t="str">
        <f t="array" ref="M13">IFERROR(INDEX($O$2:$O$93,SMALL(IF(COUNTIF($M$1:M12,$O$2:$O$93)=0,ROW($O$1:$O$92)),1)),"")</f>
        <v/>
      </c>
      <c r="N13" t="str">
        <f t="array" ref="N13">IF($G$1="Все Округа",
IFERROR(INDEX($AB$2:$AB$61,SMALL(IF(COUNTIF($N$1:N12,$AB$2:$AB$61)=0,ROW($AB$1:$AB$60)),1)),""),
IF($J$1="Все Территории",
IFERROR(INDEX($AB$2:$AB$61,SMALL(IF((COUNTIF($N$1:$N12,$AB$2:$AB$61)=0)*($X$2:$X$61=$G$1),ROW($X$1:$X$60)),1)),""),
IF($K$1="Все Города",
IFERROR(INDEX($AB$2:$AB$61,SMALL(IF((COUNTIF($N$1:$N12,$AB$2:$AB$61)=0)*($Y$2:$Y$61=$J$1),ROW($Y$1:$Y$60)),1)),""),
IF($L$1="Все Филиалы",
IFERROR(INDEX($AB$2:$AB$61,SMALL(IF((COUNTIF($N$1:$N12,$AB$2:$AB$61)=0)*($Z$2:$Z$61=$K$1),ROW($Z$1:$Z$60)),1)),""),
IF(ROW($L13)=3,$L$1,"")
)
)
)
)</f>
        <v>ТЕРР_НН2</v>
      </c>
      <c r="O13" t="str">
        <f>IF($N13="","",VLOOKUP($N13,AB11:AC71,2,FALSE))</f>
        <v>Большой</v>
      </c>
      <c r="P13" t="str">
        <f t="array" ref="P13">IF($O$1="Все Форматы",
IFERROR(INDEX($N$3:$N$93,SMALL(IF(COUNTIF($P$2:$P12,$N$3:$N$93)=0,ROW($N$2:$N$92)-1),1)),""),
IFERROR(INDEX($N$2:$N$93,SMALL(IF((COUNTIF($P$1:$P12,$N$2:$N$93)=0)*($O$2:$O$93=$O$1),ROW($O$1:$O$92)),1)),""))</f>
        <v>ТЕРР_НН2</v>
      </c>
      <c r="Q13" t="str">
        <f t="array" ref="Q13">IF($P13="","",VLOOKUP($P13,$AB$3:$AF$61,3,0))</f>
        <v>Центр</v>
      </c>
      <c r="R13" t="str">
        <f t="array" ref="R13">IFERROR(INDEX($Q$2:$Q$93,SMALL(IF(COUNTIF($R$1:R12,$Q$2:$Q$93)=0,ROW($Q$1:$Q$92)),1)),"")</f>
        <v/>
      </c>
      <c r="S13" t="str">
        <f>IF($P13="","",VLOOKUP($P13,$AB$3:$AF$61,4,0))</f>
        <v>Н. Новгород</v>
      </c>
      <c r="T13" s="4" t="str">
        <f t="array" ref="T13">IFERROR(INDEX($S$2:$S$93,SMALL(IF(COUNTIF($T$1:T12,$S$2:$S$93)=0,ROW($S$1:$S$92)),1)),"")</f>
        <v>Кавказ</v>
      </c>
      <c r="U13" t="str">
        <f>IF($P13="","",VLOOKUP($P13,$AB$3:$AF$61,5,0))</f>
        <v>Н. Новгород</v>
      </c>
      <c r="V13" t="str">
        <f t="array" ref="V13">IFERROR(INDEX($U$2:$U$93,SMALL(IF(COUNTIF($V$1:V12,$U$2:$U$93)=0,ROW($U$1:$U$92)),1)),"")</f>
        <v>Ставрополь</v>
      </c>
      <c r="X13" t="s">
        <v>160</v>
      </c>
      <c r="Y13" s="4" t="s">
        <v>4</v>
      </c>
      <c r="Z13" s="4" t="s">
        <v>4</v>
      </c>
      <c r="AA13" s="3" t="s">
        <v>49</v>
      </c>
      <c r="AB13" s="2" t="s">
        <v>62</v>
      </c>
      <c r="AC13" t="s">
        <v>151</v>
      </c>
      <c r="AD13" t="s">
        <v>160</v>
      </c>
      <c r="AE13" s="4" t="s">
        <v>4</v>
      </c>
      <c r="AF13" s="4" t="s">
        <v>4</v>
      </c>
    </row>
    <row r="14" spans="1:32" x14ac:dyDescent="0.25">
      <c r="D14" t="s">
        <v>4</v>
      </c>
      <c r="E14" t="s">
        <v>38</v>
      </c>
      <c r="H14" t="str">
        <f t="array" ref="H14">IFERROR(INDEX($X$2:$X$61,SMALL(IF(COUNTIF($H$2:H13,$X$2:$X$61)=0,ROW($X$1:$X$60)),1)),"")</f>
        <v/>
      </c>
      <c r="I14" t="str">
        <f t="array" ref="I14">IFERROR(INDEX($Y$2:$Y$61,SMALL(IF((COUNTIF($I$2:$I13,$Y$2:$Y$61)=0)*($X$2:$X$61=$G$1),ROW($X$1:$X$60)),1)),"")</f>
        <v/>
      </c>
      <c r="J14" t="str">
        <f t="array" ref="J14">IF($J$1="Все Территории",
IFERROR(INDEX($Z$2:$Z$61,SMALL(IF((COUNTIF($J$2:$J13,$Z$2:$Z$61)=0)*($X$2:$X$61=$G$1),ROW($X$1:$X$60)),1)),""),
IFERROR(INDEX($Z$2:$Z$61,SMALL(IF((COUNTIF($J$2:$J13,$Z$2:$Z$61)=0)*($Y$2:$Y$61=$J$1),ROW($Y$1:$Y$60)),1)),""))</f>
        <v/>
      </c>
      <c r="K14" t="str">
        <f t="array" ref="K14">IF($J$1="Все Территории",
IFERROR(INDEX($AB$2:$AB$61,SMALL(IF((COUNTIF($K$2:$K13,$AB$2:$AB$61)=0)*($Y$2:$Y$61=$G$1),ROW($Y$1:$Y$60)),1)),""),
IF(AND($G$1="Москва",$J$1="Все Территории"),
IFERROR(INDEX($AB$2:$AB$61,SMALL(IF((COUNTIF($K$2:$K13,$AB$2:$AB$61)=0)*($Z$2:$Z$61=$G$1),ROW($Z$1:$Z$60)),1)),""),
IFERROR(INDEX($AB$2:$AB$61,SMALL(IF((COUNTIF($K$2:$K13,$AB$2:$AB$61)=0)*($Y$2:$Y$61=$J$1),ROW($Y$1:$Y$60)),1)),"")))</f>
        <v/>
      </c>
      <c r="L14" t="str">
        <f t="array" ref="L14">IF($K$1="Все Города",
IFERROR(INDEX($AB$2:$AB$61,SMALL(IF((COUNTIF($L$2:$L13,$AB$2:$AB$61)=0)*($Y$2:$Y$61=$G$1),ROW($Y$1:$Y$60)),1)),""),
IF(AND($G$1="Москва",$J$1="Все"),
IFERROR(INDEX($AB$2:$AB$61,SMALL(IF((COUNTIF($L$2:$L13,$AB$2:$AB$61)=0)*($AA$2:$AA$61=$G$1),ROW($Y$1:$Y$60)),1)),""),
IF(AND($G$1="Москва",$J$1&lt;&gt;"Все"),
IFERROR(INDEX($AB$2:$AB$61,SMALL(IF((COUNTIF($L$2:$L13,$AB$2:$AB$61)=0)*($Y$2:$Y$61=$J$1),ROW($Y$1:$Y$60)),1)),""),
IFERROR(INDEX($AB$2:$AB$61,SMALL(IF((COUNTIF($L$2:$L13,$AB$2:$AB$61)=0)*($Z$2:$Z$61=$K$1),ROW($Z$1:$Z$60)),1)),""))))</f>
        <v/>
      </c>
      <c r="M14" t="str">
        <f t="array" ref="M14">IFERROR(INDEX($O$2:$O$93,SMALL(IF(COUNTIF($M$1:M13,$O$2:$O$93)=0,ROW($O$1:$O$92)),1)),"")</f>
        <v/>
      </c>
      <c r="N14" t="str">
        <f t="array" ref="N14">IF($G$1="Все Округа",
IFERROR(INDEX($AB$2:$AB$61,SMALL(IF(COUNTIF($N$1:N13,$AB$2:$AB$61)=0,ROW($AB$1:$AB$60)),1)),""),
IF($J$1="Все Территории",
IFERROR(INDEX($AB$2:$AB$61,SMALL(IF((COUNTIF($N$1:$N13,$AB$2:$AB$61)=0)*($X$2:$X$61=$G$1),ROW($X$1:$X$60)),1)),""),
IF($K$1="Все Города",
IFERROR(INDEX($AB$2:$AB$61,SMALL(IF((COUNTIF($N$1:$N13,$AB$2:$AB$61)=0)*($Y$2:$Y$61=$J$1),ROW($Y$1:$Y$60)),1)),""),
IF($L$1="Все Филиалы",
IFERROR(INDEX($AB$2:$AB$61,SMALL(IF((COUNTIF($N$1:$N13,$AB$2:$AB$61)=0)*($Z$2:$Z$61=$K$1),ROW($Z$1:$Z$60)),1)),""),
IF(ROW($L14)=3,$L$1,"")
)
)
)
)</f>
        <v>ТЕРР_СРТ1</v>
      </c>
      <c r="O14" t="str">
        <f>IF($N14="","",VLOOKUP($N14,AB12:AC72,2,FALSE))</f>
        <v>Большой</v>
      </c>
      <c r="P14" t="str">
        <f t="array" ref="P14">IF($O$1="Все Форматы",
IFERROR(INDEX($N$3:$N$93,SMALL(IF(COUNTIF($P$2:$P13,$N$3:$N$93)=0,ROW($N$2:$N$92)-1),1)),""),
IFERROR(INDEX($N$2:$N$93,SMALL(IF((COUNTIF($P$1:$P13,$N$2:$N$93)=0)*($O$2:$O$93=$O$1),ROW($O$1:$O$92)),1)),""))</f>
        <v>ТЕРР_СРТ1</v>
      </c>
      <c r="Q14" t="str">
        <f t="array" ref="Q14">IF($P14="","",VLOOKUP($P14,$AB$3:$AF$61,3,0))</f>
        <v>Юг</v>
      </c>
      <c r="R14" t="str">
        <f t="array" ref="R14">IFERROR(INDEX($Q$2:$Q$93,SMALL(IF(COUNTIF($R$1:R13,$Q$2:$Q$93)=0,ROW($Q$1:$Q$92)),1)),"")</f>
        <v/>
      </c>
      <c r="S14" t="str">
        <f>IF($P14="","",VLOOKUP($P14,$AB$3:$AF$61,4,0))</f>
        <v>Саратов</v>
      </c>
      <c r="T14" s="4" t="str">
        <f t="array" ref="T14">IFERROR(INDEX($S$2:$S$93,SMALL(IF(COUNTIF($T$1:T13,$S$2:$S$93)=0,ROW($S$1:$S$92)),1)),"")</f>
        <v>Черноземье</v>
      </c>
      <c r="U14" t="str">
        <f>IF($P14="","",VLOOKUP($P14,$AB$3:$AF$61,5,0))</f>
        <v>Саратов</v>
      </c>
      <c r="V14" t="str">
        <f t="array" ref="V14">IFERROR(INDEX($U$2:$U$93,SMALL(IF(COUNTIF($V$1:V13,$U$2:$U$93)=0,ROW($U$1:$U$92)),1)),"")</f>
        <v>Воронеж</v>
      </c>
      <c r="X14" t="s">
        <v>161</v>
      </c>
      <c r="Y14" s="4" t="s">
        <v>10</v>
      </c>
      <c r="Z14" s="4" t="s">
        <v>10</v>
      </c>
      <c r="AA14" s="3" t="s">
        <v>63</v>
      </c>
      <c r="AB14" s="2" t="s">
        <v>64</v>
      </c>
      <c r="AC14" t="s">
        <v>151</v>
      </c>
      <c r="AD14" t="s">
        <v>161</v>
      </c>
      <c r="AE14" s="4" t="s">
        <v>10</v>
      </c>
      <c r="AF14" s="4" t="s">
        <v>10</v>
      </c>
    </row>
    <row r="15" spans="1:32" x14ac:dyDescent="0.25">
      <c r="D15" t="s">
        <v>17</v>
      </c>
      <c r="E15" t="s">
        <v>8</v>
      </c>
      <c r="H15" t="str">
        <f t="array" ref="H15">IFERROR(INDEX($X$2:$X$61,SMALL(IF(COUNTIF($H$2:H14,$X$2:$X$61)=0,ROW($X$1:$X$60)),1)),"")</f>
        <v/>
      </c>
      <c r="I15" t="str">
        <f t="array" ref="I15">IFERROR(INDEX($Y$2:$Y$61,SMALL(IF((COUNTIF($I$2:$I14,$Y$2:$Y$61)=0)*($X$2:$X$61=$G$1),ROW($X$1:$X$60)),1)),"")</f>
        <v/>
      </c>
      <c r="J15" t="str">
        <f t="array" ref="J15">IF($J$1="Все Территории",
IFERROR(INDEX($Z$2:$Z$61,SMALL(IF((COUNTIF($J$2:$J14,$Z$2:$Z$61)=0)*($X$2:$X$61=$G$1),ROW($X$1:$X$60)),1)),""),
IFERROR(INDEX($Z$2:$Z$61,SMALL(IF((COUNTIF($J$2:$J14,$Z$2:$Z$61)=0)*($Y$2:$Y$61=$J$1),ROW($Y$1:$Y$60)),1)),""))</f>
        <v/>
      </c>
      <c r="K15" t="str">
        <f t="array" ref="K15">IF($J$1="Все Территории",
IFERROR(INDEX($AB$2:$AB$61,SMALL(IF((COUNTIF($K$2:$K14,$AB$2:$AB$61)=0)*($Y$2:$Y$61=$G$1),ROW($Y$1:$Y$60)),1)),""),
IF(AND($G$1="Москва",$J$1="Все Территории"),
IFERROR(INDEX($AB$2:$AB$61,SMALL(IF((COUNTIF($K$2:$K14,$AB$2:$AB$61)=0)*($Z$2:$Z$61=$G$1),ROW($Z$1:$Z$60)),1)),""),
IFERROR(INDEX($AB$2:$AB$61,SMALL(IF((COUNTIF($K$2:$K14,$AB$2:$AB$61)=0)*($Y$2:$Y$61=$J$1),ROW($Y$1:$Y$60)),1)),"")))</f>
        <v/>
      </c>
      <c r="L15" t="str">
        <f t="array" ref="L15">IF($K$1="Все Города",
IFERROR(INDEX($AB$2:$AB$61,SMALL(IF((COUNTIF($L$2:$L14,$AB$2:$AB$61)=0)*($Y$2:$Y$61=$G$1),ROW($Y$1:$Y$60)),1)),""),
IF(AND($G$1="Москва",$J$1="Все"),
IFERROR(INDEX($AB$2:$AB$61,SMALL(IF((COUNTIF($L$2:$L14,$AB$2:$AB$61)=0)*($AA$2:$AA$61=$G$1),ROW($Y$1:$Y$60)),1)),""),
IF(AND($G$1="Москва",$J$1&lt;&gt;"Все"),
IFERROR(INDEX($AB$2:$AB$61,SMALL(IF((COUNTIF($L$2:$L14,$AB$2:$AB$61)=0)*($Y$2:$Y$61=$J$1),ROW($Y$1:$Y$60)),1)),""),
IFERROR(INDEX($AB$2:$AB$61,SMALL(IF((COUNTIF($L$2:$L14,$AB$2:$AB$61)=0)*($Z$2:$Z$61=$K$1),ROW($Z$1:$Z$60)),1)),""))))</f>
        <v/>
      </c>
      <c r="M15" t="str">
        <f t="array" ref="M15">IFERROR(INDEX($O$2:$O$93,SMALL(IF(COUNTIF($M$1:M14,$O$2:$O$93)=0,ROW($O$1:$O$92)),1)),"")</f>
        <v/>
      </c>
      <c r="N15" t="str">
        <f t="array" ref="N15">IF($G$1="Все Округа",
IFERROR(INDEX($AB$2:$AB$61,SMALL(IF(COUNTIF($N$1:N14,$AB$2:$AB$61)=0,ROW($AB$1:$AB$60)),1)),""),
IF($J$1="Все Территории",
IFERROR(INDEX($AB$2:$AB$61,SMALL(IF((COUNTIF($N$1:$N14,$AB$2:$AB$61)=0)*($X$2:$X$61=$G$1),ROW($X$1:$X$60)),1)),""),
IF($K$1="Все Города",
IFERROR(INDEX($AB$2:$AB$61,SMALL(IF((COUNTIF($N$1:$N14,$AB$2:$AB$61)=0)*($Y$2:$Y$61=$J$1),ROW($Y$1:$Y$60)),1)),""),
IF($L$1="Все Филиалы",
IFERROR(INDEX($AB$2:$AB$61,SMALL(IF((COUNTIF($N$1:$N14,$AB$2:$AB$61)=0)*($Z$2:$Z$61=$K$1),ROW($Z$1:$Z$60)),1)),""),
IF(ROW($L15)=3,$L$1,"")
)
)
)
)</f>
        <v>ТЕРР_КРД1</v>
      </c>
      <c r="O15" t="str">
        <f>IF($N15="","",VLOOKUP($N15,AB13:AC73,2,FALSE))</f>
        <v>Большой</v>
      </c>
      <c r="P15" t="str">
        <f t="array" ref="P15">IF($O$1="Все Форматы",
IFERROR(INDEX($N$3:$N$93,SMALL(IF(COUNTIF($P$2:$P14,$N$3:$N$93)=0,ROW($N$2:$N$92)-1),1)),""),
IFERROR(INDEX($N$2:$N$93,SMALL(IF((COUNTIF($P$1:$P14,$N$2:$N$93)=0)*($O$2:$O$93=$O$1),ROW($O$1:$O$92)),1)),""))</f>
        <v>ТЕРР_КРД1</v>
      </c>
      <c r="Q15" t="str">
        <f t="array" ref="Q15">IF($P15="","",VLOOKUP($P15,$AB$3:$AF$61,3,0))</f>
        <v>Юг</v>
      </c>
      <c r="R15" t="str">
        <f t="array" ref="R15">IFERROR(INDEX($Q$2:$Q$93,SMALL(IF(COUNTIF($R$1:R14,$Q$2:$Q$93)=0,ROW($Q$1:$Q$92)),1)),"")</f>
        <v/>
      </c>
      <c r="S15" t="str">
        <f>IF($P15="","",VLOOKUP($P15,$AB$3:$AF$61,4,0))</f>
        <v>Краснодар</v>
      </c>
      <c r="T15" s="4" t="str">
        <f t="array" ref="T15">IFERROR(INDEX($S$2:$S$93,SMALL(IF(COUNTIF($T$1:T14,$S$2:$S$93)=0,ROW($S$1:$S$92)),1)),"")</f>
        <v>Уфа</v>
      </c>
      <c r="U15" t="str">
        <f>IF($P15="","",VLOOKUP($P15,$AB$3:$AF$61,5,0))</f>
        <v>Краснодар</v>
      </c>
      <c r="V15" t="str">
        <f t="array" ref="V15">IFERROR(INDEX($U$2:$U$93,SMALL(IF(COUNTIF($V$1:V14,$U$2:$U$93)=0,ROW($U$1:$U$92)),1)),"")</f>
        <v>Пермь</v>
      </c>
      <c r="X15" t="s">
        <v>161</v>
      </c>
      <c r="Y15" s="4" t="s">
        <v>8</v>
      </c>
      <c r="Z15" s="4" t="s">
        <v>8</v>
      </c>
      <c r="AA15" s="3" t="s">
        <v>65</v>
      </c>
      <c r="AB15" s="2" t="s">
        <v>66</v>
      </c>
      <c r="AC15" t="s">
        <v>151</v>
      </c>
      <c r="AD15" t="s">
        <v>161</v>
      </c>
      <c r="AE15" s="4" t="s">
        <v>8</v>
      </c>
      <c r="AF15" s="4" t="s">
        <v>8</v>
      </c>
    </row>
    <row r="16" spans="1:32" x14ac:dyDescent="0.25">
      <c r="D16" t="s">
        <v>7</v>
      </c>
      <c r="E16" t="s">
        <v>25</v>
      </c>
      <c r="H16" t="str">
        <f t="array" ref="H16">IFERROR(INDEX($X$2:$X$61,SMALL(IF(COUNTIF($H$2:H15,$X$2:$X$61)=0,ROW($X$1:$X$60)),1)),"")</f>
        <v/>
      </c>
      <c r="I16" t="str">
        <f t="array" ref="I16">IFERROR(INDEX($Y$2:$Y$61,SMALL(IF((COUNTIF($I$2:$I15,$Y$2:$Y$61)=0)*($X$2:$X$61=$G$1),ROW($X$1:$X$60)),1)),"")</f>
        <v/>
      </c>
      <c r="J16" t="str">
        <f t="array" ref="J16">IF($J$1="Все Территории",
IFERROR(INDEX($Z$2:$Z$61,SMALL(IF((COUNTIF($J$2:$J15,$Z$2:$Z$61)=0)*($X$2:$X$61=$G$1),ROW($X$1:$X$60)),1)),""),
IFERROR(INDEX($Z$2:$Z$61,SMALL(IF((COUNTIF($J$2:$J15,$Z$2:$Z$61)=0)*($Y$2:$Y$61=$J$1),ROW($Y$1:$Y$60)),1)),""))</f>
        <v/>
      </c>
      <c r="K16" t="str">
        <f t="array" ref="K16">IF($J$1="Все Территории",
IFERROR(INDEX($AB$2:$AB$61,SMALL(IF((COUNTIF($K$2:$K15,$AB$2:$AB$61)=0)*($Y$2:$Y$61=$G$1),ROW($Y$1:$Y$60)),1)),""),
IF(AND($G$1="Москва",$J$1="Все Территории"),
IFERROR(INDEX($AB$2:$AB$61,SMALL(IF((COUNTIF($K$2:$K15,$AB$2:$AB$61)=0)*($Z$2:$Z$61=$G$1),ROW($Z$1:$Z$60)),1)),""),
IFERROR(INDEX($AB$2:$AB$61,SMALL(IF((COUNTIF($K$2:$K15,$AB$2:$AB$61)=0)*($Y$2:$Y$61=$J$1),ROW($Y$1:$Y$60)),1)),"")))</f>
        <v/>
      </c>
      <c r="L16" t="str">
        <f t="array" ref="L16">IF($K$1="Все Города",
IFERROR(INDEX($AB$2:$AB$61,SMALL(IF((COUNTIF($L$2:$L15,$AB$2:$AB$61)=0)*($Y$2:$Y$61=$G$1),ROW($Y$1:$Y$60)),1)),""),
IF(AND($G$1="Москва",$J$1="Все"),
IFERROR(INDEX($AB$2:$AB$61,SMALL(IF((COUNTIF($L$2:$L15,$AB$2:$AB$61)=0)*($AA$2:$AA$61=$G$1),ROW($Y$1:$Y$60)),1)),""),
IF(AND($G$1="Москва",$J$1&lt;&gt;"Все"),
IFERROR(INDEX($AB$2:$AB$61,SMALL(IF((COUNTIF($L$2:$L15,$AB$2:$AB$61)=0)*($Y$2:$Y$61=$J$1),ROW($Y$1:$Y$60)),1)),""),
IFERROR(INDEX($AB$2:$AB$61,SMALL(IF((COUNTIF($L$2:$L15,$AB$2:$AB$61)=0)*($Z$2:$Z$61=$K$1),ROW($Z$1:$Z$60)),1)),""))))</f>
        <v/>
      </c>
      <c r="M16" t="str">
        <f t="array" ref="M16">IFERROR(INDEX($O$2:$O$93,SMALL(IF(COUNTIF($M$1:M15,$O$2:$O$93)=0,ROW($O$1:$O$92)),1)),"")</f>
        <v/>
      </c>
      <c r="N16" t="str">
        <f t="array" ref="N16">IF($G$1="Все Округа",
IFERROR(INDEX($AB$2:$AB$61,SMALL(IF(COUNTIF($N$1:N15,$AB$2:$AB$61)=0,ROW($AB$1:$AB$60)),1)),""),
IF($J$1="Все Территории",
IFERROR(INDEX($AB$2:$AB$61,SMALL(IF((COUNTIF($N$1:$N15,$AB$2:$AB$61)=0)*($X$2:$X$61=$G$1),ROW($X$1:$X$60)),1)),""),
IF($K$1="Все Города",
IFERROR(INDEX($AB$2:$AB$61,SMALL(IF((COUNTIF($N$1:$N15,$AB$2:$AB$61)=0)*($Y$2:$Y$61=$J$1),ROW($Y$1:$Y$60)),1)),""),
IF($L$1="Все Филиалы",
IFERROR(INDEX($AB$2:$AB$61,SMALL(IF((COUNTIF($N$1:$N15,$AB$2:$AB$61)=0)*($Z$2:$Z$61=$K$1),ROW($Z$1:$Z$60)),1)),""),
IF(ROW($L16)=3,$L$1,"")
)
)
)
)</f>
        <v>ТЕРР_СПБ3</v>
      </c>
      <c r="O16" t="str">
        <f>IF($N16="","",VLOOKUP($N16,AB14:AC74,2,FALSE))</f>
        <v>Большой</v>
      </c>
      <c r="P16" t="str">
        <f t="array" ref="P16">IF($O$1="Все Форматы",
IFERROR(INDEX($N$3:$N$93,SMALL(IF(COUNTIF($P$2:$P15,$N$3:$N$93)=0,ROW($N$2:$N$92)-1),1)),""),
IFERROR(INDEX($N$2:$N$93,SMALL(IF((COUNTIF($P$1:$P15,$N$2:$N$93)=0)*($O$2:$O$93=$O$1),ROW($O$1:$O$92)),1)),""))</f>
        <v>ТЕРР_СПБ3</v>
      </c>
      <c r="Q16" t="str">
        <f t="array" ref="Q16">IF($P16="","",VLOOKUP($P16,$AB$3:$AF$61,3,0))</f>
        <v>Северо-Запад</v>
      </c>
      <c r="R16" t="str">
        <f t="array" ref="R16">IFERROR(INDEX($Q$2:$Q$93,SMALL(IF(COUNTIF($R$1:R15,$Q$2:$Q$93)=0,ROW($Q$1:$Q$92)),1)),"")</f>
        <v/>
      </c>
      <c r="S16" t="str">
        <f>IF($P16="","",VLOOKUP($P16,$AB$3:$AF$61,4,0))</f>
        <v>Северо-Запад</v>
      </c>
      <c r="T16" s="4" t="str">
        <f t="array" ref="T16">IFERROR(INDEX($S$2:$S$93,SMALL(IF(COUNTIF($T$1:T15,$S$2:$S$93)=0,ROW($S$1:$S$92)),1)),"")</f>
        <v>Центральный</v>
      </c>
      <c r="U16" t="str">
        <f>IF($P16="","",VLOOKUP($P16,$AB$3:$AF$61,5,0))</f>
        <v>С. Петербург</v>
      </c>
      <c r="V16" t="str">
        <f t="array" ref="V16">IFERROR(INDEX($U$2:$U$93,SMALL(IF(COUNTIF($V$1:V15,$U$2:$U$93)=0,ROW($U$1:$U$92)),1)),"")</f>
        <v>Пенза</v>
      </c>
      <c r="X16" t="s">
        <v>159</v>
      </c>
      <c r="Y16" s="4" t="s">
        <v>159</v>
      </c>
      <c r="Z16" s="4" t="s">
        <v>3</v>
      </c>
      <c r="AA16" s="3" t="s">
        <v>47</v>
      </c>
      <c r="AB16" s="2" t="s">
        <v>67</v>
      </c>
      <c r="AC16" t="s">
        <v>151</v>
      </c>
      <c r="AD16" t="s">
        <v>159</v>
      </c>
      <c r="AE16" s="4" t="s">
        <v>159</v>
      </c>
      <c r="AF16" s="4" t="s">
        <v>3</v>
      </c>
    </row>
    <row r="17" spans="4:32" x14ac:dyDescent="0.25">
      <c r="D17" t="s">
        <v>5</v>
      </c>
      <c r="E17" t="s">
        <v>21</v>
      </c>
      <c r="H17" t="str">
        <f t="array" ref="H17">IFERROR(INDEX($X$2:$X$61,SMALL(IF(COUNTIF($H$2:H16,$X$2:$X$61)=0,ROW($X$1:$X$60)),1)),"")</f>
        <v/>
      </c>
      <c r="I17" t="str">
        <f t="array" ref="I17">IFERROR(INDEX($Y$2:$Y$61,SMALL(IF((COUNTIF($I$2:$I16,$Y$2:$Y$61)=0)*($X$2:$X$61=$G$1),ROW($X$1:$X$60)),1)),"")</f>
        <v/>
      </c>
      <c r="J17" t="str">
        <f t="array" ref="J17">IF($J$1="Все Территории",
IFERROR(INDEX($Z$2:$Z$61,SMALL(IF((COUNTIF($J$2:$J16,$Z$2:$Z$61)=0)*($X$2:$X$61=$G$1),ROW($X$1:$X$60)),1)),""),
IFERROR(INDEX($Z$2:$Z$61,SMALL(IF((COUNTIF($J$2:$J16,$Z$2:$Z$61)=0)*($Y$2:$Y$61=$J$1),ROW($Y$1:$Y$60)),1)),""))</f>
        <v/>
      </c>
      <c r="K17" t="str">
        <f t="array" ref="K17">IF($J$1="Все Территории",
IFERROR(INDEX($AB$2:$AB$61,SMALL(IF((COUNTIF($K$2:$K16,$AB$2:$AB$61)=0)*($Y$2:$Y$61=$G$1),ROW($Y$1:$Y$60)),1)),""),
IF(AND($G$1="Москва",$J$1="Все Территории"),
IFERROR(INDEX($AB$2:$AB$61,SMALL(IF((COUNTIF($K$2:$K16,$AB$2:$AB$61)=0)*($Z$2:$Z$61=$G$1),ROW($Z$1:$Z$60)),1)),""),
IFERROR(INDEX($AB$2:$AB$61,SMALL(IF((COUNTIF($K$2:$K16,$AB$2:$AB$61)=0)*($Y$2:$Y$61=$J$1),ROW($Y$1:$Y$60)),1)),"")))</f>
        <v/>
      </c>
      <c r="L17" t="str">
        <f t="array" ref="L17">IF($K$1="Все Города",
IFERROR(INDEX($AB$2:$AB$61,SMALL(IF((COUNTIF($L$2:$L16,$AB$2:$AB$61)=0)*($Y$2:$Y$61=$G$1),ROW($Y$1:$Y$60)),1)),""),
IF(AND($G$1="Москва",$J$1="Все"),
IFERROR(INDEX($AB$2:$AB$61,SMALL(IF((COUNTIF($L$2:$L16,$AB$2:$AB$61)=0)*($AA$2:$AA$61=$G$1),ROW($Y$1:$Y$60)),1)),""),
IF(AND($G$1="Москва",$J$1&lt;&gt;"Все"),
IFERROR(INDEX($AB$2:$AB$61,SMALL(IF((COUNTIF($L$2:$L16,$AB$2:$AB$61)=0)*($Y$2:$Y$61=$J$1),ROW($Y$1:$Y$60)),1)),""),
IFERROR(INDEX($AB$2:$AB$61,SMALL(IF((COUNTIF($L$2:$L16,$AB$2:$AB$61)=0)*($Z$2:$Z$61=$K$1),ROW($Z$1:$Z$60)),1)),""))))</f>
        <v/>
      </c>
      <c r="M17" t="str">
        <f t="array" ref="M17">IFERROR(INDEX($O$2:$O$93,SMALL(IF(COUNTIF($M$1:M16,$O$2:$O$93)=0,ROW($O$1:$O$92)),1)),"")</f>
        <v/>
      </c>
      <c r="N17" t="str">
        <f t="array" ref="N17">IF($G$1="Все Округа",
IFERROR(INDEX($AB$2:$AB$61,SMALL(IF(COUNTIF($N$1:N16,$AB$2:$AB$61)=0,ROW($AB$1:$AB$60)),1)),""),
IF($J$1="Все Территории",
IFERROR(INDEX($AB$2:$AB$61,SMALL(IF((COUNTIF($N$1:$N16,$AB$2:$AB$61)=0)*($X$2:$X$61=$G$1),ROW($X$1:$X$60)),1)),""),
IF($K$1="Все Города",
IFERROR(INDEX($AB$2:$AB$61,SMALL(IF((COUNTIF($N$1:$N16,$AB$2:$AB$61)=0)*($Y$2:$Y$61=$J$1),ROW($Y$1:$Y$60)),1)),""),
IF($L$1="Все Филиалы",
IFERROR(INDEX($AB$2:$AB$61,SMALL(IF((COUNTIF($N$1:$N16,$AB$2:$AB$61)=0)*($Z$2:$Z$61=$K$1),ROW($Z$1:$Z$60)),1)),""),
IF(ROW($L17)=3,$L$1,"")
)
)
)
)</f>
        <v>ТЕРР_ВЛГ2</v>
      </c>
      <c r="O17" t="str">
        <f>IF($N17="","",VLOOKUP($N17,AB15:AC75,2,FALSE))</f>
        <v>Большой</v>
      </c>
      <c r="P17" t="str">
        <f t="array" ref="P17">IF($O$1="Все Форматы",
IFERROR(INDEX($N$3:$N$93,SMALL(IF(COUNTIF($P$2:$P16,$N$3:$N$93)=0,ROW($N$2:$N$92)-1),1)),""),
IFERROR(INDEX($N$2:$N$93,SMALL(IF((COUNTIF($P$1:$P16,$N$2:$N$93)=0)*($O$2:$O$93=$O$1),ROW($O$1:$O$92)),1)),""))</f>
        <v>ТЕРР_ВЛГ2</v>
      </c>
      <c r="Q17" t="str">
        <f t="array" ref="Q17">IF($P17="","",VLOOKUP($P17,$AB$3:$AF$61,3,0))</f>
        <v>Юг</v>
      </c>
      <c r="R17" t="str">
        <f t="array" ref="R17">IFERROR(INDEX($Q$2:$Q$93,SMALL(IF(COUNTIF($R$1:R16,$Q$2:$Q$93)=0,ROW($Q$1:$Q$92)),1)),"")</f>
        <v/>
      </c>
      <c r="S17" t="str">
        <f>IF($P17="","",VLOOKUP($P17,$AB$3:$AF$61,4,0))</f>
        <v>Волгоград</v>
      </c>
      <c r="T17" s="4" t="str">
        <f t="array" ref="T17">IFERROR(INDEX($S$2:$S$93,SMALL(IF(COUNTIF($T$1:T16,$S$2:$S$93)=0,ROW($S$1:$S$92)),1)),"")</f>
        <v>Новосибирск</v>
      </c>
      <c r="U17" t="str">
        <f>IF($P17="","",VLOOKUP($P17,$AB$3:$AF$61,5,0))</f>
        <v>Волгоград</v>
      </c>
      <c r="V17" t="str">
        <f t="array" ref="V17">IFERROR(INDEX($U$2:$U$93,SMALL(IF(COUNTIF($V$1:V16,$U$2:$U$93)=0,ROW($U$1:$U$92)),1)),"")</f>
        <v>Тула</v>
      </c>
      <c r="X17" t="s">
        <v>161</v>
      </c>
      <c r="Y17" s="4" t="s">
        <v>6</v>
      </c>
      <c r="Z17" s="4" t="s">
        <v>6</v>
      </c>
      <c r="AA17" s="3" t="s">
        <v>51</v>
      </c>
      <c r="AB17" s="2" t="s">
        <v>68</v>
      </c>
      <c r="AC17" t="s">
        <v>151</v>
      </c>
      <c r="AD17" t="s">
        <v>161</v>
      </c>
      <c r="AE17" s="4" t="s">
        <v>6</v>
      </c>
      <c r="AF17" s="4" t="s">
        <v>6</v>
      </c>
    </row>
    <row r="18" spans="4:32" x14ac:dyDescent="0.25">
      <c r="D18" t="s">
        <v>10</v>
      </c>
      <c r="E18" t="s">
        <v>34</v>
      </c>
      <c r="H18" t="str">
        <f t="array" ref="H18">IFERROR(INDEX($X$2:$X$61,SMALL(IF(COUNTIF($H$2:H17,$X$2:$X$61)=0,ROW($X$1:$X$60)),1)),"")</f>
        <v/>
      </c>
      <c r="I18" t="str">
        <f t="array" ref="I18">IFERROR(INDEX($Y$2:$Y$61,SMALL(IF((COUNTIF($I$2:$I17,$Y$2:$Y$61)=0)*($X$2:$X$61=$G$1),ROW($X$1:$X$60)),1)),"")</f>
        <v/>
      </c>
      <c r="J18" t="str">
        <f t="array" ref="J18">IF($J$1="Все Территории",
IFERROR(INDEX($Z$2:$Z$61,SMALL(IF((COUNTIF($J$2:$J17,$Z$2:$Z$61)=0)*($X$2:$X$61=$G$1),ROW($X$1:$X$60)),1)),""),
IFERROR(INDEX($Z$2:$Z$61,SMALL(IF((COUNTIF($J$2:$J17,$Z$2:$Z$61)=0)*($Y$2:$Y$61=$J$1),ROW($Y$1:$Y$60)),1)),""))</f>
        <v/>
      </c>
      <c r="K18" t="str">
        <f t="array" ref="K18">IF($J$1="Все Территории",
IFERROR(INDEX($AB$2:$AB$61,SMALL(IF((COUNTIF($K$2:$K17,$AB$2:$AB$61)=0)*($Y$2:$Y$61=$G$1),ROW($Y$1:$Y$60)),1)),""),
IF(AND($G$1="Москва",$J$1="Все Территории"),
IFERROR(INDEX($AB$2:$AB$61,SMALL(IF((COUNTIF($K$2:$K17,$AB$2:$AB$61)=0)*($Z$2:$Z$61=$G$1),ROW($Z$1:$Z$60)),1)),""),
IFERROR(INDEX($AB$2:$AB$61,SMALL(IF((COUNTIF($K$2:$K17,$AB$2:$AB$61)=0)*($Y$2:$Y$61=$J$1),ROW($Y$1:$Y$60)),1)),"")))</f>
        <v/>
      </c>
      <c r="L18" t="str">
        <f t="array" ref="L18">IF($K$1="Все Города",
IFERROR(INDEX($AB$2:$AB$61,SMALL(IF((COUNTIF($L$2:$L17,$AB$2:$AB$61)=0)*($Y$2:$Y$61=$G$1),ROW($Y$1:$Y$60)),1)),""),
IF(AND($G$1="Москва",$J$1="Все"),
IFERROR(INDEX($AB$2:$AB$61,SMALL(IF((COUNTIF($L$2:$L17,$AB$2:$AB$61)=0)*($AA$2:$AA$61=$G$1),ROW($Y$1:$Y$60)),1)),""),
IF(AND($G$1="Москва",$J$1&lt;&gt;"Все"),
IFERROR(INDEX($AB$2:$AB$61,SMALL(IF((COUNTIF($L$2:$L17,$AB$2:$AB$61)=0)*($Y$2:$Y$61=$J$1),ROW($Y$1:$Y$60)),1)),""),
IFERROR(INDEX($AB$2:$AB$61,SMALL(IF((COUNTIF($L$2:$L17,$AB$2:$AB$61)=0)*($Z$2:$Z$61=$K$1),ROW($Z$1:$Z$60)),1)),""))))</f>
        <v/>
      </c>
      <c r="M18" t="str">
        <f t="array" ref="M18">IFERROR(INDEX($O$2:$O$93,SMALL(IF(COUNTIF($M$1:M17,$O$2:$O$93)=0,ROW($O$1:$O$92)),1)),"")</f>
        <v/>
      </c>
      <c r="N18" t="str">
        <f t="array" ref="N18">IF($G$1="Все Округа",
IFERROR(INDEX($AB$2:$AB$61,SMALL(IF(COUNTIF($N$1:N17,$AB$2:$AB$61)=0,ROW($AB$1:$AB$60)),1)),""),
IF($J$1="Все Территории",
IFERROR(INDEX($AB$2:$AB$61,SMALL(IF((COUNTIF($N$1:$N17,$AB$2:$AB$61)=0)*($X$2:$X$61=$G$1),ROW($X$1:$X$60)),1)),""),
IF($K$1="Все Города",
IFERROR(INDEX($AB$2:$AB$61,SMALL(IF((COUNTIF($N$1:$N17,$AB$2:$AB$61)=0)*($Y$2:$Y$61=$J$1),ROW($Y$1:$Y$60)),1)),""),
IF($L$1="Все Филиалы",
IFERROR(INDEX($AB$2:$AB$61,SMALL(IF((COUNTIF($N$1:$N17,$AB$2:$AB$61)=0)*($Z$2:$Z$61=$K$1),ROW($Z$1:$Z$60)),1)),""),
IF(ROW($L18)=3,$L$1,"")
)
)
)
)</f>
        <v>ТЕРР_МСК4</v>
      </c>
      <c r="O18" t="str">
        <f>IF($N18="","",VLOOKUP($N18,AB16:AC76,2,FALSE))</f>
        <v>Большой</v>
      </c>
      <c r="P18" t="str">
        <f t="array" ref="P18">IF($O$1="Все Форматы",
IFERROR(INDEX($N$3:$N$93,SMALL(IF(COUNTIF($P$2:$P17,$N$3:$N$93)=0,ROW($N$2:$N$92)-1),1)),""),
IFERROR(INDEX($N$2:$N$93,SMALL(IF((COUNTIF($P$1:$P17,$N$2:$N$93)=0)*($O$2:$O$93=$O$1),ROW($O$1:$O$92)),1)),""))</f>
        <v>ТЕРР_МСК4</v>
      </c>
      <c r="Q18" t="str">
        <f t="array" ref="Q18">IF($P18="","",VLOOKUP($P18,$AB$3:$AF$61,3,0))</f>
        <v>Москва</v>
      </c>
      <c r="R18" t="str">
        <f t="array" ref="R18">IFERROR(INDEX($Q$2:$Q$93,SMALL(IF(COUNTIF($R$1:R17,$Q$2:$Q$93)=0,ROW($Q$1:$Q$92)),1)),"")</f>
        <v/>
      </c>
      <c r="S18" t="str">
        <f>IF($P18="","",VLOOKUP($P18,$AB$3:$AF$61,4,0))</f>
        <v>Москва Юго-Запад</v>
      </c>
      <c r="T18" s="4" t="str">
        <f t="array" ref="T18">IFERROR(INDEX($S$2:$S$93,SMALL(IF(COUNTIF($T$1:T17,$S$2:$S$93)=0,ROW($S$1:$S$92)),1)),"")</f>
        <v>Екатеринбург</v>
      </c>
      <c r="U18" t="str">
        <f>IF($P18="","",VLOOKUP($P18,$AB$3:$AF$61,5,0))</f>
        <v>Москва Юго-Запад</v>
      </c>
      <c r="V18" t="str">
        <f t="array" ref="V18">IFERROR(INDEX($U$2:$U$93,SMALL(IF(COUNTIF($V$1:V17,$U$2:$U$93)=0,ROW($U$1:$U$92)),1)),"")</f>
        <v>Уфа</v>
      </c>
      <c r="X18" t="s">
        <v>44</v>
      </c>
      <c r="Y18" s="4" t="s">
        <v>2</v>
      </c>
      <c r="Z18" s="4" t="s">
        <v>2</v>
      </c>
      <c r="AA18" s="3" t="s">
        <v>45</v>
      </c>
      <c r="AB18" s="2" t="s">
        <v>69</v>
      </c>
      <c r="AC18" t="s">
        <v>151</v>
      </c>
      <c r="AD18" t="s">
        <v>44</v>
      </c>
      <c r="AE18" s="4" t="s">
        <v>2</v>
      </c>
      <c r="AF18" s="4" t="s">
        <v>2</v>
      </c>
    </row>
    <row r="19" spans="4:32" x14ac:dyDescent="0.25">
      <c r="D19" t="s">
        <v>159</v>
      </c>
      <c r="E19" t="s">
        <v>0</v>
      </c>
      <c r="H19" t="str">
        <f t="array" ref="H19">IFERROR(INDEX($X$2:$X$61,SMALL(IF(COUNTIF($H$2:H18,$X$2:$X$61)=0,ROW($X$1:$X$60)),1)),"")</f>
        <v/>
      </c>
      <c r="I19" t="str">
        <f t="array" ref="I19">IFERROR(INDEX($Y$2:$Y$61,SMALL(IF((COUNTIF($I$2:$I18,$Y$2:$Y$61)=0)*($X$2:$X$61=$G$1),ROW($X$1:$X$60)),1)),"")</f>
        <v/>
      </c>
      <c r="J19" t="str">
        <f t="array" ref="J19">IF($J$1="Все Территории",
IFERROR(INDEX($Z$2:$Z$61,SMALL(IF((COUNTIF($J$2:$J18,$Z$2:$Z$61)=0)*($X$2:$X$61=$G$1),ROW($X$1:$X$60)),1)),""),
IFERROR(INDEX($Z$2:$Z$61,SMALL(IF((COUNTIF($J$2:$J18,$Z$2:$Z$61)=0)*($Y$2:$Y$61=$J$1),ROW($Y$1:$Y$60)),1)),""))</f>
        <v/>
      </c>
      <c r="K19" t="str">
        <f t="array" ref="K19">IF($J$1="Все Территории",
IFERROR(INDEX($AB$2:$AB$61,SMALL(IF((COUNTIF($K$2:$K18,$AB$2:$AB$61)=0)*($Y$2:$Y$61=$G$1),ROW($Y$1:$Y$60)),1)),""),
IF(AND($G$1="Москва",$J$1="Все Территории"),
IFERROR(INDEX($AB$2:$AB$61,SMALL(IF((COUNTIF($K$2:$K18,$AB$2:$AB$61)=0)*($Z$2:$Z$61=$G$1),ROW($Z$1:$Z$60)),1)),""),
IFERROR(INDEX($AB$2:$AB$61,SMALL(IF((COUNTIF($K$2:$K18,$AB$2:$AB$61)=0)*($Y$2:$Y$61=$J$1),ROW($Y$1:$Y$60)),1)),"")))</f>
        <v/>
      </c>
      <c r="L19" t="str">
        <f t="array" ref="L19">IF($K$1="Все Города",
IFERROR(INDEX($AB$2:$AB$61,SMALL(IF((COUNTIF($L$2:$L18,$AB$2:$AB$61)=0)*($Y$2:$Y$61=$G$1),ROW($Y$1:$Y$60)),1)),""),
IF(AND($G$1="Москва",$J$1="Все"),
IFERROR(INDEX($AB$2:$AB$61,SMALL(IF((COUNTIF($L$2:$L18,$AB$2:$AB$61)=0)*($AA$2:$AA$61=$G$1),ROW($Y$1:$Y$60)),1)),""),
IF(AND($G$1="Москва",$J$1&lt;&gt;"Все"),
IFERROR(INDEX($AB$2:$AB$61,SMALL(IF((COUNTIF($L$2:$L18,$AB$2:$AB$61)=0)*($Y$2:$Y$61=$J$1),ROW($Y$1:$Y$60)),1)),""),
IFERROR(INDEX($AB$2:$AB$61,SMALL(IF((COUNTIF($L$2:$L18,$AB$2:$AB$61)=0)*($Z$2:$Z$61=$K$1),ROW($Z$1:$Z$60)),1)),""))))</f>
        <v/>
      </c>
      <c r="M19" t="str">
        <f t="array" ref="M19">IFERROR(INDEX($O$2:$O$93,SMALL(IF(COUNTIF($M$1:M18,$O$2:$O$93)=0,ROW($O$1:$O$92)),1)),"")</f>
        <v/>
      </c>
      <c r="N19" t="str">
        <f t="array" ref="N19">IF($G$1="Все Округа",
IFERROR(INDEX($AB$2:$AB$61,SMALL(IF(COUNTIF($N$1:N18,$AB$2:$AB$61)=0,ROW($AB$1:$AB$60)),1)),""),
IF($J$1="Все Территории",
IFERROR(INDEX($AB$2:$AB$61,SMALL(IF((COUNTIF($N$1:$N18,$AB$2:$AB$61)=0)*($X$2:$X$61=$G$1),ROW($X$1:$X$60)),1)),""),
IF($K$1="Все Города",
IFERROR(INDEX($AB$2:$AB$61,SMALL(IF((COUNTIF($N$1:$N18,$AB$2:$AB$61)=0)*($Y$2:$Y$61=$J$1),ROW($Y$1:$Y$60)),1)),""),
IF($L$1="Все Филиалы",
IFERROR(INDEX($AB$2:$AB$61,SMALL(IF((COUNTIF($N$1:$N18,$AB$2:$AB$61)=0)*($Z$2:$Z$61=$K$1),ROW($Z$1:$Z$60)),1)),""),
IF(ROW($L19)=3,$L$1,"")
)
)
)
)</f>
        <v>ТЕРР_СТАВ1</v>
      </c>
      <c r="O19" t="str">
        <f>IF($N19="","",VLOOKUP($N19,AB17:AC77,2,FALSE))</f>
        <v>Большой</v>
      </c>
      <c r="P19" t="str">
        <f t="array" ref="P19">IF($O$1="Все Форматы",
IFERROR(INDEX($N$3:$N$93,SMALL(IF(COUNTIF($P$2:$P18,$N$3:$N$93)=0,ROW($N$2:$N$92)-1),1)),""),
IFERROR(INDEX($N$2:$N$93,SMALL(IF((COUNTIF($P$1:$P18,$N$2:$N$93)=0)*($O$2:$O$93=$O$1),ROW($O$1:$O$92)),1)),""))</f>
        <v>ТЕРР_СТАВ1</v>
      </c>
      <c r="Q19" t="str">
        <f t="array" ref="Q19">IF($P19="","",VLOOKUP($P19,$AB$3:$AF$61,3,0))</f>
        <v>Юг</v>
      </c>
      <c r="R19" t="str">
        <f t="array" ref="R19">IFERROR(INDEX($Q$2:$Q$93,SMALL(IF(COUNTIF($R$1:R18,$Q$2:$Q$93)=0,ROW($Q$1:$Q$92)),1)),"")</f>
        <v/>
      </c>
      <c r="S19" t="str">
        <f>IF($P19="","",VLOOKUP($P19,$AB$3:$AF$61,4,0))</f>
        <v>Кавказ</v>
      </c>
      <c r="T19" s="4" t="str">
        <f t="array" ref="T19">IFERROR(INDEX($S$2:$S$93,SMALL(IF(COUNTIF($T$1:T18,$S$2:$S$93)=0,ROW($S$1:$S$92)),1)),"")</f>
        <v>Москва Север</v>
      </c>
      <c r="U19" t="str">
        <f>IF($P19="","",VLOOKUP($P19,$AB$3:$AF$61,5,0))</f>
        <v>Ставрополь</v>
      </c>
      <c r="V19" t="str">
        <f t="array" ref="V19">IFERROR(INDEX($U$2:$U$93,SMALL(IF(COUNTIF($V$1:V18,$U$2:$U$93)=0,ROW($U$1:$U$92)),1)),"")</f>
        <v>Новосибирск</v>
      </c>
      <c r="X19" t="s">
        <v>161</v>
      </c>
      <c r="Y19" s="4" t="s">
        <v>167</v>
      </c>
      <c r="Z19" s="4" t="s">
        <v>14</v>
      </c>
      <c r="AA19" s="3" t="s">
        <v>70</v>
      </c>
      <c r="AB19" s="2" t="s">
        <v>71</v>
      </c>
      <c r="AC19" t="s">
        <v>151</v>
      </c>
      <c r="AD19" t="s">
        <v>161</v>
      </c>
      <c r="AE19" s="4" t="s">
        <v>167</v>
      </c>
      <c r="AF19" s="4" t="s">
        <v>14</v>
      </c>
    </row>
    <row r="20" spans="4:32" x14ac:dyDescent="0.25">
      <c r="D20" t="s">
        <v>18</v>
      </c>
      <c r="E20" t="s">
        <v>1</v>
      </c>
      <c r="H20" t="str">
        <f t="array" ref="H20">IFERROR(INDEX($X$2:$X$61,SMALL(IF(COUNTIF($H$2:H19,$X$2:$X$61)=0,ROW($X$1:$X$60)),1)),"")</f>
        <v/>
      </c>
      <c r="I20" t="str">
        <f t="array" ref="I20">IFERROR(INDEX($Y$2:$Y$61,SMALL(IF((COUNTIF($I$2:$I19,$Y$2:$Y$61)=0)*($X$2:$X$61=$G$1),ROW($X$1:$X$60)),1)),"")</f>
        <v/>
      </c>
      <c r="J20" t="str">
        <f t="array" ref="J20">IF($J$1="Все Территории",
IFERROR(INDEX($Z$2:$Z$61,SMALL(IF((COUNTIF($J$2:$J19,$Z$2:$Z$61)=0)*($X$2:$X$61=$G$1),ROW($X$1:$X$60)),1)),""),
IFERROR(INDEX($Z$2:$Z$61,SMALL(IF((COUNTIF($J$2:$J19,$Z$2:$Z$61)=0)*($Y$2:$Y$61=$J$1),ROW($Y$1:$Y$60)),1)),""))</f>
        <v/>
      </c>
      <c r="K20" t="str">
        <f t="array" ref="K20">IF($J$1="Все Территории",
IFERROR(INDEX($AB$2:$AB$61,SMALL(IF((COUNTIF($K$2:$K19,$AB$2:$AB$61)=0)*($Y$2:$Y$61=$G$1),ROW($Y$1:$Y$60)),1)),""),
IF(AND($G$1="Москва",$J$1="Все Территории"),
IFERROR(INDEX($AB$2:$AB$61,SMALL(IF((COUNTIF($K$2:$K19,$AB$2:$AB$61)=0)*($Z$2:$Z$61=$G$1),ROW($Z$1:$Z$60)),1)),""),
IFERROR(INDEX($AB$2:$AB$61,SMALL(IF((COUNTIF($K$2:$K19,$AB$2:$AB$61)=0)*($Y$2:$Y$61=$J$1),ROW($Y$1:$Y$60)),1)),"")))</f>
        <v/>
      </c>
      <c r="L20" t="str">
        <f t="array" ref="L20">IF($K$1="Все Города",
IFERROR(INDEX($AB$2:$AB$61,SMALL(IF((COUNTIF($L$2:$L19,$AB$2:$AB$61)=0)*($Y$2:$Y$61=$G$1),ROW($Y$1:$Y$60)),1)),""),
IF(AND($G$1="Москва",$J$1="Все"),
IFERROR(INDEX($AB$2:$AB$61,SMALL(IF((COUNTIF($L$2:$L19,$AB$2:$AB$61)=0)*($AA$2:$AA$61=$G$1),ROW($Y$1:$Y$60)),1)),""),
IF(AND($G$1="Москва",$J$1&lt;&gt;"Все"),
IFERROR(INDEX($AB$2:$AB$61,SMALL(IF((COUNTIF($L$2:$L19,$AB$2:$AB$61)=0)*($Y$2:$Y$61=$J$1),ROW($Y$1:$Y$60)),1)),""),
IFERROR(INDEX($AB$2:$AB$61,SMALL(IF((COUNTIF($L$2:$L19,$AB$2:$AB$61)=0)*($Z$2:$Z$61=$K$1),ROW($Z$1:$Z$60)),1)),""))))</f>
        <v/>
      </c>
      <c r="M20" t="str">
        <f t="array" ref="M20">IFERROR(INDEX($O$2:$O$93,SMALL(IF(COUNTIF($M$1:M19,$O$2:$O$93)=0,ROW($O$1:$O$92)),1)),"")</f>
        <v/>
      </c>
      <c r="N20" t="str">
        <f t="array" ref="N20">IF($G$1="Все Округа",
IFERROR(INDEX($AB$2:$AB$61,SMALL(IF(COUNTIF($N$1:N19,$AB$2:$AB$61)=0,ROW($AB$1:$AB$60)),1)),""),
IF($J$1="Все Территории",
IFERROR(INDEX($AB$2:$AB$61,SMALL(IF((COUNTIF($N$1:$N19,$AB$2:$AB$61)=0)*($X$2:$X$61=$G$1),ROW($X$1:$X$60)),1)),""),
IF($K$1="Все Города",
IFERROR(INDEX($AB$2:$AB$61,SMALL(IF((COUNTIF($N$1:$N19,$AB$2:$AB$61)=0)*($Y$2:$Y$61=$J$1),ROW($Y$1:$Y$60)),1)),""),
IF($L$1="Все Филиалы",
IFERROR(INDEX($AB$2:$AB$61,SMALL(IF((COUNTIF($N$1:$N19,$AB$2:$AB$61)=0)*($Z$2:$Z$61=$K$1),ROW($Z$1:$Z$60)),1)),""),
IF(ROW($L20)=3,$L$1,"")
)
)
)
)</f>
        <v>ТЕРР_ВРН1</v>
      </c>
      <c r="O20" t="str">
        <f>IF($N20="","",VLOOKUP($N20,AB18:AC78,2,FALSE))</f>
        <v>Большой</v>
      </c>
      <c r="P20" t="str">
        <f t="array" ref="P20">IF($O$1="Все Форматы",
IFERROR(INDEX($N$3:$N$93,SMALL(IF(COUNTIF($P$2:$P19,$N$3:$N$93)=0,ROW($N$2:$N$92)-1),1)),""),
IFERROR(INDEX($N$2:$N$93,SMALL(IF((COUNTIF($P$1:$P19,$N$2:$N$93)=0)*($O$2:$O$93=$O$1),ROW($O$1:$O$92)),1)),""))</f>
        <v>ТЕРР_ВРН1</v>
      </c>
      <c r="Q20" t="str">
        <f t="array" ref="Q20">IF($P20="","",VLOOKUP($P20,$AB$3:$AF$61,3,0))</f>
        <v>Центр</v>
      </c>
      <c r="R20" t="str">
        <f t="array" ref="R20">IFERROR(INDEX($Q$2:$Q$93,SMALL(IF(COUNTIF($R$1:R19,$Q$2:$Q$93)=0,ROW($Q$1:$Q$92)),1)),"")</f>
        <v/>
      </c>
      <c r="S20" t="str">
        <f>IF($P20="","",VLOOKUP($P20,$AB$3:$AF$61,4,0))</f>
        <v>Черноземье</v>
      </c>
      <c r="T20" s="4" t="str">
        <f t="array" ref="T20">IFERROR(INDEX($S$2:$S$93,SMALL(IF(COUNTIF($T$1:T19,$S$2:$S$93)=0,ROW($S$1:$S$92)),1)),"")</f>
        <v>Красноярск</v>
      </c>
      <c r="U20" t="str">
        <f>IF($P20="","",VLOOKUP($P20,$AB$3:$AF$61,5,0))</f>
        <v>Воронеж</v>
      </c>
      <c r="V20" t="str">
        <f t="array" ref="V20">IFERROR(INDEX($U$2:$U$93,SMALL(IF(COUNTIF($V$1:V19,$U$2:$U$93)=0,ROW($U$1:$U$92)),1)),"")</f>
        <v>Липецк</v>
      </c>
      <c r="X20" t="s">
        <v>160</v>
      </c>
      <c r="Y20" s="4" t="s">
        <v>169</v>
      </c>
      <c r="Z20" s="4" t="s">
        <v>12</v>
      </c>
      <c r="AA20" s="3" t="s">
        <v>72</v>
      </c>
      <c r="AB20" s="2" t="s">
        <v>73</v>
      </c>
      <c r="AC20" t="s">
        <v>151</v>
      </c>
      <c r="AD20" t="s">
        <v>160</v>
      </c>
      <c r="AE20" s="4" t="s">
        <v>169</v>
      </c>
      <c r="AF20" s="4" t="s">
        <v>12</v>
      </c>
    </row>
    <row r="21" spans="4:32" x14ac:dyDescent="0.25">
      <c r="D21" t="s">
        <v>168</v>
      </c>
      <c r="E21" t="s">
        <v>2</v>
      </c>
      <c r="H21" t="str">
        <f t="array" ref="H21">IFERROR(INDEX($X$2:$X$61,SMALL(IF(COUNTIF($H$2:H20,$X$2:$X$61)=0,ROW($X$1:$X$60)),1)),"")</f>
        <v/>
      </c>
      <c r="I21" t="str">
        <f t="array" ref="I21">IFERROR(INDEX($Y$2:$Y$61,SMALL(IF((COUNTIF($I$2:$I20,$Y$2:$Y$61)=0)*($X$2:$X$61=$G$1),ROW($X$1:$X$60)),1)),"")</f>
        <v/>
      </c>
      <c r="J21" t="str">
        <f t="array" ref="J21">IF($J$1="Все Территории",
IFERROR(INDEX($Z$2:$Z$61,SMALL(IF((COUNTIF($J$2:$J20,$Z$2:$Z$61)=0)*($X$2:$X$61=$G$1),ROW($X$1:$X$60)),1)),""),
IFERROR(INDEX($Z$2:$Z$61,SMALL(IF((COUNTIF($J$2:$J20,$Z$2:$Z$61)=0)*($Y$2:$Y$61=$J$1),ROW($Y$1:$Y$60)),1)),""))</f>
        <v/>
      </c>
      <c r="K21" t="str">
        <f t="array" ref="K21">IF($J$1="Все Территории",
IFERROR(INDEX($AB$2:$AB$61,SMALL(IF((COUNTIF($K$2:$K20,$AB$2:$AB$61)=0)*($Y$2:$Y$61=$G$1),ROW($Y$1:$Y$60)),1)),""),
IF(AND($G$1="Москва",$J$1="Все Территории"),
IFERROR(INDEX($AB$2:$AB$61,SMALL(IF((COUNTIF($K$2:$K20,$AB$2:$AB$61)=0)*($Z$2:$Z$61=$G$1),ROW($Z$1:$Z$60)),1)),""),
IFERROR(INDEX($AB$2:$AB$61,SMALL(IF((COUNTIF($K$2:$K20,$AB$2:$AB$61)=0)*($Y$2:$Y$61=$J$1),ROW($Y$1:$Y$60)),1)),"")))</f>
        <v/>
      </c>
      <c r="L21" t="str">
        <f t="array" ref="L21">IF($K$1="Все Города",
IFERROR(INDEX($AB$2:$AB$61,SMALL(IF((COUNTIF($L$2:$L20,$AB$2:$AB$61)=0)*($Y$2:$Y$61=$G$1),ROW($Y$1:$Y$60)),1)),""),
IF(AND($G$1="Москва",$J$1="Все"),
IFERROR(INDEX($AB$2:$AB$61,SMALL(IF((COUNTIF($L$2:$L20,$AB$2:$AB$61)=0)*($AA$2:$AA$61=$G$1),ROW($Y$1:$Y$60)),1)),""),
IF(AND($G$1="Москва",$J$1&lt;&gt;"Все"),
IFERROR(INDEX($AB$2:$AB$61,SMALL(IF((COUNTIF($L$2:$L20,$AB$2:$AB$61)=0)*($Y$2:$Y$61=$J$1),ROW($Y$1:$Y$60)),1)),""),
IFERROR(INDEX($AB$2:$AB$61,SMALL(IF((COUNTIF($L$2:$L20,$AB$2:$AB$61)=0)*($Z$2:$Z$61=$K$1),ROW($Z$1:$Z$60)),1)),""))))</f>
        <v/>
      </c>
      <c r="M21" t="str">
        <f t="array" ref="M21">IFERROR(INDEX($O$2:$O$93,SMALL(IF(COUNTIF($M$1:M20,$O$2:$O$93)=0,ROW($O$1:$O$92)),1)),"")</f>
        <v/>
      </c>
      <c r="N21" t="str">
        <f t="array" ref="N21">IF($G$1="Все Округа",
IFERROR(INDEX($AB$2:$AB$61,SMALL(IF(COUNTIF($N$1:N20,$AB$2:$AB$61)=0,ROW($AB$1:$AB$60)),1)),""),
IF($J$1="Все Территории",
IFERROR(INDEX($AB$2:$AB$61,SMALL(IF((COUNTIF($N$1:$N20,$AB$2:$AB$61)=0)*($X$2:$X$61=$G$1),ROW($X$1:$X$60)),1)),""),
IF($K$1="Все Города",
IFERROR(INDEX($AB$2:$AB$61,SMALL(IF((COUNTIF($N$1:$N20,$AB$2:$AB$61)=0)*($Y$2:$Y$61=$J$1),ROW($Y$1:$Y$60)),1)),""),
IF($L$1="Все Филиалы",
IFERROR(INDEX($AB$2:$AB$61,SMALL(IF((COUNTIF($N$1:$N20,$AB$2:$AB$61)=0)*($Z$2:$Z$61=$K$1),ROW($Z$1:$Z$60)),1)),""),
IF(ROW($L21)=3,$L$1,"")
)
)
)
)</f>
        <v>ТЕРР_ПЕР1</v>
      </c>
      <c r="O21" t="str">
        <f>IF($N21="","",VLOOKUP($N21,AB18:AC79,2,FALSE))</f>
        <v>Средний</v>
      </c>
      <c r="P21" t="str">
        <f t="array" ref="P21">IF($O$1="Все Форматы",
IFERROR(INDEX($N$3:$N$93,SMALL(IF(COUNTIF($P$2:$P20,$N$3:$N$93)=0,ROW($N$2:$N$92)-1),1)),""),
IFERROR(INDEX($N$2:$N$93,SMALL(IF((COUNTIF($P$1:$P20,$N$2:$N$93)=0)*($O$2:$O$93=$O$1),ROW($O$1:$O$92)),1)),""))</f>
        <v>ТЕРР_ПЕР1</v>
      </c>
      <c r="Q21" t="str">
        <f t="array" ref="Q21">IF($P21="","",VLOOKUP($P21,$AB$3:$AF$61,3,0))</f>
        <v>Восток</v>
      </c>
      <c r="R21" t="str">
        <f t="array" ref="R21">IFERROR(INDEX($Q$2:$Q$93,SMALL(IF(COUNTIF($R$1:R20,$Q$2:$Q$93)=0,ROW($Q$1:$Q$92)),1)),"")</f>
        <v/>
      </c>
      <c r="S21" t="str">
        <f>IF($P21="","",VLOOKUP($P21,$AB$3:$AF$61,4,0))</f>
        <v>Уфа</v>
      </c>
      <c r="T21" s="4" t="str">
        <f t="array" ref="T21">IFERROR(INDEX($S$2:$S$93,SMALL(IF(COUNTIF($T$1:T20,$S$2:$S$93)=0,ROW($S$1:$S$92)),1)),"")</f>
        <v/>
      </c>
      <c r="U21" t="str">
        <f>IF($P21="","",VLOOKUP($P21,$AB$3:$AF$61,5,0))</f>
        <v>Пермь</v>
      </c>
      <c r="V21" t="str">
        <f t="array" ref="V21">IFERROR(INDEX($U$2:$U$93,SMALL(IF(COUNTIF($V$1:V20,$U$2:$U$93)=0,ROW($U$1:$U$92)),1)),"")</f>
        <v>Н. Тагил</v>
      </c>
      <c r="X21" t="s">
        <v>162</v>
      </c>
      <c r="Y21" s="4" t="s">
        <v>18</v>
      </c>
      <c r="Z21" s="4" t="s">
        <v>13</v>
      </c>
      <c r="AA21" s="3" t="s">
        <v>74</v>
      </c>
      <c r="AB21" s="2" t="s">
        <v>75</v>
      </c>
      <c r="AC21" t="s">
        <v>152</v>
      </c>
      <c r="AD21" t="s">
        <v>162</v>
      </c>
      <c r="AE21" s="4" t="s">
        <v>18</v>
      </c>
      <c r="AF21" s="4" t="s">
        <v>13</v>
      </c>
    </row>
    <row r="22" spans="4:32" x14ac:dyDescent="0.25">
      <c r="D22" t="s">
        <v>169</v>
      </c>
      <c r="E22" t="s">
        <v>4</v>
      </c>
      <c r="H22" t="str">
        <f t="array" ref="H22">IFERROR(INDEX($X$2:$X$61,SMALL(IF(COUNTIF($H$2:H21,$X$2:$X$61)=0,ROW($X$1:$X$60)),1)),"")</f>
        <v/>
      </c>
      <c r="I22" t="str">
        <f t="array" ref="I22">IFERROR(INDEX($Y$2:$Y$61,SMALL(IF((COUNTIF($I$2:$I21,$Y$2:$Y$61)=0)*($X$2:$X$61=$G$1),ROW($X$1:$X$60)),1)),"")</f>
        <v/>
      </c>
      <c r="J22" t="str">
        <f t="array" ref="J22">IF($J$1="Все Территории",
IFERROR(INDEX($Z$2:$Z$61,SMALL(IF((COUNTIF($J$2:$J21,$Z$2:$Z$61)=0)*($X$2:$X$61=$G$1),ROW($X$1:$X$60)),1)),""),
IFERROR(INDEX($Z$2:$Z$61,SMALL(IF((COUNTIF($J$2:$J21,$Z$2:$Z$61)=0)*($Y$2:$Y$61=$J$1),ROW($Y$1:$Y$60)),1)),""))</f>
        <v/>
      </c>
      <c r="K22" t="str">
        <f t="array" ref="K22">IF($J$1="Все Территории",
IFERROR(INDEX($AB$2:$AB$61,SMALL(IF((COUNTIF($K$2:$K21,$AB$2:$AB$61)=0)*($Y$2:$Y$61=$G$1),ROW($Y$1:$Y$60)),1)),""),
IF(AND($G$1="Москва",$J$1="Все Территории"),
IFERROR(INDEX($AB$2:$AB$61,SMALL(IF((COUNTIF($K$2:$K21,$AB$2:$AB$61)=0)*($Z$2:$Z$61=$G$1),ROW($Z$1:$Z$60)),1)),""),
IFERROR(INDEX($AB$2:$AB$61,SMALL(IF((COUNTIF($K$2:$K21,$AB$2:$AB$61)=0)*($Y$2:$Y$61=$J$1),ROW($Y$1:$Y$60)),1)),"")))</f>
        <v/>
      </c>
      <c r="L22" t="str">
        <f t="array" ref="L22">IF($K$1="Все Города",
IFERROR(INDEX($AB$2:$AB$61,SMALL(IF((COUNTIF($L$2:$L21,$AB$2:$AB$61)=0)*($Y$2:$Y$61=$G$1),ROW($Y$1:$Y$60)),1)),""),
IF(AND($G$1="Москва",$J$1="Все"),
IFERROR(INDEX($AB$2:$AB$61,SMALL(IF((COUNTIF($L$2:$L21,$AB$2:$AB$61)=0)*($AA$2:$AA$61=$G$1),ROW($Y$1:$Y$60)),1)),""),
IF(AND($G$1="Москва",$J$1&lt;&gt;"Все"),
IFERROR(INDEX($AB$2:$AB$61,SMALL(IF((COUNTIF($L$2:$L21,$AB$2:$AB$61)=0)*($Y$2:$Y$61=$J$1),ROW($Y$1:$Y$60)),1)),""),
IFERROR(INDEX($AB$2:$AB$61,SMALL(IF((COUNTIF($L$2:$L21,$AB$2:$AB$61)=0)*($Z$2:$Z$61=$K$1),ROW($Z$1:$Z$60)),1)),""))))</f>
        <v/>
      </c>
      <c r="M22" t="str">
        <f t="array" ref="M22">IFERROR(INDEX($O$2:$O$93,SMALL(IF(COUNTIF($M$1:M21,$O$2:$O$93)=0,ROW($O$1:$O$92)),1)),"")</f>
        <v/>
      </c>
      <c r="N22" t="str">
        <f t="array" ref="N22">IF($G$1="Все Округа",
IFERROR(INDEX($AB$2:$AB$61,SMALL(IF(COUNTIF($N$1:N21,$AB$2:$AB$61)=0,ROW($AB$1:$AB$60)),1)),""),
IF($J$1="Все Территории",
IFERROR(INDEX($AB$2:$AB$61,SMALL(IF((COUNTIF($N$1:$N21,$AB$2:$AB$61)=0)*($X$2:$X$61=$G$1),ROW($X$1:$X$60)),1)),""),
IF($K$1="Все Города",
IFERROR(INDEX($AB$2:$AB$61,SMALL(IF((COUNTIF($N$1:$N21,$AB$2:$AB$61)=0)*($Y$2:$Y$61=$J$1),ROW($Y$1:$Y$60)),1)),""),
IF($L$1="Все Филиалы",
IFERROR(INDEX($AB$2:$AB$61,SMALL(IF((COUNTIF($N$1:$N21,$AB$2:$AB$61)=0)*($Z$2:$Z$61=$K$1),ROW($Z$1:$Z$60)),1)),""),
IF(ROW($L22)=3,$L$1,"")
)
)
)
)</f>
        <v>ТЕРР_ПЕН1</v>
      </c>
      <c r="O22" t="str">
        <f>IF($N22="","",VLOOKUP($N22,AB19:AC80,2,FALSE))</f>
        <v>Большой</v>
      </c>
      <c r="P22" t="str">
        <f t="array" ref="P22">IF($O$1="Все Форматы",
IFERROR(INDEX($N$3:$N$93,SMALL(IF(COUNTIF($P$2:$P21,$N$3:$N$93)=0,ROW($N$2:$N$92)-1),1)),""),
IFERROR(INDEX($N$2:$N$93,SMALL(IF((COUNTIF($P$1:$P21,$N$2:$N$93)=0)*($O$2:$O$93=$O$1),ROW($O$1:$O$92)),1)),""))</f>
        <v>ТЕРР_ПЕН1</v>
      </c>
      <c r="Q22" t="str">
        <f t="array" ref="Q22">IF($P22="","",VLOOKUP($P22,$AB$3:$AF$61,3,0))</f>
        <v>Юг</v>
      </c>
      <c r="R22" t="str">
        <f t="array" ref="R22">IFERROR(INDEX($Q$2:$Q$93,SMALL(IF(COUNTIF($R$1:R21,$Q$2:$Q$93)=0,ROW($Q$1:$Q$92)),1)),"")</f>
        <v/>
      </c>
      <c r="S22" t="str">
        <f>IF($P22="","",VLOOKUP($P22,$AB$3:$AF$61,4,0))</f>
        <v>Саратов</v>
      </c>
      <c r="T22" s="4" t="str">
        <f t="array" ref="T22">IFERROR(INDEX($S$2:$S$93,SMALL(IF(COUNTIF($T$1:T21,$S$2:$S$93)=0,ROW($S$1:$S$92)),1)),"")</f>
        <v/>
      </c>
      <c r="U22" t="str">
        <f>IF($P22="","",VLOOKUP($P22,$AB$3:$AF$61,5,0))</f>
        <v>Пенза</v>
      </c>
      <c r="V22" t="str">
        <f t="array" ref="V22">IFERROR(INDEX($U$2:$U$93,SMALL(IF(COUNTIF($V$1:V21,$U$2:$U$93)=0,ROW($U$1:$U$92)),1)),"")</f>
        <v>Москва Север</v>
      </c>
      <c r="X22" t="s">
        <v>161</v>
      </c>
      <c r="Y22" s="4" t="s">
        <v>10</v>
      </c>
      <c r="Z22" s="4" t="s">
        <v>16</v>
      </c>
      <c r="AA22" s="3" t="s">
        <v>76</v>
      </c>
      <c r="AB22" s="2" t="s">
        <v>77</v>
      </c>
      <c r="AC22" t="s">
        <v>151</v>
      </c>
      <c r="AD22" t="s">
        <v>161</v>
      </c>
      <c r="AE22" s="4" t="s">
        <v>10</v>
      </c>
      <c r="AF22" s="4" t="s">
        <v>16</v>
      </c>
    </row>
    <row r="23" spans="4:32" x14ac:dyDescent="0.25">
      <c r="E23" t="s">
        <v>28</v>
      </c>
      <c r="H23" t="str">
        <f t="array" ref="H23">IFERROR(INDEX($X$2:$X$61,SMALL(IF(COUNTIF($H$2:H22,$X$2:$X$61)=0,ROW($X$1:$X$60)),1)),"")</f>
        <v/>
      </c>
      <c r="I23" t="str">
        <f t="array" ref="I23">IFERROR(INDEX($Y$2:$Y$61,SMALL(IF((COUNTIF($I$2:$I22,$Y$2:$Y$61)=0)*($X$2:$X$61=$G$1),ROW($X$1:$X$60)),1)),"")</f>
        <v/>
      </c>
      <c r="J23" t="str">
        <f t="array" ref="J23">IF($J$1="Все Территории",
IFERROR(INDEX($Z$2:$Z$61,SMALL(IF((COUNTIF($J$2:$J22,$Z$2:$Z$61)=0)*($X$2:$X$61=$G$1),ROW($X$1:$X$60)),1)),""),
IFERROR(INDEX($Z$2:$Z$61,SMALL(IF((COUNTIF($J$2:$J22,$Z$2:$Z$61)=0)*($Y$2:$Y$61=$J$1),ROW($Y$1:$Y$60)),1)),""))</f>
        <v/>
      </c>
      <c r="K23" t="str">
        <f t="array" ref="K23">IF($J$1="Все Территории",
IFERROR(INDEX($AB$2:$AB$61,SMALL(IF((COUNTIF($K$2:$K22,$AB$2:$AB$61)=0)*($Y$2:$Y$61=$G$1),ROW($Y$1:$Y$60)),1)),""),
IF(AND($G$1="Москва",$J$1="Все Территории"),
IFERROR(INDEX($AB$2:$AB$61,SMALL(IF((COUNTIF($K$2:$K22,$AB$2:$AB$61)=0)*($Z$2:$Z$61=$G$1),ROW($Z$1:$Z$60)),1)),""),
IFERROR(INDEX($AB$2:$AB$61,SMALL(IF((COUNTIF($K$2:$K22,$AB$2:$AB$61)=0)*($Y$2:$Y$61=$J$1),ROW($Y$1:$Y$60)),1)),"")))</f>
        <v/>
      </c>
      <c r="L23" t="str">
        <f t="array" ref="L23">IF($K$1="Все Города",
IFERROR(INDEX($AB$2:$AB$61,SMALL(IF((COUNTIF($L$2:$L22,$AB$2:$AB$61)=0)*($Y$2:$Y$61=$G$1),ROW($Y$1:$Y$60)),1)),""),
IF(AND($G$1="Москва",$J$1="Все"),
IFERROR(INDEX($AB$2:$AB$61,SMALL(IF((COUNTIF($L$2:$L22,$AB$2:$AB$61)=0)*($AA$2:$AA$61=$G$1),ROW($Y$1:$Y$60)),1)),""),
IF(AND($G$1="Москва",$J$1&lt;&gt;"Все"),
IFERROR(INDEX($AB$2:$AB$61,SMALL(IF((COUNTIF($L$2:$L22,$AB$2:$AB$61)=0)*($Y$2:$Y$61=$J$1),ROW($Y$1:$Y$60)),1)),""),
IFERROR(INDEX($AB$2:$AB$61,SMALL(IF((COUNTIF($L$2:$L22,$AB$2:$AB$61)=0)*($Z$2:$Z$61=$K$1),ROW($Z$1:$Z$60)),1)),""))))</f>
        <v/>
      </c>
      <c r="M23" t="str">
        <f t="array" ref="M23">IFERROR(INDEX($O$2:$O$93,SMALL(IF(COUNTIF($M$1:M22,$O$2:$O$93)=0,ROW($O$1:$O$92)),1)),"")</f>
        <v/>
      </c>
      <c r="N23" t="str">
        <f t="array" ref="N23">IF($G$1="Все Округа",
IFERROR(INDEX($AB$2:$AB$61,SMALL(IF(COUNTIF($N$1:N22,$AB$2:$AB$61)=0,ROW($AB$1:$AB$60)),1)),""),
IF($J$1="Все Территории",
IFERROR(INDEX($AB$2:$AB$61,SMALL(IF((COUNTIF($N$1:$N22,$AB$2:$AB$61)=0)*($X$2:$X$61=$G$1),ROW($X$1:$X$60)),1)),""),
IF($K$1="Все Города",
IFERROR(INDEX($AB$2:$AB$61,SMALL(IF((COUNTIF($N$1:$N22,$AB$2:$AB$61)=0)*($Y$2:$Y$61=$J$1),ROW($Y$1:$Y$60)),1)),""),
IF($L$1="Все Филиалы",
IFERROR(INDEX($AB$2:$AB$61,SMALL(IF((COUNTIF($N$1:$N22,$AB$2:$AB$61)=0)*($Z$2:$Z$61=$K$1),ROW($Z$1:$Z$60)),1)),""),
IF(ROW($L23)=3,$L$1,"")
)
)
)
)</f>
        <v>ТЕРР_ТУЛА1</v>
      </c>
      <c r="O23" t="str">
        <f>IF($N23="","",VLOOKUP($N23,AB19:AC81,2,FALSE))</f>
        <v>Средний</v>
      </c>
      <c r="P23" t="str">
        <f t="array" ref="P23">IF($O$1="Все Форматы",
IFERROR(INDEX($N$3:$N$93,SMALL(IF(COUNTIF($P$2:$P22,$N$3:$N$93)=0,ROW($N$2:$N$92)-1),1)),""),
IFERROR(INDEX($N$2:$N$93,SMALL(IF((COUNTIF($P$1:$P22,$N$2:$N$93)=0)*($O$2:$O$93=$O$1),ROW($O$1:$O$92)),1)),""))</f>
        <v>ТЕРР_ТУЛА1</v>
      </c>
      <c r="Q23" t="str">
        <f t="array" ref="Q23">IF($P23="","",VLOOKUP($P23,$AB$3:$AF$61,3,0))</f>
        <v>Центр</v>
      </c>
      <c r="R23" t="str">
        <f t="array" ref="R23">IFERROR(INDEX($Q$2:$Q$93,SMALL(IF(COUNTIF($R$1:R22,$Q$2:$Q$93)=0,ROW($Q$1:$Q$92)),1)),"")</f>
        <v/>
      </c>
      <c r="S23" t="str">
        <f>IF($P23="","",VLOOKUP($P23,$AB$3:$AF$61,4,0))</f>
        <v>Центральный</v>
      </c>
      <c r="T23" s="4" t="str">
        <f t="array" ref="T23">IFERROR(INDEX($S$2:$S$93,SMALL(IF(COUNTIF($T$1:T22,$S$2:$S$93)=0,ROW($S$1:$S$92)),1)),"")</f>
        <v/>
      </c>
      <c r="U23" t="str">
        <f>IF($P23="","",VLOOKUP($P23,$AB$3:$AF$61,5,0))</f>
        <v>Тула</v>
      </c>
      <c r="V23" t="str">
        <f t="array" ref="V23">IFERROR(INDEX($U$2:$U$93,SMALL(IF(COUNTIF($V$1:V22,$U$2:$U$93)=0,ROW($U$1:$U$92)),1)),"")</f>
        <v>Пятигорск</v>
      </c>
      <c r="X23" t="s">
        <v>160</v>
      </c>
      <c r="Y23" s="4" t="s">
        <v>168</v>
      </c>
      <c r="Z23" s="4" t="s">
        <v>19</v>
      </c>
      <c r="AA23" s="3" t="s">
        <v>78</v>
      </c>
      <c r="AB23" s="2" t="s">
        <v>79</v>
      </c>
      <c r="AC23" t="s">
        <v>152</v>
      </c>
      <c r="AD23" t="s">
        <v>160</v>
      </c>
      <c r="AE23" s="4" t="s">
        <v>168</v>
      </c>
      <c r="AF23" s="4" t="s">
        <v>19</v>
      </c>
    </row>
    <row r="24" spans="4:32" x14ac:dyDescent="0.25">
      <c r="E24" t="s">
        <v>41</v>
      </c>
      <c r="H24" t="str">
        <f t="array" ref="H24">IFERROR(INDEX($X$2:$X$61,SMALL(IF(COUNTIF($H$2:H23,$X$2:$X$61)=0,ROW($X$1:$X$60)),1)),"")</f>
        <v/>
      </c>
      <c r="I24" t="str">
        <f t="array" ref="I24">IFERROR(INDEX($Y$2:$Y$61,SMALL(IF((COUNTIF($I$2:$I23,$Y$2:$Y$61)=0)*($X$2:$X$61=$G$1),ROW($X$1:$X$60)),1)),"")</f>
        <v/>
      </c>
      <c r="J24" t="str">
        <f t="array" ref="J24">IF($J$1="Все Территории",
IFERROR(INDEX($Z$2:$Z$61,SMALL(IF((COUNTIF($J$2:$J23,$Z$2:$Z$61)=0)*($X$2:$X$61=$G$1),ROW($X$1:$X$60)),1)),""),
IFERROR(INDEX($Z$2:$Z$61,SMALL(IF((COUNTIF($J$2:$J23,$Z$2:$Z$61)=0)*($Y$2:$Y$61=$J$1),ROW($Y$1:$Y$60)),1)),""))</f>
        <v/>
      </c>
      <c r="K24" t="str">
        <f t="array" ref="K24">IF($J$1="Все Территории",
IFERROR(INDEX($AB$2:$AB$61,SMALL(IF((COUNTIF($K$2:$K23,$AB$2:$AB$61)=0)*($Y$2:$Y$61=$G$1),ROW($Y$1:$Y$60)),1)),""),
IF(AND($G$1="Москва",$J$1="Все Территории"),
IFERROR(INDEX($AB$2:$AB$61,SMALL(IF((COUNTIF($K$2:$K23,$AB$2:$AB$61)=0)*($Z$2:$Z$61=$G$1),ROW($Z$1:$Z$60)),1)),""),
IFERROR(INDEX($AB$2:$AB$61,SMALL(IF((COUNTIF($K$2:$K23,$AB$2:$AB$61)=0)*($Y$2:$Y$61=$J$1),ROW($Y$1:$Y$60)),1)),"")))</f>
        <v/>
      </c>
      <c r="L24" t="str">
        <f t="array" ref="L24">IF($K$1="Все Города",
IFERROR(INDEX($AB$2:$AB$61,SMALL(IF((COUNTIF($L$2:$L23,$AB$2:$AB$61)=0)*($Y$2:$Y$61=$G$1),ROW($Y$1:$Y$60)),1)),""),
IF(AND($G$1="Москва",$J$1="Все"),
IFERROR(INDEX($AB$2:$AB$61,SMALL(IF((COUNTIF($L$2:$L23,$AB$2:$AB$61)=0)*($AA$2:$AA$61=$G$1),ROW($Y$1:$Y$60)),1)),""),
IF(AND($G$1="Москва",$J$1&lt;&gt;"Все"),
IFERROR(INDEX($AB$2:$AB$61,SMALL(IF((COUNTIF($L$2:$L23,$AB$2:$AB$61)=0)*($Y$2:$Y$61=$J$1),ROW($Y$1:$Y$60)),1)),""),
IFERROR(INDEX($AB$2:$AB$61,SMALL(IF((COUNTIF($L$2:$L23,$AB$2:$AB$61)=0)*($Z$2:$Z$61=$K$1),ROW($Z$1:$Z$60)),1)),""))))</f>
        <v/>
      </c>
      <c r="M24" t="str">
        <f t="array" ref="M24">IFERROR(INDEX($O$2:$O$93,SMALL(IF(COUNTIF($M$1:M23,$O$2:$O$93)=0,ROW($O$1:$O$92)),1)),"")</f>
        <v/>
      </c>
      <c r="N24" t="str">
        <f t="array" ref="N24">IF($G$1="Все Округа",
IFERROR(INDEX($AB$2:$AB$61,SMALL(IF(COUNTIF($N$1:N23,$AB$2:$AB$61)=0,ROW($AB$1:$AB$60)),1)),""),
IF($J$1="Все Территории",
IFERROR(INDEX($AB$2:$AB$61,SMALL(IF((COUNTIF($N$1:$N23,$AB$2:$AB$61)=0)*($X$2:$X$61=$G$1),ROW($X$1:$X$60)),1)),""),
IF($K$1="Все Города",
IFERROR(INDEX($AB$2:$AB$61,SMALL(IF((COUNTIF($N$1:$N23,$AB$2:$AB$61)=0)*($Y$2:$Y$61=$J$1),ROW($Y$1:$Y$60)),1)),""),
IF($L$1="Все Филиалы",
IFERROR(INDEX($AB$2:$AB$61,SMALL(IF((COUNTIF($N$1:$N23,$AB$2:$AB$61)=0)*($Z$2:$Z$61=$K$1),ROW($Z$1:$Z$60)),1)),""),
IF(ROW($L24)=3,$L$1,"")
)
)
)
)</f>
        <v>ТЕРР_МСК5</v>
      </c>
      <c r="O24" t="str">
        <f>IF($N24="","",VLOOKUP($N24,AB19:AC82,2,FALSE))</f>
        <v>Большой</v>
      </c>
      <c r="P24" t="str">
        <f t="array" ref="P24">IF($O$1="Все Форматы",
IFERROR(INDEX($N$3:$N$93,SMALL(IF(COUNTIF($P$2:$P23,$N$3:$N$93)=0,ROW($N$2:$N$92)-1),1)),""),
IFERROR(INDEX($N$2:$N$93,SMALL(IF((COUNTIF($P$1:$P23,$N$2:$N$93)=0)*($O$2:$O$93=$O$1),ROW($O$1:$O$92)),1)),""))</f>
        <v>ТЕРР_МСК5</v>
      </c>
      <c r="Q24" t="str">
        <f t="array" ref="Q24">IF($P24="","",VLOOKUP($P24,$AB$3:$AF$61,3,0))</f>
        <v>Москва</v>
      </c>
      <c r="R24" t="str">
        <f t="array" ref="R24">IFERROR(INDEX($Q$2:$Q$93,SMALL(IF(COUNTIF($R$1:R23,$Q$2:$Q$93)=0,ROW($Q$1:$Q$92)),1)),"")</f>
        <v/>
      </c>
      <c r="S24" t="str">
        <f>IF($P24="","",VLOOKUP($P24,$AB$3:$AF$61,4,0))</f>
        <v>Москва Юго-Запад</v>
      </c>
      <c r="T24" s="4" t="str">
        <f t="array" ref="T24">IFERROR(INDEX($S$2:$S$93,SMALL(IF(COUNTIF($T$1:T23,$S$2:$S$93)=0,ROW($S$1:$S$92)),1)),"")</f>
        <v/>
      </c>
      <c r="U24" t="str">
        <f>IF($P24="","",VLOOKUP($P24,$AB$3:$AF$61,5,0))</f>
        <v>Москва Юго-Запад</v>
      </c>
      <c r="V24" t="str">
        <f t="array" ref="V24">IFERROR(INDEX($U$2:$U$93,SMALL(IF(COUNTIF($V$1:V23,$U$2:$U$93)=0,ROW($U$1:$U$92)),1)),"")</f>
        <v>Белгород</v>
      </c>
      <c r="X24" t="s">
        <v>44</v>
      </c>
      <c r="Y24" s="4" t="s">
        <v>2</v>
      </c>
      <c r="Z24" s="4" t="s">
        <v>2</v>
      </c>
      <c r="AA24" s="3" t="s">
        <v>45</v>
      </c>
      <c r="AB24" s="2" t="s">
        <v>80</v>
      </c>
      <c r="AC24" t="s">
        <v>151</v>
      </c>
      <c r="AD24" t="s">
        <v>44</v>
      </c>
      <c r="AE24" s="4" t="s">
        <v>2</v>
      </c>
      <c r="AF24" s="4" t="s">
        <v>2</v>
      </c>
    </row>
    <row r="25" spans="4:32" x14ac:dyDescent="0.25">
      <c r="E25" t="s">
        <v>29</v>
      </c>
      <c r="H25" t="str">
        <f t="array" ref="H25">IFERROR(INDEX($X$2:$X$61,SMALL(IF(COUNTIF($H$2:H24,$X$2:$X$61)=0,ROW($X$1:$X$60)),1)),"")</f>
        <v/>
      </c>
      <c r="I25" t="str">
        <f t="array" ref="I25">IFERROR(INDEX($Y$2:$Y$61,SMALL(IF((COUNTIF($I$2:$I24,$Y$2:$Y$61)=0)*($X$2:$X$61=$G$1),ROW($X$1:$X$60)),1)),"")</f>
        <v/>
      </c>
      <c r="J25" t="str">
        <f t="array" ref="J25">IF($J$1="Все Территории",
IFERROR(INDEX($Z$2:$Z$61,SMALL(IF((COUNTIF($J$2:$J24,$Z$2:$Z$61)=0)*($X$2:$X$61=$G$1),ROW($X$1:$X$60)),1)),""),
IFERROR(INDEX($Z$2:$Z$61,SMALL(IF((COUNTIF($J$2:$J24,$Z$2:$Z$61)=0)*($Y$2:$Y$61=$J$1),ROW($Y$1:$Y$60)),1)),""))</f>
        <v/>
      </c>
      <c r="K25" t="str">
        <f t="array" ref="K25">IF($J$1="Все Территории",
IFERROR(INDEX($AB$2:$AB$61,SMALL(IF((COUNTIF($K$2:$K24,$AB$2:$AB$61)=0)*($Y$2:$Y$61=$G$1),ROW($Y$1:$Y$60)),1)),""),
IF(AND($G$1="Москва",$J$1="Все Территории"),
IFERROR(INDEX($AB$2:$AB$61,SMALL(IF((COUNTIF($K$2:$K24,$AB$2:$AB$61)=0)*($Z$2:$Z$61=$G$1),ROW($Z$1:$Z$60)),1)),""),
IFERROR(INDEX($AB$2:$AB$61,SMALL(IF((COUNTIF($K$2:$K24,$AB$2:$AB$61)=0)*($Y$2:$Y$61=$J$1),ROW($Y$1:$Y$60)),1)),"")))</f>
        <v/>
      </c>
      <c r="L25" t="str">
        <f t="array" ref="L25">IF($K$1="Все Города",
IFERROR(INDEX($AB$2:$AB$61,SMALL(IF((COUNTIF($L$2:$L24,$AB$2:$AB$61)=0)*($Y$2:$Y$61=$G$1),ROW($Y$1:$Y$60)),1)),""),
IF(AND($G$1="Москва",$J$1="Все"),
IFERROR(INDEX($AB$2:$AB$61,SMALL(IF((COUNTIF($L$2:$L24,$AB$2:$AB$61)=0)*($AA$2:$AA$61=$G$1),ROW($Y$1:$Y$60)),1)),""),
IF(AND($G$1="Москва",$J$1&lt;&gt;"Все"),
IFERROR(INDEX($AB$2:$AB$61,SMALL(IF((COUNTIF($L$2:$L24,$AB$2:$AB$61)=0)*($Y$2:$Y$61=$J$1),ROW($Y$1:$Y$60)),1)),""),
IFERROR(INDEX($AB$2:$AB$61,SMALL(IF((COUNTIF($L$2:$L24,$AB$2:$AB$61)=0)*($Z$2:$Z$61=$K$1),ROW($Z$1:$Z$60)),1)),""))))</f>
        <v/>
      </c>
      <c r="M25" t="str">
        <f t="array" ref="M25">IFERROR(INDEX($O$2:$O$93,SMALL(IF(COUNTIF($M$1:M24,$O$2:$O$93)=0,ROW($O$1:$O$92)),1)),"")</f>
        <v/>
      </c>
      <c r="N25" t="str">
        <f t="array" ref="N25">IF($G$1="Все Округа",
IFERROR(INDEX($AB$2:$AB$61,SMALL(IF(COUNTIF($N$1:N24,$AB$2:$AB$61)=0,ROW($AB$1:$AB$60)),1)),""),
IF($J$1="Все Территории",
IFERROR(INDEX($AB$2:$AB$61,SMALL(IF((COUNTIF($N$1:$N24,$AB$2:$AB$61)=0)*($X$2:$X$61=$G$1),ROW($X$1:$X$60)),1)),""),
IF($K$1="Все Города",
IFERROR(INDEX($AB$2:$AB$61,SMALL(IF((COUNTIF($N$1:$N24,$AB$2:$AB$61)=0)*($Y$2:$Y$61=$J$1),ROW($Y$1:$Y$60)),1)),""),
IF($L$1="Все Филиалы",
IFERROR(INDEX($AB$2:$AB$61,SMALL(IF((COUNTIF($N$1:$N24,$AB$2:$AB$61)=0)*($Z$2:$Z$61=$K$1),ROW($Z$1:$Z$60)),1)),""),
IF(ROW($L25)=3,$L$1,"")
)
)
)
)</f>
        <v>ТЕРР_УФА1</v>
      </c>
      <c r="O25" t="str">
        <f>IF($N25="","",VLOOKUP($N25,AB19:AC83,2,FALSE))</f>
        <v>Большой</v>
      </c>
      <c r="P25" t="str">
        <f t="array" ref="P25">IF($O$1="Все Форматы",
IFERROR(INDEX($N$3:$N$93,SMALL(IF(COUNTIF($P$2:$P24,$N$3:$N$93)=0,ROW($N$2:$N$92)-1),1)),""),
IFERROR(INDEX($N$2:$N$93,SMALL(IF((COUNTIF($P$1:$P24,$N$2:$N$93)=0)*($O$2:$O$93=$O$1),ROW($O$1:$O$92)),1)),""))</f>
        <v>ТЕРР_УФА1</v>
      </c>
      <c r="Q25" t="str">
        <f t="array" ref="Q25">IF($P25="","",VLOOKUP($P25,$AB$3:$AF$61,3,0))</f>
        <v>Восток</v>
      </c>
      <c r="R25" t="str">
        <f t="array" ref="R25">IFERROR(INDEX($Q$2:$Q$93,SMALL(IF(COUNTIF($R$1:R24,$Q$2:$Q$93)=0,ROW($Q$1:$Q$92)),1)),"")</f>
        <v/>
      </c>
      <c r="S25" t="str">
        <f>IF($P25="","",VLOOKUP($P25,$AB$3:$AF$61,4,0))</f>
        <v>Уфа</v>
      </c>
      <c r="T25" s="4" t="str">
        <f t="array" ref="T25">IFERROR(INDEX($S$2:$S$93,SMALL(IF(COUNTIF($T$1:T24,$S$2:$S$93)=0,ROW($S$1:$S$92)),1)),"")</f>
        <v/>
      </c>
      <c r="U25" t="str">
        <f>IF($P25="","",VLOOKUP($P25,$AB$3:$AF$61,5,0))</f>
        <v>Уфа</v>
      </c>
      <c r="V25" t="str">
        <f t="array" ref="V25">IFERROR(INDEX($U$2:$U$93,SMALL(IF(COUNTIF($V$1:V24,$U$2:$U$93)=0,ROW($U$1:$U$92)),1)),"")</f>
        <v>Новороссийск</v>
      </c>
      <c r="X25" t="s">
        <v>162</v>
      </c>
      <c r="Y25" s="4" t="s">
        <v>18</v>
      </c>
      <c r="Z25" s="4" t="s">
        <v>18</v>
      </c>
      <c r="AA25" s="3" t="s">
        <v>81</v>
      </c>
      <c r="AB25" s="2" t="s">
        <v>82</v>
      </c>
      <c r="AC25" t="s">
        <v>151</v>
      </c>
      <c r="AD25" t="s">
        <v>162</v>
      </c>
      <c r="AE25" s="4" t="s">
        <v>18</v>
      </c>
      <c r="AF25" s="4" t="s">
        <v>18</v>
      </c>
    </row>
    <row r="26" spans="4:32" x14ac:dyDescent="0.25">
      <c r="E26" t="s">
        <v>17</v>
      </c>
      <c r="H26" t="str">
        <f t="array" ref="H26">IFERROR(INDEX($X$2:$X$61,SMALL(IF(COUNTIF($H$2:H25,$X$2:$X$61)=0,ROW($X$1:$X$60)),1)),"")</f>
        <v/>
      </c>
      <c r="I26" t="str">
        <f t="array" ref="I26">IFERROR(INDEX($Y$2:$Y$61,SMALL(IF((COUNTIF($I$2:$I25,$Y$2:$Y$61)=0)*($X$2:$X$61=$G$1),ROW($X$1:$X$60)),1)),"")</f>
        <v/>
      </c>
      <c r="J26" t="str">
        <f t="array" ref="J26">IF($J$1="Все Территории",
IFERROR(INDEX($Z$2:$Z$61,SMALL(IF((COUNTIF($J$2:$J25,$Z$2:$Z$61)=0)*($X$2:$X$61=$G$1),ROW($X$1:$X$60)),1)),""),
IFERROR(INDEX($Z$2:$Z$61,SMALL(IF((COUNTIF($J$2:$J25,$Z$2:$Z$61)=0)*($Y$2:$Y$61=$J$1),ROW($Y$1:$Y$60)),1)),""))</f>
        <v/>
      </c>
      <c r="K26" t="str">
        <f t="array" ref="K26">IF($J$1="Все Территории",
IFERROR(INDEX($AB$2:$AB$61,SMALL(IF((COUNTIF($K$2:$K25,$AB$2:$AB$61)=0)*($Y$2:$Y$61=$G$1),ROW($Y$1:$Y$60)),1)),""),
IF(AND($G$1="Москва",$J$1="Все Территории"),
IFERROR(INDEX($AB$2:$AB$61,SMALL(IF((COUNTIF($K$2:$K25,$AB$2:$AB$61)=0)*($Z$2:$Z$61=$G$1),ROW($Z$1:$Z$60)),1)),""),
IFERROR(INDEX($AB$2:$AB$61,SMALL(IF((COUNTIF($K$2:$K25,$AB$2:$AB$61)=0)*($Y$2:$Y$61=$J$1),ROW($Y$1:$Y$60)),1)),"")))</f>
        <v/>
      </c>
      <c r="L26" t="str">
        <f t="array" ref="L26">IF($K$1="Все Города",
IFERROR(INDEX($AB$2:$AB$61,SMALL(IF((COUNTIF($L$2:$L25,$AB$2:$AB$61)=0)*($Y$2:$Y$61=$G$1),ROW($Y$1:$Y$60)),1)),""),
IF(AND($G$1="Москва",$J$1="Все"),
IFERROR(INDEX($AB$2:$AB$61,SMALL(IF((COUNTIF($L$2:$L25,$AB$2:$AB$61)=0)*($AA$2:$AA$61=$G$1),ROW($Y$1:$Y$60)),1)),""),
IF(AND($G$1="Москва",$J$1&lt;&gt;"Все"),
IFERROR(INDEX($AB$2:$AB$61,SMALL(IF((COUNTIF($L$2:$L25,$AB$2:$AB$61)=0)*($Y$2:$Y$61=$J$1),ROW($Y$1:$Y$60)),1)),""),
IFERROR(INDEX($AB$2:$AB$61,SMALL(IF((COUNTIF($L$2:$L25,$AB$2:$AB$61)=0)*($Z$2:$Z$61=$K$1),ROW($Z$1:$Z$60)),1)),""))))</f>
        <v/>
      </c>
      <c r="M26" t="str">
        <f t="array" ref="M26">IFERROR(INDEX($O$2:$O$93,SMALL(IF(COUNTIF($M$1:M25,$O$2:$O$93)=0,ROW($O$1:$O$92)),1)),"")</f>
        <v/>
      </c>
      <c r="N26" t="str">
        <f t="array" ref="N26">IF($G$1="Все Округа",
IFERROR(INDEX($AB$2:$AB$61,SMALL(IF(COUNTIF($N$1:N25,$AB$2:$AB$61)=0,ROW($AB$1:$AB$60)),1)),""),
IF($J$1="Все Территории",
IFERROR(INDEX($AB$2:$AB$61,SMALL(IF((COUNTIF($N$1:$N25,$AB$2:$AB$61)=0)*($X$2:$X$61=$G$1),ROW($X$1:$X$60)),1)),""),
IF($K$1="Все Города",
IFERROR(INDEX($AB$2:$AB$61,SMALL(IF((COUNTIF($N$1:$N25,$AB$2:$AB$61)=0)*($Y$2:$Y$61=$J$1),ROW($Y$1:$Y$60)),1)),""),
IF($L$1="Все Филиалы",
IFERROR(INDEX($AB$2:$AB$61,SMALL(IF((COUNTIF($N$1:$N25,$AB$2:$AB$61)=0)*($Z$2:$Z$61=$K$1),ROW($Z$1:$Z$60)),1)),""),
IF(ROW($L26)=3,$L$1,"")
)
)
)
)</f>
        <v>ТЕРР_НВСБ1</v>
      </c>
      <c r="O26" t="str">
        <f>IF($N26="","",VLOOKUP($N26,AB20:AC84,2,FALSE))</f>
        <v>Средний</v>
      </c>
      <c r="P26" t="str">
        <f t="array" ref="P26">IF($O$1="Все Форматы",
IFERROR(INDEX($N$3:$N$93,SMALL(IF(COUNTIF($P$2:$P25,$N$3:$N$93)=0,ROW($N$2:$N$92)-1),1)),""),
IFERROR(INDEX($N$2:$N$93,SMALL(IF((COUNTIF($P$1:$P25,$N$2:$N$93)=0)*($O$2:$O$93=$O$1),ROW($O$1:$O$92)),1)),""))</f>
        <v>ТЕРР_НВСБ1</v>
      </c>
      <c r="Q26" t="str">
        <f t="array" ref="Q26">IF($P26="","",VLOOKUP($P26,$AB$3:$AF$61,3,0))</f>
        <v>Восток</v>
      </c>
      <c r="R26" t="str">
        <f t="array" ref="R26">IFERROR(INDEX($Q$2:$Q$93,SMALL(IF(COUNTIF($R$1:R25,$Q$2:$Q$93)=0,ROW($Q$1:$Q$92)),1)),"")</f>
        <v/>
      </c>
      <c r="S26" t="str">
        <f>IF($P26="","",VLOOKUP($P26,$AB$3:$AF$61,4,0))</f>
        <v>Новосибирск</v>
      </c>
      <c r="T26" s="4" t="str">
        <f t="array" ref="T26">IFERROR(INDEX($S$2:$S$93,SMALL(IF(COUNTIF($T$1:T25,$S$2:$S$93)=0,ROW($S$1:$S$92)),1)),"")</f>
        <v/>
      </c>
      <c r="U26" t="str">
        <f>IF($P26="","",VLOOKUP($P26,$AB$3:$AF$61,5,0))</f>
        <v>Новосибирск</v>
      </c>
      <c r="V26" t="str">
        <f t="array" ref="V26">IFERROR(INDEX($U$2:$U$93,SMALL(IF(COUNTIF($V$1:V25,$U$2:$U$93)=0,ROW($U$1:$U$92)),1)),"")</f>
        <v>Оренбург</v>
      </c>
      <c r="X26" t="s">
        <v>162</v>
      </c>
      <c r="Y26" s="4" t="s">
        <v>17</v>
      </c>
      <c r="Z26" s="4" t="s">
        <v>17</v>
      </c>
      <c r="AA26" s="3" t="s">
        <v>83</v>
      </c>
      <c r="AB26" s="2" t="s">
        <v>84</v>
      </c>
      <c r="AC26" t="s">
        <v>152</v>
      </c>
      <c r="AD26" t="s">
        <v>162</v>
      </c>
      <c r="AE26" s="4" t="s">
        <v>17</v>
      </c>
      <c r="AF26" s="4" t="s">
        <v>17</v>
      </c>
    </row>
    <row r="27" spans="4:32" x14ac:dyDescent="0.25">
      <c r="E27" t="s">
        <v>40</v>
      </c>
      <c r="H27" t="str">
        <f t="array" ref="H27">IFERROR(INDEX($X$2:$X$61,SMALL(IF(COUNTIF($H$2:H26,$X$2:$X$61)=0,ROW($X$1:$X$60)),1)),"")</f>
        <v/>
      </c>
      <c r="I27" t="str">
        <f t="array" ref="I27">IFERROR(INDEX($Y$2:$Y$61,SMALL(IF((COUNTIF($I$2:$I26,$Y$2:$Y$61)=0)*($X$2:$X$61=$G$1),ROW($X$1:$X$60)),1)),"")</f>
        <v/>
      </c>
      <c r="J27" t="str">
        <f t="array" ref="J27">IF($J$1="Все Территории",
IFERROR(INDEX($Z$2:$Z$61,SMALL(IF((COUNTIF($J$2:$J26,$Z$2:$Z$61)=0)*($X$2:$X$61=$G$1),ROW($X$1:$X$60)),1)),""),
IFERROR(INDEX($Z$2:$Z$61,SMALL(IF((COUNTIF($J$2:$J26,$Z$2:$Z$61)=0)*($Y$2:$Y$61=$J$1),ROW($Y$1:$Y$60)),1)),""))</f>
        <v/>
      </c>
      <c r="K27" t="str">
        <f t="array" ref="K27">IF($J$1="Все Территории",
IFERROR(INDEX($AB$2:$AB$61,SMALL(IF((COUNTIF($K$2:$K26,$AB$2:$AB$61)=0)*($Y$2:$Y$61=$G$1),ROW($Y$1:$Y$60)),1)),""),
IF(AND($G$1="Москва",$J$1="Все Территории"),
IFERROR(INDEX($AB$2:$AB$61,SMALL(IF((COUNTIF($K$2:$K26,$AB$2:$AB$61)=0)*($Z$2:$Z$61=$G$1),ROW($Z$1:$Z$60)),1)),""),
IFERROR(INDEX($AB$2:$AB$61,SMALL(IF((COUNTIF($K$2:$K26,$AB$2:$AB$61)=0)*($Y$2:$Y$61=$J$1),ROW($Y$1:$Y$60)),1)),"")))</f>
        <v/>
      </c>
      <c r="L27" t="str">
        <f t="array" ref="L27">IF($K$1="Все Города",
IFERROR(INDEX($AB$2:$AB$61,SMALL(IF((COUNTIF($L$2:$L26,$AB$2:$AB$61)=0)*($Y$2:$Y$61=$G$1),ROW($Y$1:$Y$60)),1)),""),
IF(AND($G$1="Москва",$J$1="Все"),
IFERROR(INDEX($AB$2:$AB$61,SMALL(IF((COUNTIF($L$2:$L26,$AB$2:$AB$61)=0)*($AA$2:$AA$61=$G$1),ROW($Y$1:$Y$60)),1)),""),
IF(AND($G$1="Москва",$J$1&lt;&gt;"Все"),
IFERROR(INDEX($AB$2:$AB$61,SMALL(IF((COUNTIF($L$2:$L26,$AB$2:$AB$61)=0)*($Y$2:$Y$61=$J$1),ROW($Y$1:$Y$60)),1)),""),
IFERROR(INDEX($AB$2:$AB$61,SMALL(IF((COUNTIF($L$2:$L26,$AB$2:$AB$61)=0)*($Z$2:$Z$61=$K$1),ROW($Z$1:$Z$60)),1)),""))))</f>
        <v/>
      </c>
      <c r="M27" t="str">
        <f t="array" ref="M27">IFERROR(INDEX($O$2:$O$93,SMALL(IF(COUNTIF($M$1:M26,$O$2:$O$93)=0,ROW($O$1:$O$92)),1)),"")</f>
        <v/>
      </c>
      <c r="N27" t="str">
        <f t="array" ref="N27">IF($G$1="Все Округа",
IFERROR(INDEX($AB$2:$AB$61,SMALL(IF(COUNTIF($N$1:N26,$AB$2:$AB$61)=0,ROW($AB$1:$AB$60)),1)),""),
IF($J$1="Все Территории",
IFERROR(INDEX($AB$2:$AB$61,SMALL(IF((COUNTIF($N$1:$N26,$AB$2:$AB$61)=0)*($X$2:$X$61=$G$1),ROW($X$1:$X$60)),1)),""),
IF($K$1="Все Города",
IFERROR(INDEX($AB$2:$AB$61,SMALL(IF((COUNTIF($N$1:$N26,$AB$2:$AB$61)=0)*($Y$2:$Y$61=$J$1),ROW($Y$1:$Y$60)),1)),""),
IF($L$1="Все Филиалы",
IFERROR(INDEX($AB$2:$AB$61,SMALL(IF((COUNTIF($N$1:$N26,$AB$2:$AB$61)=0)*($Z$2:$Z$61=$K$1),ROW($Z$1:$Z$60)),1)),""),
IF(ROW($L27)=3,$L$1,"")
)
)
)
)</f>
        <v>ТЕРР_ЛИП1</v>
      </c>
      <c r="O27" t="str">
        <f>IF($N27="","",VLOOKUP($N27,AB21:AC85,2,FALSE))</f>
        <v>Средний</v>
      </c>
      <c r="P27" t="str">
        <f t="array" ref="P27">IF($O$1="Все Форматы",
IFERROR(INDEX($N$3:$N$93,SMALL(IF(COUNTIF($P$2:$P26,$N$3:$N$93)=0,ROW($N$2:$N$92)-1),1)),""),
IFERROR(INDEX($N$2:$N$93,SMALL(IF((COUNTIF($P$1:$P26,$N$2:$N$93)=0)*($O$2:$O$93=$O$1),ROW($O$1:$O$92)),1)),""))</f>
        <v>ТЕРР_ЛИП1</v>
      </c>
      <c r="Q27" t="str">
        <f t="array" ref="Q27">IF($P27="","",VLOOKUP($P27,$AB$3:$AF$61,3,0))</f>
        <v>Центр</v>
      </c>
      <c r="R27" t="str">
        <f t="array" ref="R27">IFERROR(INDEX($Q$2:$Q$93,SMALL(IF(COUNTIF($R$1:R26,$Q$2:$Q$93)=0,ROW($Q$1:$Q$92)),1)),"")</f>
        <v/>
      </c>
      <c r="S27" t="str">
        <f>IF($P27="","",VLOOKUP($P27,$AB$3:$AF$61,4,0))</f>
        <v>Черноземье</v>
      </c>
      <c r="T27" s="4" t="str">
        <f t="array" ref="T27">IFERROR(INDEX($S$2:$S$93,SMALL(IF(COUNTIF($T$1:T26,$S$2:$S$93)=0,ROW($S$1:$S$92)),1)),"")</f>
        <v/>
      </c>
      <c r="U27" t="str">
        <f>IF($P27="","",VLOOKUP($P27,$AB$3:$AF$61,5,0))</f>
        <v>Липецк</v>
      </c>
      <c r="V27" t="str">
        <f t="array" ref="V27">IFERROR(INDEX($U$2:$U$93,SMALL(IF(COUNTIF($V$1:V26,$U$2:$U$93)=0,ROW($U$1:$U$92)),1)),"")</f>
        <v>Сочи</v>
      </c>
      <c r="X27" t="s">
        <v>160</v>
      </c>
      <c r="Y27" s="4" t="s">
        <v>169</v>
      </c>
      <c r="Z27" s="4" t="s">
        <v>21</v>
      </c>
      <c r="AA27" s="3" t="s">
        <v>85</v>
      </c>
      <c r="AB27" s="2" t="s">
        <v>86</v>
      </c>
      <c r="AC27" t="s">
        <v>152</v>
      </c>
      <c r="AD27" t="s">
        <v>160</v>
      </c>
      <c r="AE27" s="4" t="s">
        <v>169</v>
      </c>
      <c r="AF27" s="4" t="s">
        <v>21</v>
      </c>
    </row>
    <row r="28" spans="4:32" x14ac:dyDescent="0.25">
      <c r="E28" t="s">
        <v>23</v>
      </c>
      <c r="H28" t="str">
        <f t="array" ref="H28">IFERROR(INDEX($X$2:$X$61,SMALL(IF(COUNTIF($H$2:H27,$X$2:$X$61)=0,ROW($X$1:$X$60)),1)),"")</f>
        <v/>
      </c>
      <c r="I28" t="str">
        <f t="array" ref="I28">IFERROR(INDEX($Y$2:$Y$61,SMALL(IF((COUNTIF($I$2:$I27,$Y$2:$Y$61)=0)*($X$2:$X$61=$G$1),ROW($X$1:$X$60)),1)),"")</f>
        <v/>
      </c>
      <c r="J28" t="str">
        <f t="array" ref="J28">IF($J$1="Все Территории",
IFERROR(INDEX($Z$2:$Z$61,SMALL(IF((COUNTIF($J$2:$J27,$Z$2:$Z$61)=0)*($X$2:$X$61=$G$1),ROW($X$1:$X$60)),1)),""),
IFERROR(INDEX($Z$2:$Z$61,SMALL(IF((COUNTIF($J$2:$J27,$Z$2:$Z$61)=0)*($Y$2:$Y$61=$J$1),ROW($Y$1:$Y$60)),1)),""))</f>
        <v/>
      </c>
      <c r="K28" t="str">
        <f t="array" ref="K28">IF($J$1="Все Территории",
IFERROR(INDEX($AB$2:$AB$61,SMALL(IF((COUNTIF($K$2:$K27,$AB$2:$AB$61)=0)*($Y$2:$Y$61=$G$1),ROW($Y$1:$Y$60)),1)),""),
IF(AND($G$1="Москва",$J$1="Все Территории"),
IFERROR(INDEX($AB$2:$AB$61,SMALL(IF((COUNTIF($K$2:$K27,$AB$2:$AB$61)=0)*($Z$2:$Z$61=$G$1),ROW($Z$1:$Z$60)),1)),""),
IFERROR(INDEX($AB$2:$AB$61,SMALL(IF((COUNTIF($K$2:$K27,$AB$2:$AB$61)=0)*($Y$2:$Y$61=$J$1),ROW($Y$1:$Y$60)),1)),"")))</f>
        <v/>
      </c>
      <c r="L28" t="str">
        <f t="array" ref="L28">IF($K$1="Все Города",
IFERROR(INDEX($AB$2:$AB$61,SMALL(IF((COUNTIF($L$2:$L27,$AB$2:$AB$61)=0)*($Y$2:$Y$61=$G$1),ROW($Y$1:$Y$60)),1)),""),
IF(AND($G$1="Москва",$J$1="Все"),
IFERROR(INDEX($AB$2:$AB$61,SMALL(IF((COUNTIF($L$2:$L27,$AB$2:$AB$61)=0)*($AA$2:$AA$61=$G$1),ROW($Y$1:$Y$60)),1)),""),
IF(AND($G$1="Москва",$J$1&lt;&gt;"Все"),
IFERROR(INDEX($AB$2:$AB$61,SMALL(IF((COUNTIF($L$2:$L27,$AB$2:$AB$61)=0)*($Y$2:$Y$61=$J$1),ROW($Y$1:$Y$60)),1)),""),
IFERROR(INDEX($AB$2:$AB$61,SMALL(IF((COUNTIF($L$2:$L27,$AB$2:$AB$61)=0)*($Z$2:$Z$61=$K$1),ROW($Z$1:$Z$60)),1)),""))))</f>
        <v/>
      </c>
      <c r="M28" t="str">
        <f t="array" ref="M28">IFERROR(INDEX($O$2:$O$93,SMALL(IF(COUNTIF($M$1:M27,$O$2:$O$93)=0,ROW($O$1:$O$92)),1)),"")</f>
        <v/>
      </c>
      <c r="N28" t="str">
        <f t="array" ref="N28">IF($G$1="Все Округа",
IFERROR(INDEX($AB$2:$AB$61,SMALL(IF(COUNTIF($N$1:N27,$AB$2:$AB$61)=0,ROW($AB$1:$AB$60)),1)),""),
IF($J$1="Все Территории",
IFERROR(INDEX($AB$2:$AB$61,SMALL(IF((COUNTIF($N$1:$N27,$AB$2:$AB$61)=0)*($X$2:$X$61=$G$1),ROW($X$1:$X$60)),1)),""),
IF($K$1="Все Города",
IFERROR(INDEX($AB$2:$AB$61,SMALL(IF((COUNTIF($N$1:$N27,$AB$2:$AB$61)=0)*($Y$2:$Y$61=$J$1),ROW($Y$1:$Y$60)),1)),""),
IF($L$1="Все Филиалы",
IFERROR(INDEX($AB$2:$AB$61,SMALL(IF((COUNTIF($N$1:$N27,$AB$2:$AB$61)=0)*($Z$2:$Z$61=$K$1),ROW($Z$1:$Z$60)),1)),""),
IF(ROW($L28)=3,$L$1,"")
)
)
)
)</f>
        <v>ТЕРР_МСК7</v>
      </c>
      <c r="O28" t="str">
        <f>IF($N28="","",VLOOKUP($N28,AB22:AC86,2,FALSE))</f>
        <v>Средний</v>
      </c>
      <c r="P28" t="str">
        <f t="array" ref="P28">IF($O$1="Все Форматы",
IFERROR(INDEX($N$3:$N$93,SMALL(IF(COUNTIF($P$2:$P27,$N$3:$N$93)=0,ROW($N$2:$N$92)-1),1)),""),
IFERROR(INDEX($N$2:$N$93,SMALL(IF((COUNTIF($P$1:$P27,$N$2:$N$93)=0)*($O$2:$O$93=$O$1),ROW($O$1:$O$92)),1)),""))</f>
        <v>ТЕРР_МСК7</v>
      </c>
      <c r="Q28" t="str">
        <f t="array" ref="Q28">IF($P28="","",VLOOKUP($P28,$AB$3:$AF$61,3,0))</f>
        <v>Москва</v>
      </c>
      <c r="R28" t="str">
        <f t="array" ref="R28">IFERROR(INDEX($Q$2:$Q$93,SMALL(IF(COUNTIF($R$1:R27,$Q$2:$Q$93)=0,ROW($Q$1:$Q$92)),1)),"")</f>
        <v/>
      </c>
      <c r="S28" t="str">
        <f>IF($P28="","",VLOOKUP($P28,$AB$3:$AF$61,4,0))</f>
        <v>Москва Юго-Запад</v>
      </c>
      <c r="T28" s="4" t="str">
        <f t="array" ref="T28">IFERROR(INDEX($S$2:$S$93,SMALL(IF(COUNTIF($T$1:T27,$S$2:$S$93)=0,ROW($S$1:$S$92)),1)),"")</f>
        <v/>
      </c>
      <c r="U28" t="str">
        <f>IF($P28="","",VLOOKUP($P28,$AB$3:$AF$61,5,0))</f>
        <v>Москва Юго-Запад</v>
      </c>
      <c r="V28" t="str">
        <f t="array" ref="V28">IFERROR(INDEX($U$2:$U$93,SMALL(IF(COUNTIF($V$1:V27,$U$2:$U$93)=0,ROW($U$1:$U$92)),1)),"")</f>
        <v>Тверь</v>
      </c>
      <c r="X28" t="s">
        <v>44</v>
      </c>
      <c r="Y28" s="4" t="s">
        <v>2</v>
      </c>
      <c r="Z28" s="4" t="s">
        <v>2</v>
      </c>
      <c r="AA28" s="3" t="s">
        <v>45</v>
      </c>
      <c r="AB28" s="2" t="s">
        <v>87</v>
      </c>
      <c r="AC28" t="s">
        <v>152</v>
      </c>
      <c r="AD28" t="s">
        <v>44</v>
      </c>
      <c r="AE28" s="4" t="s">
        <v>2</v>
      </c>
      <c r="AF28" s="4" t="s">
        <v>2</v>
      </c>
    </row>
    <row r="29" spans="4:32" x14ac:dyDescent="0.25">
      <c r="E29" t="s">
        <v>16</v>
      </c>
      <c r="H29" t="str">
        <f t="array" ref="H29">IFERROR(INDEX($X$2:$X$61,SMALL(IF(COUNTIF($H$2:H28,$X$2:$X$61)=0,ROW($X$1:$X$60)),1)),"")</f>
        <v/>
      </c>
      <c r="I29" t="str">
        <f t="array" ref="I29">IFERROR(INDEX($Y$2:$Y$61,SMALL(IF((COUNTIF($I$2:$I28,$Y$2:$Y$61)=0)*($X$2:$X$61=$G$1),ROW($X$1:$X$60)),1)),"")</f>
        <v/>
      </c>
      <c r="J29" t="str">
        <f t="array" ref="J29">IF($J$1="Все Территории",
IFERROR(INDEX($Z$2:$Z$61,SMALL(IF((COUNTIF($J$2:$J28,$Z$2:$Z$61)=0)*($X$2:$X$61=$G$1),ROW($X$1:$X$60)),1)),""),
IFERROR(INDEX($Z$2:$Z$61,SMALL(IF((COUNTIF($J$2:$J28,$Z$2:$Z$61)=0)*($Y$2:$Y$61=$J$1),ROW($Y$1:$Y$60)),1)),""))</f>
        <v/>
      </c>
      <c r="K29" t="str">
        <f t="array" ref="K29">IF($J$1="Все Территории",
IFERROR(INDEX($AB$2:$AB$61,SMALL(IF((COUNTIF($K$2:$K28,$AB$2:$AB$61)=0)*($Y$2:$Y$61=$G$1),ROW($Y$1:$Y$60)),1)),""),
IF(AND($G$1="Москва",$J$1="Все Территории"),
IFERROR(INDEX($AB$2:$AB$61,SMALL(IF((COUNTIF($K$2:$K28,$AB$2:$AB$61)=0)*($Z$2:$Z$61=$G$1),ROW($Z$1:$Z$60)),1)),""),
IFERROR(INDEX($AB$2:$AB$61,SMALL(IF((COUNTIF($K$2:$K28,$AB$2:$AB$61)=0)*($Y$2:$Y$61=$J$1),ROW($Y$1:$Y$60)),1)),"")))</f>
        <v/>
      </c>
      <c r="L29" t="str">
        <f t="array" ref="L29">IF($K$1="Все Города",
IFERROR(INDEX($AB$2:$AB$61,SMALL(IF((COUNTIF($L$2:$L28,$AB$2:$AB$61)=0)*($Y$2:$Y$61=$G$1),ROW($Y$1:$Y$60)),1)),""),
IF(AND($G$1="Москва",$J$1="Все"),
IFERROR(INDEX($AB$2:$AB$61,SMALL(IF((COUNTIF($L$2:$L28,$AB$2:$AB$61)=0)*($AA$2:$AA$61=$G$1),ROW($Y$1:$Y$60)),1)),""),
IF(AND($G$1="Москва",$J$1&lt;&gt;"Все"),
IFERROR(INDEX($AB$2:$AB$61,SMALL(IF((COUNTIF($L$2:$L28,$AB$2:$AB$61)=0)*($Y$2:$Y$61=$J$1),ROW($Y$1:$Y$60)),1)),""),
IFERROR(INDEX($AB$2:$AB$61,SMALL(IF((COUNTIF($L$2:$L28,$AB$2:$AB$61)=0)*($Z$2:$Z$61=$K$1),ROW($Z$1:$Z$60)),1)),""))))</f>
        <v/>
      </c>
      <c r="M29" t="str">
        <f t="array" ref="M29">IFERROR(INDEX($O$2:$O$93,SMALL(IF(COUNTIF($M$1:M28,$O$2:$O$93)=0,ROW($O$1:$O$92)),1)),"")</f>
        <v/>
      </c>
      <c r="N29" t="str">
        <f t="array" ref="N29">IF($G$1="Все Округа",
IFERROR(INDEX($AB$2:$AB$61,SMALL(IF(COUNTIF($N$1:N28,$AB$2:$AB$61)=0,ROW($AB$1:$AB$60)),1)),""),
IF($J$1="Все Территории",
IFERROR(INDEX($AB$2:$AB$61,SMALL(IF((COUNTIF($N$1:$N28,$AB$2:$AB$61)=0)*($X$2:$X$61=$G$1),ROW($X$1:$X$60)),1)),""),
IF($K$1="Все Города",
IFERROR(INDEX($AB$2:$AB$61,SMALL(IF((COUNTIF($N$1:$N28,$AB$2:$AB$61)=0)*($Y$2:$Y$61=$J$1),ROW($Y$1:$Y$60)),1)),""),
IF($L$1="Все Филиалы",
IFERROR(INDEX($AB$2:$AB$61,SMALL(IF((COUNTIF($N$1:$N28,$AB$2:$AB$61)=0)*($Z$2:$Z$61=$K$1),ROW($Z$1:$Z$60)),1)),""),
IF(ROW($L29)=3,$L$1,"")
)
)
)
)</f>
        <v>ТЕРР_НТГ1</v>
      </c>
      <c r="O29" t="str">
        <f>IF($N29="","",VLOOKUP($N29,AB23:AC87,2,FALSE))</f>
        <v>Средний</v>
      </c>
      <c r="P29" t="str">
        <f t="array" ref="P29">IF($O$1="Все Форматы",
IFERROR(INDEX($N$3:$N$93,SMALL(IF(COUNTIF($P$2:$P28,$N$3:$N$93)=0,ROW($N$2:$N$92)-1),1)),""),
IFERROR(INDEX($N$2:$N$93,SMALL(IF((COUNTIF($P$1:$P28,$N$2:$N$93)=0)*($O$2:$O$93=$O$1),ROW($O$1:$O$92)),1)),""))</f>
        <v>ТЕРР_НТГ1</v>
      </c>
      <c r="Q29" t="str">
        <f t="array" ref="Q29">IF($P29="","",VLOOKUP($P29,$AB$3:$AF$61,3,0))</f>
        <v>Восток</v>
      </c>
      <c r="R29" t="str">
        <f t="array" ref="R29">IFERROR(INDEX($Q$2:$Q$93,SMALL(IF(COUNTIF($R$1:R28,$Q$2:$Q$93)=0,ROW($Q$1:$Q$92)),1)),"")</f>
        <v/>
      </c>
      <c r="S29" t="str">
        <f>IF($P29="","",VLOOKUP($P29,$AB$3:$AF$61,4,0))</f>
        <v>Екатеринбург</v>
      </c>
      <c r="T29" s="4" t="str">
        <f t="array" ref="T29">IFERROR(INDEX($S$2:$S$93,SMALL(IF(COUNTIF($T$1:T28,$S$2:$S$93)=0,ROW($S$1:$S$92)),1)),"")</f>
        <v/>
      </c>
      <c r="U29" t="str">
        <f>IF($P29="","",VLOOKUP($P29,$AB$3:$AF$61,5,0))</f>
        <v>Н. Тагил</v>
      </c>
      <c r="V29" t="str">
        <f t="array" ref="V29">IFERROR(INDEX($U$2:$U$93,SMALL(IF(COUNTIF($V$1:V28,$U$2:$U$93)=0,ROW($U$1:$U$92)),1)),"")</f>
        <v>Астрахань</v>
      </c>
      <c r="X29" t="s">
        <v>162</v>
      </c>
      <c r="Y29" s="4" t="s">
        <v>11</v>
      </c>
      <c r="Z29" s="4" t="s">
        <v>28</v>
      </c>
      <c r="AA29" s="3" t="s">
        <v>88</v>
      </c>
      <c r="AB29" s="2" t="s">
        <v>89</v>
      </c>
      <c r="AC29" t="s">
        <v>152</v>
      </c>
      <c r="AD29" t="s">
        <v>162</v>
      </c>
      <c r="AE29" s="4" t="s">
        <v>11</v>
      </c>
      <c r="AF29" s="4" t="s">
        <v>28</v>
      </c>
    </row>
    <row r="30" spans="4:32" x14ac:dyDescent="0.25">
      <c r="E30" t="s">
        <v>13</v>
      </c>
      <c r="H30" t="str">
        <f t="array" ref="H30">IFERROR(INDEX($X$2:$X$61,SMALL(IF(COUNTIF($H$2:H29,$X$2:$X$61)=0,ROW($X$1:$X$60)),1)),"")</f>
        <v/>
      </c>
      <c r="I30" t="str">
        <f t="array" ref="I30">IFERROR(INDEX($Y$2:$Y$61,SMALL(IF((COUNTIF($I$2:$I29,$Y$2:$Y$61)=0)*($X$2:$X$61=$G$1),ROW($X$1:$X$60)),1)),"")</f>
        <v/>
      </c>
      <c r="J30" t="str">
        <f t="array" ref="J30">IF($J$1="Все Территории",
IFERROR(INDEX($Z$2:$Z$61,SMALL(IF((COUNTIF($J$2:$J29,$Z$2:$Z$61)=0)*($X$2:$X$61=$G$1),ROW($X$1:$X$60)),1)),""),
IFERROR(INDEX($Z$2:$Z$61,SMALL(IF((COUNTIF($J$2:$J29,$Z$2:$Z$61)=0)*($Y$2:$Y$61=$J$1),ROW($Y$1:$Y$60)),1)),""))</f>
        <v/>
      </c>
      <c r="K30" t="str">
        <f t="array" ref="K30">IF($J$1="Все Территории",
IFERROR(INDEX($AB$2:$AB$61,SMALL(IF((COUNTIF($K$2:$K29,$AB$2:$AB$61)=0)*($Y$2:$Y$61=$G$1),ROW($Y$1:$Y$60)),1)),""),
IF(AND($G$1="Москва",$J$1="Все Территории"),
IFERROR(INDEX($AB$2:$AB$61,SMALL(IF((COUNTIF($K$2:$K29,$AB$2:$AB$61)=0)*($Z$2:$Z$61=$G$1),ROW($Z$1:$Z$60)),1)),""),
IFERROR(INDEX($AB$2:$AB$61,SMALL(IF((COUNTIF($K$2:$K29,$AB$2:$AB$61)=0)*($Y$2:$Y$61=$J$1),ROW($Y$1:$Y$60)),1)),"")))</f>
        <v/>
      </c>
      <c r="L30" t="str">
        <f t="array" ref="L30">IF($K$1="Все Города",
IFERROR(INDEX($AB$2:$AB$61,SMALL(IF((COUNTIF($L$2:$L29,$AB$2:$AB$61)=0)*($Y$2:$Y$61=$G$1),ROW($Y$1:$Y$60)),1)),""),
IF(AND($G$1="Москва",$J$1="Все"),
IFERROR(INDEX($AB$2:$AB$61,SMALL(IF((COUNTIF($L$2:$L29,$AB$2:$AB$61)=0)*($AA$2:$AA$61=$G$1),ROW($Y$1:$Y$60)),1)),""),
IF(AND($G$1="Москва",$J$1&lt;&gt;"Все"),
IFERROR(INDEX($AB$2:$AB$61,SMALL(IF((COUNTIF($L$2:$L29,$AB$2:$AB$61)=0)*($Y$2:$Y$61=$J$1),ROW($Y$1:$Y$60)),1)),""),
IFERROR(INDEX($AB$2:$AB$61,SMALL(IF((COUNTIF($L$2:$L29,$AB$2:$AB$61)=0)*($Z$2:$Z$61=$K$1),ROW($Z$1:$Z$60)),1)),""))))</f>
        <v/>
      </c>
      <c r="M30" t="str">
        <f t="array" ref="M30">IFERROR(INDEX($O$2:$O$93,SMALL(IF(COUNTIF($M$1:M29,$O$2:$O$93)=0,ROW($O$1:$O$92)),1)),"")</f>
        <v/>
      </c>
      <c r="N30" t="str">
        <f t="array" ref="N30">IF($G$1="Все Округа",
IFERROR(INDEX($AB$2:$AB$61,SMALL(IF(COUNTIF($N$1:N29,$AB$2:$AB$61)=0,ROW($AB$1:$AB$60)),1)),""),
IF($J$1="Все Территории",
IFERROR(INDEX($AB$2:$AB$61,SMALL(IF((COUNTIF($N$1:$N29,$AB$2:$AB$61)=0)*($X$2:$X$61=$G$1),ROW($X$1:$X$60)),1)),""),
IF($K$1="Все Города",
IFERROR(INDEX($AB$2:$AB$61,SMALL(IF((COUNTIF($N$1:$N29,$AB$2:$AB$61)=0)*($Y$2:$Y$61=$J$1),ROW($Y$1:$Y$60)),1)),""),
IF($L$1="Все Филиалы",
IFERROR(INDEX($AB$2:$AB$61,SMALL(IF((COUNTIF($N$1:$N29,$AB$2:$AB$61)=0)*($Z$2:$Z$61=$K$1),ROW($Z$1:$Z$60)),1)),""),
IF(ROW($L30)=3,$L$1,"")
)
)
)
)</f>
        <v>ТЕРР_МСК8</v>
      </c>
      <c r="O30" t="str">
        <f>IF($N30="","",VLOOKUP($N30,AB23:AC88,2,FALSE))</f>
        <v>Средний</v>
      </c>
      <c r="P30" t="str">
        <f t="array" ref="P30">IF($O$1="Все Форматы",
IFERROR(INDEX($N$3:$N$93,SMALL(IF(COUNTIF($P$2:$P29,$N$3:$N$93)=0,ROW($N$2:$N$92)-1),1)),""),
IFERROR(INDEX($N$2:$N$93,SMALL(IF((COUNTIF($P$1:$P29,$N$2:$N$93)=0)*($O$2:$O$93=$O$1),ROW($O$1:$O$92)),1)),""))</f>
        <v>ТЕРР_МСК8</v>
      </c>
      <c r="Q30" t="str">
        <f t="array" ref="Q30">IF($P30="","",VLOOKUP($P30,$AB$3:$AF$61,3,0))</f>
        <v>Москва</v>
      </c>
      <c r="R30" t="str">
        <f t="array" ref="R30">IFERROR(INDEX($Q$2:$Q$93,SMALL(IF(COUNTIF($R$1:R29,$Q$2:$Q$93)=0,ROW($Q$1:$Q$92)),1)),"")</f>
        <v/>
      </c>
      <c r="S30" t="str">
        <f>IF($P30="","",VLOOKUP($P30,$AB$3:$AF$61,4,0))</f>
        <v>Москва Север</v>
      </c>
      <c r="T30" s="4" t="str">
        <f t="array" ref="T30">IFERROR(INDEX($S$2:$S$93,SMALL(IF(COUNTIF($T$1:T29,$S$2:$S$93)=0,ROW($S$1:$S$92)),1)),"")</f>
        <v/>
      </c>
      <c r="U30" t="str">
        <f>IF($P30="","",VLOOKUP($P30,$AB$3:$AF$61,5,0))</f>
        <v>Москва Север</v>
      </c>
      <c r="V30" t="str">
        <f t="array" ref="V30">IFERROR(INDEX($U$2:$U$93,SMALL(IF(COUNTIF($V$1:V29,$U$2:$U$93)=0,ROW($U$1:$U$92)),1)),"")</f>
        <v>Салават</v>
      </c>
      <c r="X30" t="s">
        <v>44</v>
      </c>
      <c r="Y30" s="4" t="s">
        <v>1</v>
      </c>
      <c r="Z30" s="4" t="s">
        <v>1</v>
      </c>
      <c r="AA30" s="3" t="s">
        <v>45</v>
      </c>
      <c r="AB30" s="2" t="s">
        <v>90</v>
      </c>
      <c r="AC30" t="s">
        <v>152</v>
      </c>
      <c r="AD30" t="s">
        <v>44</v>
      </c>
      <c r="AE30" s="4" t="s">
        <v>1</v>
      </c>
      <c r="AF30" s="4" t="s">
        <v>1</v>
      </c>
    </row>
    <row r="31" spans="4:32" x14ac:dyDescent="0.25">
      <c r="E31" t="s">
        <v>33</v>
      </c>
      <c r="H31" t="str">
        <f t="array" ref="H31">IFERROR(INDEX($X$2:$X$61,SMALL(IF(COUNTIF($H$2:H30,$X$2:$X$61)=0,ROW($X$1:$X$60)),1)),"")</f>
        <v/>
      </c>
      <c r="I31" t="str">
        <f t="array" ref="I31">IFERROR(INDEX($Y$2:$Y$61,SMALL(IF((COUNTIF($I$2:$I30,$Y$2:$Y$61)=0)*($X$2:$X$61=$G$1),ROW($X$1:$X$60)),1)),"")</f>
        <v/>
      </c>
      <c r="J31" t="str">
        <f t="array" ref="J31">IF($J$1="Все Территории",
IFERROR(INDEX($Z$2:$Z$61,SMALL(IF((COUNTIF($J$2:$J30,$Z$2:$Z$61)=0)*($X$2:$X$61=$G$1),ROW($X$1:$X$60)),1)),""),
IFERROR(INDEX($Z$2:$Z$61,SMALL(IF((COUNTIF($J$2:$J30,$Z$2:$Z$61)=0)*($Y$2:$Y$61=$J$1),ROW($Y$1:$Y$60)),1)),""))</f>
        <v/>
      </c>
      <c r="K31" t="str">
        <f t="array" ref="K31">IF($J$1="Все Территории",
IFERROR(INDEX($AB$2:$AB$61,SMALL(IF((COUNTIF($K$2:$K30,$AB$2:$AB$61)=0)*($Y$2:$Y$61=$G$1),ROW($Y$1:$Y$60)),1)),""),
IF(AND($G$1="Москва",$J$1="Все Территории"),
IFERROR(INDEX($AB$2:$AB$61,SMALL(IF((COUNTIF($K$2:$K30,$AB$2:$AB$61)=0)*($Z$2:$Z$61=$G$1),ROW($Z$1:$Z$60)),1)),""),
IFERROR(INDEX($AB$2:$AB$61,SMALL(IF((COUNTIF($K$2:$K30,$AB$2:$AB$61)=0)*($Y$2:$Y$61=$J$1),ROW($Y$1:$Y$60)),1)),"")))</f>
        <v/>
      </c>
      <c r="L31" t="str">
        <f t="array" ref="L31">IF($K$1="Все Города",
IFERROR(INDEX($AB$2:$AB$61,SMALL(IF((COUNTIF($L$2:$L30,$AB$2:$AB$61)=0)*($Y$2:$Y$61=$G$1),ROW($Y$1:$Y$60)),1)),""),
IF(AND($G$1="Москва",$J$1="Все"),
IFERROR(INDEX($AB$2:$AB$61,SMALL(IF((COUNTIF($L$2:$L30,$AB$2:$AB$61)=0)*($AA$2:$AA$61=$G$1),ROW($Y$1:$Y$60)),1)),""),
IF(AND($G$1="Москва",$J$1&lt;&gt;"Все"),
IFERROR(INDEX($AB$2:$AB$61,SMALL(IF((COUNTIF($L$2:$L30,$AB$2:$AB$61)=0)*($Y$2:$Y$61=$J$1),ROW($Y$1:$Y$60)),1)),""),
IFERROR(INDEX($AB$2:$AB$61,SMALL(IF((COUNTIF($L$2:$L30,$AB$2:$AB$61)=0)*($Z$2:$Z$61=$K$1),ROW($Z$1:$Z$60)),1)),""))))</f>
        <v/>
      </c>
      <c r="M31" t="str">
        <f t="array" ref="M31">IFERROR(INDEX($O$2:$O$93,SMALL(IF(COUNTIF($M$1:M30,$O$2:$O$93)=0,ROW($O$1:$O$92)),1)),"")</f>
        <v/>
      </c>
      <c r="N31" t="str">
        <f t="array" ref="N31">IF($G$1="Все Округа",
IFERROR(INDEX($AB$2:$AB$61,SMALL(IF(COUNTIF($N$1:N30,$AB$2:$AB$61)=0,ROW($AB$1:$AB$60)),1)),""),
IF($J$1="Все Территории",
IFERROR(INDEX($AB$2:$AB$61,SMALL(IF((COUNTIF($N$1:$N30,$AB$2:$AB$61)=0)*($X$2:$X$61=$G$1),ROW($X$1:$X$60)),1)),""),
IF($K$1="Все Города",
IFERROR(INDEX($AB$2:$AB$61,SMALL(IF((COUNTIF($N$1:$N30,$AB$2:$AB$61)=0)*($Y$2:$Y$61=$J$1),ROW($Y$1:$Y$60)),1)),""),
IF($L$1="Все Филиалы",
IFERROR(INDEX($AB$2:$AB$61,SMALL(IF((COUNTIF($N$1:$N30,$AB$2:$AB$61)=0)*($Z$2:$Z$61=$K$1),ROW($Z$1:$Z$60)),1)),""),
IF(ROW($L31)=3,$L$1,"")
)
)
)
)</f>
        <v>ТЕРР_СПБ4</v>
      </c>
      <c r="O31" t="str">
        <f>IF($N31="","",VLOOKUP($N31,AB23:AC89,2,FALSE))</f>
        <v>Средний</v>
      </c>
      <c r="P31" t="str">
        <f t="array" ref="P31">IF($O$1="Все Форматы",
IFERROR(INDEX($N$3:$N$93,SMALL(IF(COUNTIF($P$2:$P30,$N$3:$N$93)=0,ROW($N$2:$N$92)-1),1)),""),
IFERROR(INDEX($N$2:$N$93,SMALL(IF((COUNTIF($P$1:$P30,$N$2:$N$93)=0)*($O$2:$O$93=$O$1),ROW($O$1:$O$92)),1)),""))</f>
        <v>ТЕРР_СПБ4</v>
      </c>
      <c r="Q31" t="str">
        <f t="array" ref="Q31">IF($P31="","",VLOOKUP($P31,$AB$3:$AF$61,3,0))</f>
        <v>Северо-Запад</v>
      </c>
      <c r="R31" t="str">
        <f t="array" ref="R31">IFERROR(INDEX($Q$2:$Q$93,SMALL(IF(COUNTIF($R$1:R30,$Q$2:$Q$93)=0,ROW($Q$1:$Q$92)),1)),"")</f>
        <v/>
      </c>
      <c r="S31" t="str">
        <f>IF($P31="","",VLOOKUP($P31,$AB$3:$AF$61,4,0))</f>
        <v>Северо-Запад</v>
      </c>
      <c r="T31" s="4" t="str">
        <f t="array" ref="T31">IFERROR(INDEX($S$2:$S$93,SMALL(IF(COUNTIF($T$1:T30,$S$2:$S$93)=0,ROW($S$1:$S$92)),1)),"")</f>
        <v/>
      </c>
      <c r="U31" t="str">
        <f>IF($P31="","",VLOOKUP($P31,$AB$3:$AF$61,5,0))</f>
        <v>С. Петербург</v>
      </c>
      <c r="V31" t="str">
        <f t="array" ref="V31">IFERROR(INDEX($U$2:$U$93,SMALL(IF(COUNTIF($V$1:V30,$U$2:$U$93)=0,ROW($U$1:$U$92)),1)),"")</f>
        <v>Тамбов</v>
      </c>
      <c r="X31" t="s">
        <v>159</v>
      </c>
      <c r="Y31" s="4" t="s">
        <v>159</v>
      </c>
      <c r="Z31" s="4" t="s">
        <v>3</v>
      </c>
      <c r="AA31" s="3" t="s">
        <v>47</v>
      </c>
      <c r="AB31" s="2" t="s">
        <v>91</v>
      </c>
      <c r="AC31" t="s">
        <v>152</v>
      </c>
      <c r="AD31" t="s">
        <v>159</v>
      </c>
      <c r="AE31" s="4" t="s">
        <v>159</v>
      </c>
      <c r="AF31" s="4" t="s">
        <v>3</v>
      </c>
    </row>
    <row r="32" spans="4:32" x14ac:dyDescent="0.25">
      <c r="E32" t="s">
        <v>30</v>
      </c>
      <c r="H32" t="str">
        <f t="array" ref="H32">IFERROR(INDEX($X$2:$X$61,SMALL(IF(COUNTIF($H$2:H31,$X$2:$X$61)=0,ROW($X$1:$X$60)),1)),"")</f>
        <v/>
      </c>
      <c r="I32" t="str">
        <f t="array" ref="I32">IFERROR(INDEX($Y$2:$Y$61,SMALL(IF((COUNTIF($I$2:$I31,$Y$2:$Y$61)=0)*($X$2:$X$61=$G$1),ROW($X$1:$X$60)),1)),"")</f>
        <v/>
      </c>
      <c r="J32" t="str">
        <f t="array" ref="J32">IF($J$1="Все Территории",
IFERROR(INDEX($Z$2:$Z$61,SMALL(IF((COUNTIF($J$2:$J31,$Z$2:$Z$61)=0)*($X$2:$X$61=$G$1),ROW($X$1:$X$60)),1)),""),
IFERROR(INDEX($Z$2:$Z$61,SMALL(IF((COUNTIF($J$2:$J31,$Z$2:$Z$61)=0)*($Y$2:$Y$61=$J$1),ROW($Y$1:$Y$60)),1)),""))</f>
        <v/>
      </c>
      <c r="K32" t="str">
        <f t="array" ref="K32">IF($J$1="Все Территории",
IFERROR(INDEX($AB$2:$AB$61,SMALL(IF((COUNTIF($K$2:$K31,$AB$2:$AB$61)=0)*($Y$2:$Y$61=$G$1),ROW($Y$1:$Y$60)),1)),""),
IF(AND($G$1="Москва",$J$1="Все Территории"),
IFERROR(INDEX($AB$2:$AB$61,SMALL(IF((COUNTIF($K$2:$K31,$AB$2:$AB$61)=0)*($Z$2:$Z$61=$G$1),ROW($Z$1:$Z$60)),1)),""),
IFERROR(INDEX($AB$2:$AB$61,SMALL(IF((COUNTIF($K$2:$K31,$AB$2:$AB$61)=0)*($Y$2:$Y$61=$J$1),ROW($Y$1:$Y$60)),1)),"")))</f>
        <v/>
      </c>
      <c r="L32" t="str">
        <f t="array" ref="L32">IF($K$1="Все Города",
IFERROR(INDEX($AB$2:$AB$61,SMALL(IF((COUNTIF($L$2:$L31,$AB$2:$AB$61)=0)*($Y$2:$Y$61=$G$1),ROW($Y$1:$Y$60)),1)),""),
IF(AND($G$1="Москва",$J$1="Все"),
IFERROR(INDEX($AB$2:$AB$61,SMALL(IF((COUNTIF($L$2:$L31,$AB$2:$AB$61)=0)*($AA$2:$AA$61=$G$1),ROW($Y$1:$Y$60)),1)),""),
IF(AND($G$1="Москва",$J$1&lt;&gt;"Все"),
IFERROR(INDEX($AB$2:$AB$61,SMALL(IF((COUNTIF($L$2:$L31,$AB$2:$AB$61)=0)*($Y$2:$Y$61=$J$1),ROW($Y$1:$Y$60)),1)),""),
IFERROR(INDEX($AB$2:$AB$61,SMALL(IF((COUNTIF($L$2:$L31,$AB$2:$AB$61)=0)*($Z$2:$Z$61=$K$1),ROW($Z$1:$Z$60)),1)),""))))</f>
        <v/>
      </c>
      <c r="M32" t="str">
        <f t="array" ref="M32">IFERROR(INDEX($O$2:$O$93,SMALL(IF(COUNTIF($M$1:M31,$O$2:$O$93)=0,ROW($O$1:$O$92)),1)),"")</f>
        <v/>
      </c>
      <c r="N32" t="str">
        <f t="array" ref="N32">IF($G$1="Все Округа",
IFERROR(INDEX($AB$2:$AB$61,SMALL(IF(COUNTIF($N$1:N31,$AB$2:$AB$61)=0,ROW($AB$1:$AB$60)),1)),""),
IF($J$1="Все Территории",
IFERROR(INDEX($AB$2:$AB$61,SMALL(IF((COUNTIF($N$1:$N31,$AB$2:$AB$61)=0)*($X$2:$X$61=$G$1),ROW($X$1:$X$60)),1)),""),
IF($K$1="Все Города",
IFERROR(INDEX($AB$2:$AB$61,SMALL(IF((COUNTIF($N$1:$N31,$AB$2:$AB$61)=0)*($Y$2:$Y$61=$J$1),ROW($Y$1:$Y$60)),1)),""),
IF($L$1="Все Филиалы",
IFERROR(INDEX($AB$2:$AB$61,SMALL(IF((COUNTIF($N$1:$N31,$AB$2:$AB$61)=0)*($Z$2:$Z$61=$K$1),ROW($Z$1:$Z$60)),1)),""),
IF(ROW($L32)=3,$L$1,"")
)
)
)
)</f>
        <v>ТЕРР_ПТГ1</v>
      </c>
      <c r="O32" t="str">
        <f>IF($N32="","",VLOOKUP($N32,AB24:AC90,2,FALSE))</f>
        <v>Малыш</v>
      </c>
      <c r="P32" t="str">
        <f t="array" ref="P32">IF($O$1="Все Форматы",
IFERROR(INDEX($N$3:$N$93,SMALL(IF(COUNTIF($P$2:$P31,$N$3:$N$93)=0,ROW($N$2:$N$92)-1),1)),""),
IFERROR(INDEX($N$2:$N$93,SMALL(IF((COUNTIF($P$1:$P31,$N$2:$N$93)=0)*($O$2:$O$93=$O$1),ROW($O$1:$O$92)),1)),""))</f>
        <v>ТЕРР_ПТГ1</v>
      </c>
      <c r="Q32" t="str">
        <f t="array" ref="Q32">IF($P32="","",VLOOKUP($P32,$AB$3:$AF$61,3,0))</f>
        <v>Юг</v>
      </c>
      <c r="R32" t="str">
        <f t="array" ref="R32">IFERROR(INDEX($Q$2:$Q$93,SMALL(IF(COUNTIF($R$1:R31,$Q$2:$Q$93)=0,ROW($Q$1:$Q$92)),1)),"")</f>
        <v/>
      </c>
      <c r="S32" t="str">
        <f>IF($P32="","",VLOOKUP($P32,$AB$3:$AF$61,4,0))</f>
        <v>Кавказ</v>
      </c>
      <c r="T32" s="4" t="str">
        <f t="array" ref="T32">IFERROR(INDEX($S$2:$S$93,SMALL(IF(COUNTIF($T$1:T31,$S$2:$S$93)=0,ROW($S$1:$S$92)),1)),"")</f>
        <v/>
      </c>
      <c r="U32" t="str">
        <f>IF($P32="","",VLOOKUP($P32,$AB$3:$AF$61,5,0))</f>
        <v>Пятигорск</v>
      </c>
      <c r="V32" t="str">
        <f t="array" ref="V32">IFERROR(INDEX($U$2:$U$93,SMALL(IF(COUNTIF($V$1:V31,$U$2:$U$93)=0,ROW($U$1:$U$92)),1)),"")</f>
        <v>Абакан</v>
      </c>
      <c r="X32" t="s">
        <v>161</v>
      </c>
      <c r="Y32" s="4" t="s">
        <v>167</v>
      </c>
      <c r="Z32" s="4" t="s">
        <v>30</v>
      </c>
      <c r="AA32" s="3" t="s">
        <v>92</v>
      </c>
      <c r="AB32" s="2" t="s">
        <v>93</v>
      </c>
      <c r="AC32" t="s">
        <v>153</v>
      </c>
      <c r="AD32" t="s">
        <v>161</v>
      </c>
      <c r="AE32" s="4" t="s">
        <v>167</v>
      </c>
      <c r="AF32" s="4" t="s">
        <v>30</v>
      </c>
    </row>
    <row r="33" spans="5:32" x14ac:dyDescent="0.25">
      <c r="E33" t="s">
        <v>7</v>
      </c>
      <c r="H33" t="str">
        <f t="array" ref="H33">IFERROR(INDEX($X$2:$X$61,SMALL(IF(COUNTIF($H$2:H32,$X$2:$X$61)=0,ROW($X$1:$X$60)),1)),"")</f>
        <v/>
      </c>
      <c r="I33" t="str">
        <f t="array" ref="I33">IFERROR(INDEX($Y$2:$Y$61,SMALL(IF((COUNTIF($I$2:$I32,$Y$2:$Y$61)=0)*($X$2:$X$61=$G$1),ROW($X$1:$X$60)),1)),"")</f>
        <v/>
      </c>
      <c r="J33" t="str">
        <f t="array" ref="J33">IF($J$1="Все Территории",
IFERROR(INDEX($Z$2:$Z$61,SMALL(IF((COUNTIF($J$2:$J32,$Z$2:$Z$61)=0)*($X$2:$X$61=$G$1),ROW($X$1:$X$60)),1)),""),
IFERROR(INDEX($Z$2:$Z$61,SMALL(IF((COUNTIF($J$2:$J32,$Z$2:$Z$61)=0)*($Y$2:$Y$61=$J$1),ROW($Y$1:$Y$60)),1)),""))</f>
        <v/>
      </c>
      <c r="K33" t="str">
        <f t="array" ref="K33">IF($J$1="Все Территории",
IFERROR(INDEX($AB$2:$AB$61,SMALL(IF((COUNTIF($K$2:$K32,$AB$2:$AB$61)=0)*($Y$2:$Y$61=$G$1),ROW($Y$1:$Y$60)),1)),""),
IF(AND($G$1="Москва",$J$1="Все Территории"),
IFERROR(INDEX($AB$2:$AB$61,SMALL(IF((COUNTIF($K$2:$K32,$AB$2:$AB$61)=0)*($Z$2:$Z$61=$G$1),ROW($Z$1:$Z$60)),1)),""),
IFERROR(INDEX($AB$2:$AB$61,SMALL(IF((COUNTIF($K$2:$K32,$AB$2:$AB$61)=0)*($Y$2:$Y$61=$J$1),ROW($Y$1:$Y$60)),1)),"")))</f>
        <v/>
      </c>
      <c r="L33" t="str">
        <f t="array" ref="L33">IF($K$1="Все Города",
IFERROR(INDEX($AB$2:$AB$61,SMALL(IF((COUNTIF($L$2:$L32,$AB$2:$AB$61)=0)*($Y$2:$Y$61=$G$1),ROW($Y$1:$Y$60)),1)),""),
IF(AND($G$1="Москва",$J$1="Все"),
IFERROR(INDEX($AB$2:$AB$61,SMALL(IF((COUNTIF($L$2:$L32,$AB$2:$AB$61)=0)*($AA$2:$AA$61=$G$1),ROW($Y$1:$Y$60)),1)),""),
IF(AND($G$1="Москва",$J$1&lt;&gt;"Все"),
IFERROR(INDEX($AB$2:$AB$61,SMALL(IF((COUNTIF($L$2:$L32,$AB$2:$AB$61)=0)*($Y$2:$Y$61=$J$1),ROW($Y$1:$Y$60)),1)),""),
IFERROR(INDEX($AB$2:$AB$61,SMALL(IF((COUNTIF($L$2:$L32,$AB$2:$AB$61)=0)*($Z$2:$Z$61=$K$1),ROW($Z$1:$Z$60)),1)),""))))</f>
        <v/>
      </c>
      <c r="M33" t="str">
        <f t="array" ref="M33">IFERROR(INDEX($O$2:$O$93,SMALL(IF(COUNTIF($M$1:M32,$O$2:$O$93)=0,ROW($O$1:$O$92)),1)),"")</f>
        <v/>
      </c>
      <c r="N33" t="str">
        <f t="array" ref="N33">IF($G$1="Все Округа",
IFERROR(INDEX($AB$2:$AB$61,SMALL(IF(COUNTIF($N$1:N32,$AB$2:$AB$61)=0,ROW($AB$1:$AB$60)),1)),""),
IF($J$1="Все Территории",
IFERROR(INDEX($AB$2:$AB$61,SMALL(IF((COUNTIF($N$1:$N32,$AB$2:$AB$61)=0)*($X$2:$X$61=$G$1),ROW($X$1:$X$60)),1)),""),
IF($K$1="Все Города",
IFERROR(INDEX($AB$2:$AB$61,SMALL(IF((COUNTIF($N$1:$N32,$AB$2:$AB$61)=0)*($Y$2:$Y$61=$J$1),ROW($Y$1:$Y$60)),1)),""),
IF($L$1="Все Филиалы",
IFERROR(INDEX($AB$2:$AB$61,SMALL(IF((COUNTIF($N$1:$N32,$AB$2:$AB$61)=0)*($Z$2:$Z$61=$K$1),ROW($Z$1:$Z$60)),1)),""),
IF(ROW($L33)=3,$L$1,"")
)
)
)
)</f>
        <v>ТЕРР_БЛГ1</v>
      </c>
      <c r="O33" t="str">
        <f>IF($N33="","",VLOOKUP($N33,AB25:AC91,2,FALSE))</f>
        <v>Средний</v>
      </c>
      <c r="P33" t="str">
        <f t="array" ref="P33">IF($O$1="Все Форматы",
IFERROR(INDEX($N$3:$N$93,SMALL(IF(COUNTIF($P$2:$P32,$N$3:$N$93)=0,ROW($N$2:$N$92)-1),1)),""),
IFERROR(INDEX($N$2:$N$93,SMALL(IF((COUNTIF($P$1:$P32,$N$2:$N$93)=0)*($O$2:$O$93=$O$1),ROW($O$1:$O$92)),1)),""))</f>
        <v>ТЕРР_БЛГ1</v>
      </c>
      <c r="Q33" t="str">
        <f t="array" ref="Q33">IF($P33="","",VLOOKUP($P33,$AB$3:$AF$61,3,0))</f>
        <v>Центр</v>
      </c>
      <c r="R33" t="str">
        <f t="array" ref="R33">IFERROR(INDEX($Q$2:$Q$93,SMALL(IF(COUNTIF($R$1:R32,$Q$2:$Q$93)=0,ROW($Q$1:$Q$92)),1)),"")</f>
        <v/>
      </c>
      <c r="S33" t="str">
        <f>IF($P33="","",VLOOKUP($P33,$AB$3:$AF$61,4,0))</f>
        <v>Черноземье</v>
      </c>
      <c r="T33" s="4" t="str">
        <f t="array" ref="T33">IFERROR(INDEX($S$2:$S$93,SMALL(IF(COUNTIF($T$1:T32,$S$2:$S$93)=0,ROW($S$1:$S$92)),1)),"")</f>
        <v/>
      </c>
      <c r="U33" t="str">
        <f>IF($P33="","",VLOOKUP($P33,$AB$3:$AF$61,5,0))</f>
        <v>Белгород</v>
      </c>
      <c r="V33" t="str">
        <f t="array" ref="V33">IFERROR(INDEX($U$2:$U$93,SMALL(IF(COUNTIF($V$1:V32,$U$2:$U$93)=0,ROW($U$1:$U$92)),1)),"")</f>
        <v>Курск</v>
      </c>
      <c r="X33" t="s">
        <v>160</v>
      </c>
      <c r="Y33" s="4" t="s">
        <v>169</v>
      </c>
      <c r="Z33" s="4" t="s">
        <v>20</v>
      </c>
      <c r="AA33" s="3" t="s">
        <v>94</v>
      </c>
      <c r="AB33" s="2" t="s">
        <v>95</v>
      </c>
      <c r="AC33" t="s">
        <v>152</v>
      </c>
      <c r="AD33" t="s">
        <v>160</v>
      </c>
      <c r="AE33" s="4" t="s">
        <v>169</v>
      </c>
      <c r="AF33" s="4" t="s">
        <v>20</v>
      </c>
    </row>
    <row r="34" spans="5:32" x14ac:dyDescent="0.25">
      <c r="E34" t="s">
        <v>31</v>
      </c>
      <c r="H34" t="str">
        <f t="array" ref="H34">IFERROR(INDEX($X$2:$X$61,SMALL(IF(COUNTIF($H$2:H33,$X$2:$X$61)=0,ROW($X$1:$X$60)),1)),"")</f>
        <v/>
      </c>
      <c r="I34" t="str">
        <f t="array" ref="I34">IFERROR(INDEX($Y$2:$Y$61,SMALL(IF((COUNTIF($I$2:$I33,$Y$2:$Y$61)=0)*($X$2:$X$61=$G$1),ROW($X$1:$X$60)),1)),"")</f>
        <v/>
      </c>
      <c r="J34" t="str">
        <f t="array" ref="J34">IF($J$1="Все Территории",
IFERROR(INDEX($Z$2:$Z$61,SMALL(IF((COUNTIF($J$2:$J33,$Z$2:$Z$61)=0)*($X$2:$X$61=$G$1),ROW($X$1:$X$60)),1)),""),
IFERROR(INDEX($Z$2:$Z$61,SMALL(IF((COUNTIF($J$2:$J33,$Z$2:$Z$61)=0)*($Y$2:$Y$61=$J$1),ROW($Y$1:$Y$60)),1)),""))</f>
        <v/>
      </c>
      <c r="K34" t="str">
        <f t="array" ref="K34">IF($J$1="Все Территории",
IFERROR(INDEX($AB$2:$AB$61,SMALL(IF((COUNTIF($K$2:$K33,$AB$2:$AB$61)=0)*($Y$2:$Y$61=$G$1),ROW($Y$1:$Y$60)),1)),""),
IF(AND($G$1="Москва",$J$1="Все Территории"),
IFERROR(INDEX($AB$2:$AB$61,SMALL(IF((COUNTIF($K$2:$K33,$AB$2:$AB$61)=0)*($Z$2:$Z$61=$G$1),ROW($Z$1:$Z$60)),1)),""),
IFERROR(INDEX($AB$2:$AB$61,SMALL(IF((COUNTIF($K$2:$K33,$AB$2:$AB$61)=0)*($Y$2:$Y$61=$J$1),ROW($Y$1:$Y$60)),1)),"")))</f>
        <v/>
      </c>
      <c r="L34" t="str">
        <f t="array" ref="L34">IF($K$1="Все Города",
IFERROR(INDEX($AB$2:$AB$61,SMALL(IF((COUNTIF($L$2:$L33,$AB$2:$AB$61)=0)*($Y$2:$Y$61=$G$1),ROW($Y$1:$Y$60)),1)),""),
IF(AND($G$1="Москва",$J$1="Все"),
IFERROR(INDEX($AB$2:$AB$61,SMALL(IF((COUNTIF($L$2:$L33,$AB$2:$AB$61)=0)*($AA$2:$AA$61=$G$1),ROW($Y$1:$Y$60)),1)),""),
IF(AND($G$1="Москва",$J$1&lt;&gt;"Все"),
IFERROR(INDEX($AB$2:$AB$61,SMALL(IF((COUNTIF($L$2:$L33,$AB$2:$AB$61)=0)*($Y$2:$Y$61=$J$1),ROW($Y$1:$Y$60)),1)),""),
IFERROR(INDEX($AB$2:$AB$61,SMALL(IF((COUNTIF($L$2:$L33,$AB$2:$AB$61)=0)*($Z$2:$Z$61=$K$1),ROW($Z$1:$Z$60)),1)),""))))</f>
        <v/>
      </c>
      <c r="M34" t="str">
        <f t="array" ref="M34">IFERROR(INDEX($O$2:$O$93,SMALL(IF(COUNTIF($M$1:M33,$O$2:$O$93)=0,ROW($O$1:$O$92)),1)),"")</f>
        <v/>
      </c>
      <c r="N34" t="str">
        <f t="array" ref="N34">IF($G$1="Все Округа",
IFERROR(INDEX($AB$2:$AB$61,SMALL(IF(COUNTIF($N$1:N33,$AB$2:$AB$61)=0,ROW($AB$1:$AB$60)),1)),""),
IF($J$1="Все Территории",
IFERROR(INDEX($AB$2:$AB$61,SMALL(IF((COUNTIF($N$1:$N33,$AB$2:$AB$61)=0)*($X$2:$X$61=$G$1),ROW($X$1:$X$60)),1)),""),
IF($K$1="Все Города",
IFERROR(INDEX($AB$2:$AB$61,SMALL(IF((COUNTIF($N$1:$N33,$AB$2:$AB$61)=0)*($Y$2:$Y$61=$J$1),ROW($Y$1:$Y$60)),1)),""),
IF($L$1="Все Филиалы",
IFERROR(INDEX($AB$2:$AB$61,SMALL(IF((COUNTIF($N$1:$N33,$AB$2:$AB$61)=0)*($Z$2:$Z$61=$K$1),ROW($Z$1:$Z$60)),1)),""),
IF(ROW($L34)=3,$L$1,"")
)
)
)
)</f>
        <v>ТЕРР_НВР1</v>
      </c>
      <c r="O34" t="str">
        <f>IF($N34="","",VLOOKUP($N34,AB26:AC92,2,FALSE))</f>
        <v>Малыш</v>
      </c>
      <c r="P34" t="str">
        <f t="array" ref="P34">IF($O$1="Все Форматы",
IFERROR(INDEX($N$3:$N$93,SMALL(IF(COUNTIF($P$2:$P33,$N$3:$N$93)=0,ROW($N$2:$N$92)-1),1)),""),
IFERROR(INDEX($N$2:$N$93,SMALL(IF((COUNTIF($P$1:$P33,$N$2:$N$93)=0)*($O$2:$O$93=$O$1),ROW($O$1:$O$92)),1)),""))</f>
        <v>ТЕРР_НВР1</v>
      </c>
      <c r="Q34" t="str">
        <f t="array" ref="Q34">IF($P34="","",VLOOKUP($P34,$AB$3:$AF$61,3,0))</f>
        <v>Юг</v>
      </c>
      <c r="R34" t="str">
        <f t="array" ref="R34">IFERROR(INDEX($Q$2:$Q$93,SMALL(IF(COUNTIF($R$1:R33,$Q$2:$Q$93)=0,ROW($Q$1:$Q$92)),1)),"")</f>
        <v/>
      </c>
      <c r="S34" t="str">
        <f>IF($P34="","",VLOOKUP($P34,$AB$3:$AF$61,4,0))</f>
        <v>Краснодар</v>
      </c>
      <c r="T34" s="4" t="str">
        <f t="array" ref="T34">IFERROR(INDEX($S$2:$S$93,SMALL(IF(COUNTIF($T$1:T33,$S$2:$S$93)=0,ROW($S$1:$S$92)),1)),"")</f>
        <v/>
      </c>
      <c r="U34" t="str">
        <f>IF($P34="","",VLOOKUP($P34,$AB$3:$AF$61,5,0))</f>
        <v>Новороссийск</v>
      </c>
      <c r="V34" t="str">
        <f t="array" ref="V34">IFERROR(INDEX($U$2:$U$93,SMALL(IF(COUNTIF($V$1:V33,$U$2:$U$93)=0,ROW($U$1:$U$92)),1)),"")</f>
        <v>Михайловка</v>
      </c>
      <c r="X34" t="s">
        <v>161</v>
      </c>
      <c r="Y34" s="4" t="s">
        <v>8</v>
      </c>
      <c r="Z34" s="4" t="s">
        <v>29</v>
      </c>
      <c r="AA34" s="3" t="s">
        <v>96</v>
      </c>
      <c r="AB34" s="2" t="s">
        <v>97</v>
      </c>
      <c r="AC34" t="s">
        <v>153</v>
      </c>
      <c r="AD34" t="s">
        <v>161</v>
      </c>
      <c r="AE34" s="4" t="s">
        <v>8</v>
      </c>
      <c r="AF34" s="4" t="s">
        <v>29</v>
      </c>
    </row>
    <row r="35" spans="5:32" x14ac:dyDescent="0.25">
      <c r="E35" t="s">
        <v>3</v>
      </c>
      <c r="H35" t="str">
        <f t="array" ref="H35">IFERROR(INDEX($X$2:$X$61,SMALL(IF(COUNTIF($H$2:H34,$X$2:$X$61)=0,ROW($X$1:$X$60)),1)),"")</f>
        <v/>
      </c>
      <c r="I35" t="str">
        <f t="array" ref="I35">IFERROR(INDEX($Y$2:$Y$61,SMALL(IF((COUNTIF($I$2:$I34,$Y$2:$Y$61)=0)*($X$2:$X$61=$G$1),ROW($X$1:$X$60)),1)),"")</f>
        <v/>
      </c>
      <c r="J35" t="str">
        <f t="array" ref="J35">IF($J$1="Все Территории",
IFERROR(INDEX($Z$2:$Z$61,SMALL(IF((COUNTIF($J$2:$J34,$Z$2:$Z$61)=0)*($X$2:$X$61=$G$1),ROW($X$1:$X$60)),1)),""),
IFERROR(INDEX($Z$2:$Z$61,SMALL(IF((COUNTIF($J$2:$J34,$Z$2:$Z$61)=0)*($Y$2:$Y$61=$J$1),ROW($Y$1:$Y$60)),1)),""))</f>
        <v/>
      </c>
      <c r="K35" t="str">
        <f t="array" ref="K35">IF($J$1="Все Территории",
IFERROR(INDEX($AB$2:$AB$61,SMALL(IF((COUNTIF($K$2:$K34,$AB$2:$AB$61)=0)*($Y$2:$Y$61=$G$1),ROW($Y$1:$Y$60)),1)),""),
IF(AND($G$1="Москва",$J$1="Все Территории"),
IFERROR(INDEX($AB$2:$AB$61,SMALL(IF((COUNTIF($K$2:$K34,$AB$2:$AB$61)=0)*($Z$2:$Z$61=$G$1),ROW($Z$1:$Z$60)),1)),""),
IFERROR(INDEX($AB$2:$AB$61,SMALL(IF((COUNTIF($K$2:$K34,$AB$2:$AB$61)=0)*($Y$2:$Y$61=$J$1),ROW($Y$1:$Y$60)),1)),"")))</f>
        <v/>
      </c>
      <c r="L35" t="str">
        <f t="array" ref="L35">IF($K$1="Все Города",
IFERROR(INDEX($AB$2:$AB$61,SMALL(IF((COUNTIF($L$2:$L34,$AB$2:$AB$61)=0)*($Y$2:$Y$61=$G$1),ROW($Y$1:$Y$60)),1)),""),
IF(AND($G$1="Москва",$J$1="Все"),
IFERROR(INDEX($AB$2:$AB$61,SMALL(IF((COUNTIF($L$2:$L34,$AB$2:$AB$61)=0)*($AA$2:$AA$61=$G$1),ROW($Y$1:$Y$60)),1)),""),
IF(AND($G$1="Москва",$J$1&lt;&gt;"Все"),
IFERROR(INDEX($AB$2:$AB$61,SMALL(IF((COUNTIF($L$2:$L34,$AB$2:$AB$61)=0)*($Y$2:$Y$61=$J$1),ROW($Y$1:$Y$60)),1)),""),
IFERROR(INDEX($AB$2:$AB$61,SMALL(IF((COUNTIF($L$2:$L34,$AB$2:$AB$61)=0)*($Z$2:$Z$61=$K$1),ROW($Z$1:$Z$60)),1)),""))))</f>
        <v/>
      </c>
      <c r="M35" t="str">
        <f t="array" ref="M35">IFERROR(INDEX($O$2:$O$93,SMALL(IF(COUNTIF($M$1:M34,$O$2:$O$93)=0,ROW($O$1:$O$92)),1)),"")</f>
        <v/>
      </c>
      <c r="N35" t="str">
        <f t="array" ref="N35">IF($G$1="Все Округа",
IFERROR(INDEX($AB$2:$AB$61,SMALL(IF(COUNTIF($N$1:N34,$AB$2:$AB$61)=0,ROW($AB$1:$AB$60)),1)),""),
IF($J$1="Все Территории",
IFERROR(INDEX($AB$2:$AB$61,SMALL(IF((COUNTIF($N$1:$N34,$AB$2:$AB$61)=0)*($X$2:$X$61=$G$1),ROW($X$1:$X$60)),1)),""),
IF($K$1="Все Города",
IFERROR(INDEX($AB$2:$AB$61,SMALL(IF((COUNTIF($N$1:$N34,$AB$2:$AB$61)=0)*($Y$2:$Y$61=$J$1),ROW($Y$1:$Y$60)),1)),""),
IF($L$1="Все Филиалы",
IFERROR(INDEX($AB$2:$AB$61,SMALL(IF((COUNTIF($N$1:$N34,$AB$2:$AB$61)=0)*($Z$2:$Z$61=$K$1),ROW($Z$1:$Z$60)),1)),""),
IF(ROW($L35)=3,$L$1,"")
)
)
)
)</f>
        <v>ТЕРР_ОРН1</v>
      </c>
      <c r="O35" t="str">
        <f>IF($N35="","",VLOOKUP($N35,AB27:AC93,2,FALSE))</f>
        <v>Средний</v>
      </c>
      <c r="P35" t="str">
        <f t="array" ref="P35">IF($O$1="Все Форматы",
IFERROR(INDEX($N$3:$N$93,SMALL(IF(COUNTIF($P$2:$P34,$N$3:$N$93)=0,ROW($N$2:$N$92)-1),1)),""),
IFERROR(INDEX($N$2:$N$93,SMALL(IF((COUNTIF($P$1:$P34,$N$2:$N$93)=0)*($O$2:$O$93=$O$1),ROW($O$1:$O$92)),1)),""))</f>
        <v>ТЕРР_ОРН1</v>
      </c>
      <c r="Q35" t="str">
        <f t="array" ref="Q35">IF($P35="","",VLOOKUP($P35,$AB$3:$AF$61,3,0))</f>
        <v>Восток</v>
      </c>
      <c r="R35" t="str">
        <f t="array" ref="R35">IFERROR(INDEX($Q$2:$Q$93,SMALL(IF(COUNTIF($R$1:R34,$Q$2:$Q$93)=0,ROW($Q$1:$Q$92)),1)),"")</f>
        <v/>
      </c>
      <c r="S35" t="str">
        <f>IF($P35="","",VLOOKUP($P35,$AB$3:$AF$61,4,0))</f>
        <v>Уфа</v>
      </c>
      <c r="T35" s="4" t="str">
        <f t="array" ref="T35">IFERROR(INDEX($S$2:$S$93,SMALL(IF(COUNTIF($T$1:T34,$S$2:$S$93)=0,ROW($S$1:$S$92)),1)),"")</f>
        <v/>
      </c>
      <c r="U35" t="str">
        <f>IF($P35="","",VLOOKUP($P35,$AB$3:$AF$61,5,0))</f>
        <v>Оренбург</v>
      </c>
      <c r="V35" t="str">
        <f t="array" ref="V35">IFERROR(INDEX($U$2:$U$93,SMALL(IF(COUNTIF($V$1:V34,$U$2:$U$93)=0,ROW($U$1:$U$92)),1)),"")</f>
        <v>Анапа</v>
      </c>
      <c r="X35" t="s">
        <v>162</v>
      </c>
      <c r="Y35" s="4" t="s">
        <v>18</v>
      </c>
      <c r="Z35" s="4" t="s">
        <v>23</v>
      </c>
      <c r="AA35" s="3" t="s">
        <v>98</v>
      </c>
      <c r="AB35" s="2" t="s">
        <v>99</v>
      </c>
      <c r="AC35" t="s">
        <v>152</v>
      </c>
      <c r="AD35" t="s">
        <v>162</v>
      </c>
      <c r="AE35" s="4" t="s">
        <v>18</v>
      </c>
      <c r="AF35" s="4" t="s">
        <v>23</v>
      </c>
    </row>
    <row r="36" spans="5:32" x14ac:dyDescent="0.25">
      <c r="E36" t="s">
        <v>37</v>
      </c>
      <c r="H36" t="str">
        <f t="array" ref="H36">IFERROR(INDEX($X$2:$X$61,SMALL(IF(COUNTIF($H$2:H35,$X$2:$X$61)=0,ROW($X$1:$X$60)),1)),"")</f>
        <v/>
      </c>
      <c r="I36" t="str">
        <f t="array" ref="I36">IFERROR(INDEX($Y$2:$Y$61,SMALL(IF((COUNTIF($I$2:$I35,$Y$2:$Y$61)=0)*($X$2:$X$61=$G$1),ROW($X$1:$X$60)),1)),"")</f>
        <v/>
      </c>
      <c r="J36" t="str">
        <f t="array" ref="J36">IF($J$1="Все Территории",
IFERROR(INDEX($Z$2:$Z$61,SMALL(IF((COUNTIF($J$2:$J35,$Z$2:$Z$61)=0)*($X$2:$X$61=$G$1),ROW($X$1:$X$60)),1)),""),
IFERROR(INDEX($Z$2:$Z$61,SMALL(IF((COUNTIF($J$2:$J35,$Z$2:$Z$61)=0)*($Y$2:$Y$61=$J$1),ROW($Y$1:$Y$60)),1)),""))</f>
        <v/>
      </c>
      <c r="K36" t="str">
        <f t="array" ref="K36">IF($J$1="Все Территории",
IFERROR(INDEX($AB$2:$AB$61,SMALL(IF((COUNTIF($K$2:$K35,$AB$2:$AB$61)=0)*($Y$2:$Y$61=$G$1),ROW($Y$1:$Y$60)),1)),""),
IF(AND($G$1="Москва",$J$1="Все Территории"),
IFERROR(INDEX($AB$2:$AB$61,SMALL(IF((COUNTIF($K$2:$K35,$AB$2:$AB$61)=0)*($Z$2:$Z$61=$G$1),ROW($Z$1:$Z$60)),1)),""),
IFERROR(INDEX($AB$2:$AB$61,SMALL(IF((COUNTIF($K$2:$K35,$AB$2:$AB$61)=0)*($Y$2:$Y$61=$J$1),ROW($Y$1:$Y$60)),1)),"")))</f>
        <v/>
      </c>
      <c r="L36" t="str">
        <f t="array" ref="L36">IF($K$1="Все Города",
IFERROR(INDEX($AB$2:$AB$61,SMALL(IF((COUNTIF($L$2:$L35,$AB$2:$AB$61)=0)*($Y$2:$Y$61=$G$1),ROW($Y$1:$Y$60)),1)),""),
IF(AND($G$1="Москва",$J$1="Все"),
IFERROR(INDEX($AB$2:$AB$61,SMALL(IF((COUNTIF($L$2:$L35,$AB$2:$AB$61)=0)*($AA$2:$AA$61=$G$1),ROW($Y$1:$Y$60)),1)),""),
IF(AND($G$1="Москва",$J$1&lt;&gt;"Все"),
IFERROR(INDEX($AB$2:$AB$61,SMALL(IF((COUNTIF($L$2:$L35,$AB$2:$AB$61)=0)*($Y$2:$Y$61=$J$1),ROW($Y$1:$Y$60)),1)),""),
IFERROR(INDEX($AB$2:$AB$61,SMALL(IF((COUNTIF($L$2:$L35,$AB$2:$AB$61)=0)*($Z$2:$Z$61=$K$1),ROW($Z$1:$Z$60)),1)),""))))</f>
        <v/>
      </c>
      <c r="M36" t="str">
        <f t="array" ref="M36">IFERROR(INDEX($O$2:$O$93,SMALL(IF(COUNTIF($M$1:M35,$O$2:$O$93)=0,ROW($O$1:$O$92)),1)),"")</f>
        <v/>
      </c>
      <c r="N36" t="str">
        <f t="array" ref="N36">IF($G$1="Все Округа",
IFERROR(INDEX($AB$2:$AB$61,SMALL(IF(COUNTIF($N$1:N35,$AB$2:$AB$61)=0,ROW($AB$1:$AB$60)),1)),""),
IF($J$1="Все Территории",
IFERROR(INDEX($AB$2:$AB$61,SMALL(IF((COUNTIF($N$1:$N35,$AB$2:$AB$61)=0)*($X$2:$X$61=$G$1),ROW($X$1:$X$60)),1)),""),
IF($K$1="Все Города",
IFERROR(INDEX($AB$2:$AB$61,SMALL(IF((COUNTIF($N$1:$N35,$AB$2:$AB$61)=0)*($Y$2:$Y$61=$J$1),ROW($Y$1:$Y$60)),1)),""),
IF($L$1="Все Филиалы",
IFERROR(INDEX($AB$2:$AB$61,SMALL(IF((COUNTIF($N$1:$N35,$AB$2:$AB$61)=0)*($Z$2:$Z$61=$K$1),ROW($Z$1:$Z$60)),1)),""),
IF(ROW($L36)=3,$L$1,"")
)
)
)
)</f>
        <v>ТЕРР_СОЧ1</v>
      </c>
      <c r="O36" t="str">
        <f>IF($N36="","",VLOOKUP($N36,AB27:AC94,2,FALSE))</f>
        <v>Средний</v>
      </c>
      <c r="P36" t="str">
        <f t="array" ref="P36">IF($O$1="Все Форматы",
IFERROR(INDEX($N$3:$N$93,SMALL(IF(COUNTIF($P$2:$P35,$N$3:$N$93)=0,ROW($N$2:$N$92)-1),1)),""),
IFERROR(INDEX($N$2:$N$93,SMALL(IF((COUNTIF($P$1:$P35,$N$2:$N$93)=0)*($O$2:$O$93=$O$1),ROW($O$1:$O$92)),1)),""))</f>
        <v>ТЕРР_СОЧ1</v>
      </c>
      <c r="Q36" t="str">
        <f t="array" ref="Q36">IF($P36="","",VLOOKUP($P36,$AB$3:$AF$61,3,0))</f>
        <v>Юг</v>
      </c>
      <c r="R36" t="str">
        <f t="array" ref="R36">IFERROR(INDEX($Q$2:$Q$93,SMALL(IF(COUNTIF($R$1:R35,$Q$2:$Q$93)=0,ROW($Q$1:$Q$92)),1)),"")</f>
        <v/>
      </c>
      <c r="S36" t="str">
        <f>IF($P36="","",VLOOKUP($P36,$AB$3:$AF$61,4,0))</f>
        <v>Краснодар</v>
      </c>
      <c r="T36" s="4" t="str">
        <f t="array" ref="T36">IFERROR(INDEX($S$2:$S$93,SMALL(IF(COUNTIF($T$1:T35,$S$2:$S$93)=0,ROW($S$1:$S$92)),1)),"")</f>
        <v/>
      </c>
      <c r="U36" t="str">
        <f>IF($P36="","",VLOOKUP($P36,$AB$3:$AF$61,5,0))</f>
        <v>Сочи</v>
      </c>
      <c r="V36" t="str">
        <f t="array" ref="V36">IFERROR(INDEX($U$2:$U$93,SMALL(IF(COUNTIF($V$1:V35,$U$2:$U$93)=0,ROW($U$1:$U$92)),1)),"")</f>
        <v>Рязань</v>
      </c>
      <c r="X36" t="s">
        <v>161</v>
      </c>
      <c r="Y36" s="4" t="s">
        <v>8</v>
      </c>
      <c r="Z36" s="4" t="s">
        <v>27</v>
      </c>
      <c r="AA36" s="3" t="s">
        <v>100</v>
      </c>
      <c r="AB36" s="2" t="s">
        <v>101</v>
      </c>
      <c r="AC36" t="s">
        <v>152</v>
      </c>
      <c r="AD36" t="s">
        <v>161</v>
      </c>
      <c r="AE36" s="4" t="s">
        <v>8</v>
      </c>
      <c r="AF36" s="4" t="s">
        <v>27</v>
      </c>
    </row>
    <row r="37" spans="5:32" x14ac:dyDescent="0.25">
      <c r="E37" t="s">
        <v>5</v>
      </c>
      <c r="H37" t="str">
        <f t="array" ref="H37">IFERROR(INDEX($X$2:$X$61,SMALL(IF(COUNTIF($H$2:H36,$X$2:$X$61)=0,ROW($X$1:$X$60)),1)),"")</f>
        <v/>
      </c>
      <c r="I37" t="str">
        <f t="array" ref="I37">IFERROR(INDEX($Y$2:$Y$61,SMALL(IF((COUNTIF($I$2:$I36,$Y$2:$Y$61)=0)*($X$2:$X$61=$G$1),ROW($X$1:$X$60)),1)),"")</f>
        <v/>
      </c>
      <c r="J37" t="str">
        <f t="array" ref="J37">IF($J$1="Все Территории",
IFERROR(INDEX($Z$2:$Z$61,SMALL(IF((COUNTIF($J$2:$J36,$Z$2:$Z$61)=0)*($X$2:$X$61=$G$1),ROW($X$1:$X$60)),1)),""),
IFERROR(INDEX($Z$2:$Z$61,SMALL(IF((COUNTIF($J$2:$J36,$Z$2:$Z$61)=0)*($Y$2:$Y$61=$J$1),ROW($Y$1:$Y$60)),1)),""))</f>
        <v/>
      </c>
      <c r="K37" t="str">
        <f t="array" ref="K37">IF($J$1="Все Территории",
IFERROR(INDEX($AB$2:$AB$61,SMALL(IF((COUNTIF($K$2:$K36,$AB$2:$AB$61)=0)*($Y$2:$Y$61=$G$1),ROW($Y$1:$Y$60)),1)),""),
IF(AND($G$1="Москва",$J$1="Все Территории"),
IFERROR(INDEX($AB$2:$AB$61,SMALL(IF((COUNTIF($K$2:$K36,$AB$2:$AB$61)=0)*($Z$2:$Z$61=$G$1),ROW($Z$1:$Z$60)),1)),""),
IFERROR(INDEX($AB$2:$AB$61,SMALL(IF((COUNTIF($K$2:$K36,$AB$2:$AB$61)=0)*($Y$2:$Y$61=$J$1),ROW($Y$1:$Y$60)),1)),"")))</f>
        <v/>
      </c>
      <c r="L37" t="str">
        <f t="array" ref="L37">IF($K$1="Все Города",
IFERROR(INDEX($AB$2:$AB$61,SMALL(IF((COUNTIF($L$2:$L36,$AB$2:$AB$61)=0)*($Y$2:$Y$61=$G$1),ROW($Y$1:$Y$60)),1)),""),
IF(AND($G$1="Москва",$J$1="Все"),
IFERROR(INDEX($AB$2:$AB$61,SMALL(IF((COUNTIF($L$2:$L36,$AB$2:$AB$61)=0)*($AA$2:$AA$61=$G$1),ROW($Y$1:$Y$60)),1)),""),
IF(AND($G$1="Москва",$J$1&lt;&gt;"Все"),
IFERROR(INDEX($AB$2:$AB$61,SMALL(IF((COUNTIF($L$2:$L36,$AB$2:$AB$61)=0)*($Y$2:$Y$61=$J$1),ROW($Y$1:$Y$60)),1)),""),
IFERROR(INDEX($AB$2:$AB$61,SMALL(IF((COUNTIF($L$2:$L36,$AB$2:$AB$61)=0)*($Z$2:$Z$61=$K$1),ROW($Z$1:$Z$60)),1)),""))))</f>
        <v/>
      </c>
      <c r="M37" t="str">
        <f t="array" ref="M37">IFERROR(INDEX($O$2:$O$93,SMALL(IF(COUNTIF($M$1:M36,$O$2:$O$93)=0,ROW($O$1:$O$92)),1)),"")</f>
        <v/>
      </c>
      <c r="N37" t="str">
        <f t="array" ref="N37">IF($G$1="Все Округа",
IFERROR(INDEX($AB$2:$AB$61,SMALL(IF(COUNTIF($N$1:N36,$AB$2:$AB$61)=0,ROW($AB$1:$AB$60)),1)),""),
IF($J$1="Все Территории",
IFERROR(INDEX($AB$2:$AB$61,SMALL(IF((COUNTIF($N$1:$N36,$AB$2:$AB$61)=0)*($X$2:$X$61=$G$1),ROW($X$1:$X$60)),1)),""),
IF($K$1="Все Города",
IFERROR(INDEX($AB$2:$AB$61,SMALL(IF((COUNTIF($N$1:$N36,$AB$2:$AB$61)=0)*($Y$2:$Y$61=$J$1),ROW($Y$1:$Y$60)),1)),""),
IF($L$1="Все Филиалы",
IFERROR(INDEX($AB$2:$AB$61,SMALL(IF((COUNTIF($N$1:$N36,$AB$2:$AB$61)=0)*($Z$2:$Z$61=$K$1),ROW($Z$1:$Z$60)),1)),""),
IF(ROW($L37)=3,$L$1,"")
)
)
)
)</f>
        <v>ТЕРР_РНД2</v>
      </c>
      <c r="O37" t="str">
        <f>IF($N37="","",VLOOKUP($N37,AB27:AC95,2,FALSE))</f>
        <v>Средний</v>
      </c>
      <c r="P37" t="str">
        <f t="array" ref="P37">IF($O$1="Все Форматы",
IFERROR(INDEX($N$3:$N$93,SMALL(IF(COUNTIF($P$2:$P36,$N$3:$N$93)=0,ROW($N$2:$N$92)-1),1)),""),
IFERROR(INDEX($N$2:$N$93,SMALL(IF((COUNTIF($P$1:$P36,$N$2:$N$93)=0)*($O$2:$O$93=$O$1),ROW($O$1:$O$92)),1)),""))</f>
        <v>ТЕРР_РНД2</v>
      </c>
      <c r="Q37" t="str">
        <f t="array" ref="Q37">IF($P37="","",VLOOKUP($P37,$AB$3:$AF$61,3,0))</f>
        <v>Юг</v>
      </c>
      <c r="R37" t="str">
        <f t="array" ref="R37">IFERROR(INDEX($Q$2:$Q$93,SMALL(IF(COUNTIF($R$1:R36,$Q$2:$Q$93)=0,ROW($Q$1:$Q$92)),1)),"")</f>
        <v/>
      </c>
      <c r="S37" t="str">
        <f>IF($P37="","",VLOOKUP($P37,$AB$3:$AF$61,4,0))</f>
        <v>Ростов-на-Дону</v>
      </c>
      <c r="T37" s="4" t="str">
        <f t="array" ref="T37">IFERROR(INDEX($S$2:$S$93,SMALL(IF(COUNTIF($T$1:T36,$S$2:$S$93)=0,ROW($S$1:$S$92)),1)),"")</f>
        <v/>
      </c>
      <c r="U37" t="str">
        <f>IF($P37="","",VLOOKUP($P37,$AB$3:$AF$61,5,0))</f>
        <v>Ростов-на-Дону</v>
      </c>
      <c r="V37" t="str">
        <f t="array" ref="V37">IFERROR(INDEX($U$2:$U$93,SMALL(IF(COUNTIF($V$1:V36,$U$2:$U$93)=0,ROW($U$1:$U$92)),1)),"")</f>
        <v>Новошахтинск</v>
      </c>
      <c r="X37" t="s">
        <v>161</v>
      </c>
      <c r="Y37" s="4" t="s">
        <v>7</v>
      </c>
      <c r="Z37" s="4" t="s">
        <v>7</v>
      </c>
      <c r="AA37" s="3" t="s">
        <v>53</v>
      </c>
      <c r="AB37" s="2" t="s">
        <v>102</v>
      </c>
      <c r="AC37" t="s">
        <v>152</v>
      </c>
      <c r="AD37" t="s">
        <v>161</v>
      </c>
      <c r="AE37" s="4" t="s">
        <v>7</v>
      </c>
      <c r="AF37" s="4" t="s">
        <v>7</v>
      </c>
    </row>
    <row r="38" spans="5:32" x14ac:dyDescent="0.25">
      <c r="E38" t="s">
        <v>10</v>
      </c>
      <c r="H38" t="str">
        <f t="array" ref="H38">IFERROR(INDEX($X$2:$X$61,SMALL(IF(COUNTIF($H$2:H37,$X$2:$X$61)=0,ROW($X$1:$X$60)),1)),"")</f>
        <v/>
      </c>
      <c r="I38" t="str">
        <f t="array" ref="I38">IFERROR(INDEX($Y$2:$Y$61,SMALL(IF((COUNTIF($I$2:$I37,$Y$2:$Y$61)=0)*($X$2:$X$61=$G$1),ROW($X$1:$X$60)),1)),"")</f>
        <v/>
      </c>
      <c r="J38" t="str">
        <f t="array" ref="J38">IF($J$1="Все Территории",
IFERROR(INDEX($Z$2:$Z$61,SMALL(IF((COUNTIF($J$2:$J37,$Z$2:$Z$61)=0)*($X$2:$X$61=$G$1),ROW($X$1:$X$60)),1)),""),
IFERROR(INDEX($Z$2:$Z$61,SMALL(IF((COUNTIF($J$2:$J37,$Z$2:$Z$61)=0)*($Y$2:$Y$61=$J$1),ROW($Y$1:$Y$60)),1)),""))</f>
        <v/>
      </c>
      <c r="K38" t="str">
        <f t="array" ref="K38">IF($J$1="Все Территории",
IFERROR(INDEX($AB$2:$AB$61,SMALL(IF((COUNTIF($K$2:$K37,$AB$2:$AB$61)=0)*($Y$2:$Y$61=$G$1),ROW($Y$1:$Y$60)),1)),""),
IF(AND($G$1="Москва",$J$1="Все Территории"),
IFERROR(INDEX($AB$2:$AB$61,SMALL(IF((COUNTIF($K$2:$K37,$AB$2:$AB$61)=0)*($Z$2:$Z$61=$G$1),ROW($Z$1:$Z$60)),1)),""),
IFERROR(INDEX($AB$2:$AB$61,SMALL(IF((COUNTIF($K$2:$K37,$AB$2:$AB$61)=0)*($Y$2:$Y$61=$J$1),ROW($Y$1:$Y$60)),1)),"")))</f>
        <v/>
      </c>
      <c r="L38" t="str">
        <f t="array" ref="L38">IF($K$1="Все Города",
IFERROR(INDEX($AB$2:$AB$61,SMALL(IF((COUNTIF($L$2:$L37,$AB$2:$AB$61)=0)*($Y$2:$Y$61=$G$1),ROW($Y$1:$Y$60)),1)),""),
IF(AND($G$1="Москва",$J$1="Все"),
IFERROR(INDEX($AB$2:$AB$61,SMALL(IF((COUNTIF($L$2:$L37,$AB$2:$AB$61)=0)*($AA$2:$AA$61=$G$1),ROW($Y$1:$Y$60)),1)),""),
IF(AND($G$1="Москва",$J$1&lt;&gt;"Все"),
IFERROR(INDEX($AB$2:$AB$61,SMALL(IF((COUNTIF($L$2:$L37,$AB$2:$AB$61)=0)*($Y$2:$Y$61=$J$1),ROW($Y$1:$Y$60)),1)),""),
IFERROR(INDEX($AB$2:$AB$61,SMALL(IF((COUNTIF($L$2:$L37,$AB$2:$AB$61)=0)*($Z$2:$Z$61=$K$1),ROW($Z$1:$Z$60)),1)),""))))</f>
        <v/>
      </c>
      <c r="M38" t="str">
        <f t="array" ref="M38">IFERROR(INDEX($O$2:$O$93,SMALL(IF(COUNTIF($M$1:M37,$O$2:$O$93)=0,ROW($O$1:$O$92)),1)),"")</f>
        <v/>
      </c>
      <c r="N38" t="str">
        <f t="array" ref="N38">IF($G$1="Все Округа",
IFERROR(INDEX($AB$2:$AB$61,SMALL(IF(COUNTIF($N$1:N37,$AB$2:$AB$61)=0,ROW($AB$1:$AB$60)),1)),""),
IF($J$1="Все Территории",
IFERROR(INDEX($AB$2:$AB$61,SMALL(IF((COUNTIF($N$1:$N37,$AB$2:$AB$61)=0)*($X$2:$X$61=$G$1),ROW($X$1:$X$60)),1)),""),
IF($K$1="Все Города",
IFERROR(INDEX($AB$2:$AB$61,SMALL(IF((COUNTIF($N$1:$N37,$AB$2:$AB$61)=0)*($Y$2:$Y$61=$J$1),ROW($Y$1:$Y$60)),1)),""),
IF($L$1="Все Филиалы",
IFERROR(INDEX($AB$2:$AB$61,SMALL(IF((COUNTIF($N$1:$N37,$AB$2:$AB$61)=0)*($Z$2:$Z$61=$K$1),ROW($Z$1:$Z$60)),1)),""),
IF(ROW($L38)=3,$L$1,"")
)
)
)
)</f>
        <v>ТЕРР_ТВР1</v>
      </c>
      <c r="O38" t="str">
        <f>IF($N38="","",VLOOKUP($N38,AB28:AC96,2,FALSE))</f>
        <v>Средний</v>
      </c>
      <c r="P38" t="str">
        <f t="array" ref="P38">IF($O$1="Все Форматы",
IFERROR(INDEX($N$3:$N$93,SMALL(IF(COUNTIF($P$2:$P37,$N$3:$N$93)=0,ROW($N$2:$N$92)-1),1)),""),
IFERROR(INDEX($N$2:$N$93,SMALL(IF((COUNTIF($P$1:$P37,$N$2:$N$93)=0)*($O$2:$O$93=$O$1),ROW($O$1:$O$92)),1)),""))</f>
        <v>ТЕРР_ТВР1</v>
      </c>
      <c r="Q38" t="str">
        <f t="array" ref="Q38">IF($P38="","",VLOOKUP($P38,$AB$3:$AF$61,3,0))</f>
        <v>Центр</v>
      </c>
      <c r="R38" t="str">
        <f t="array" ref="R38">IFERROR(INDEX($Q$2:$Q$93,SMALL(IF(COUNTIF($R$1:R37,$Q$2:$Q$93)=0,ROW($Q$1:$Q$92)),1)),"")</f>
        <v/>
      </c>
      <c r="S38" t="str">
        <f>IF($P38="","",VLOOKUP($P38,$AB$3:$AF$61,4,0))</f>
        <v>Центральный</v>
      </c>
      <c r="T38" s="4" t="str">
        <f t="array" ref="T38">IFERROR(INDEX($S$2:$S$93,SMALL(IF(COUNTIF($T$1:T37,$S$2:$S$93)=0,ROW($S$1:$S$92)),1)),"")</f>
        <v/>
      </c>
      <c r="U38" t="str">
        <f>IF($P38="","",VLOOKUP($P38,$AB$3:$AF$61,5,0))</f>
        <v>Тверь</v>
      </c>
      <c r="V38" t="str">
        <f t="array" ref="V38">IFERROR(INDEX($U$2:$U$93,SMALL(IF(COUNTIF($V$1:V37,$U$2:$U$93)=0,ROW($U$1:$U$92)),1)),"")</f>
        <v>Псков</v>
      </c>
      <c r="X38" t="s">
        <v>160</v>
      </c>
      <c r="Y38" s="4" t="s">
        <v>168</v>
      </c>
      <c r="Z38" s="4" t="s">
        <v>22</v>
      </c>
      <c r="AA38" s="3" t="s">
        <v>103</v>
      </c>
      <c r="AB38" s="2" t="s">
        <v>104</v>
      </c>
      <c r="AC38" t="s">
        <v>152</v>
      </c>
      <c r="AD38" t="s">
        <v>160</v>
      </c>
      <c r="AE38" s="4" t="s">
        <v>168</v>
      </c>
      <c r="AF38" s="4" t="s">
        <v>22</v>
      </c>
    </row>
    <row r="39" spans="5:32" x14ac:dyDescent="0.25">
      <c r="E39" t="s">
        <v>27</v>
      </c>
      <c r="H39" t="str">
        <f t="array" ref="H39">IFERROR(INDEX($X$2:$X$61,SMALL(IF(COUNTIF($H$2:H38,$X$2:$X$61)=0,ROW($X$1:$X$60)),1)),"")</f>
        <v/>
      </c>
      <c r="I39" t="str">
        <f t="array" ref="I39">IFERROR(INDEX($Y$2:$Y$61,SMALL(IF((COUNTIF($I$2:$I38,$Y$2:$Y$61)=0)*($X$2:$X$61=$G$1),ROW($X$1:$X$60)),1)),"")</f>
        <v/>
      </c>
      <c r="J39" t="str">
        <f t="array" ref="J39">IF($J$1="Все Территории",
IFERROR(INDEX($Z$2:$Z$61,SMALL(IF((COUNTIF($J$2:$J38,$Z$2:$Z$61)=0)*($X$2:$X$61=$G$1),ROW($X$1:$X$60)),1)),""),
IFERROR(INDEX($Z$2:$Z$61,SMALL(IF((COUNTIF($J$2:$J38,$Z$2:$Z$61)=0)*($Y$2:$Y$61=$J$1),ROW($Y$1:$Y$60)),1)),""))</f>
        <v/>
      </c>
      <c r="K39" t="str">
        <f t="array" ref="K39">IF($J$1="Все Территории",
IFERROR(INDEX($AB$2:$AB$61,SMALL(IF((COUNTIF($K$2:$K38,$AB$2:$AB$61)=0)*($Y$2:$Y$61=$G$1),ROW($Y$1:$Y$60)),1)),""),
IF(AND($G$1="Москва",$J$1="Все Территории"),
IFERROR(INDEX($AB$2:$AB$61,SMALL(IF((COUNTIF($K$2:$K38,$AB$2:$AB$61)=0)*($Z$2:$Z$61=$G$1),ROW($Z$1:$Z$60)),1)),""),
IFERROR(INDEX($AB$2:$AB$61,SMALL(IF((COUNTIF($K$2:$K38,$AB$2:$AB$61)=0)*($Y$2:$Y$61=$J$1),ROW($Y$1:$Y$60)),1)),"")))</f>
        <v/>
      </c>
      <c r="L39" t="str">
        <f t="array" ref="L39">IF($K$1="Все Города",
IFERROR(INDEX($AB$2:$AB$61,SMALL(IF((COUNTIF($L$2:$L38,$AB$2:$AB$61)=0)*($Y$2:$Y$61=$G$1),ROW($Y$1:$Y$60)),1)),""),
IF(AND($G$1="Москва",$J$1="Все"),
IFERROR(INDEX($AB$2:$AB$61,SMALL(IF((COUNTIF($L$2:$L38,$AB$2:$AB$61)=0)*($AA$2:$AA$61=$G$1),ROW($Y$1:$Y$60)),1)),""),
IF(AND($G$1="Москва",$J$1&lt;&gt;"Все"),
IFERROR(INDEX($AB$2:$AB$61,SMALL(IF((COUNTIF($L$2:$L38,$AB$2:$AB$61)=0)*($Y$2:$Y$61=$J$1),ROW($Y$1:$Y$60)),1)),""),
IFERROR(INDEX($AB$2:$AB$61,SMALL(IF((COUNTIF($L$2:$L38,$AB$2:$AB$61)=0)*($Z$2:$Z$61=$K$1),ROW($Z$1:$Z$60)),1)),""))))</f>
        <v/>
      </c>
      <c r="M39" t="str">
        <f t="array" ref="M39">IFERROR(INDEX($O$2:$O$93,SMALL(IF(COUNTIF($M$1:M38,$O$2:$O$93)=0,ROW($O$1:$O$92)),1)),"")</f>
        <v/>
      </c>
      <c r="N39" t="str">
        <f t="array" ref="N39">IF($G$1="Все Округа",
IFERROR(INDEX($AB$2:$AB$61,SMALL(IF(COUNTIF($N$1:N38,$AB$2:$AB$61)=0,ROW($AB$1:$AB$60)),1)),""),
IF($J$1="Все Территории",
IFERROR(INDEX($AB$2:$AB$61,SMALL(IF((COUNTIF($N$1:$N38,$AB$2:$AB$61)=0)*($X$2:$X$61=$G$1),ROW($X$1:$X$60)),1)),""),
IF($K$1="Все Города",
IFERROR(INDEX($AB$2:$AB$61,SMALL(IF((COUNTIF($N$1:$N38,$AB$2:$AB$61)=0)*($Y$2:$Y$61=$J$1),ROW($Y$1:$Y$60)),1)),""),
IF($L$1="Все Филиалы",
IFERROR(INDEX($AB$2:$AB$61,SMALL(IF((COUNTIF($N$1:$N38,$AB$2:$AB$61)=0)*($Z$2:$Z$61=$K$1),ROW($Z$1:$Z$60)),1)),""),
IF(ROW($L39)=3,$L$1,"")
)
)
)
)</f>
        <v>ТЕРР_МСК10</v>
      </c>
      <c r="O39" t="str">
        <f>IF($N39="","",VLOOKUP($N39,AB28:AC97,2,FALSE))</f>
        <v>Средний</v>
      </c>
      <c r="P39" t="str">
        <f t="array" ref="P39">IF($O$1="Все Форматы",
IFERROR(INDEX($N$3:$N$93,SMALL(IF(COUNTIF($P$2:$P38,$N$3:$N$93)=0,ROW($N$2:$N$92)-1),1)),""),
IFERROR(INDEX($N$2:$N$93,SMALL(IF((COUNTIF($P$1:$P38,$N$2:$N$93)=0)*($O$2:$O$93=$O$1),ROW($O$1:$O$92)),1)),""))</f>
        <v>ТЕРР_МСК10</v>
      </c>
      <c r="Q39" t="str">
        <f t="array" ref="Q39">IF($P39="","",VLOOKUP($P39,$AB$3:$AF$61,3,0))</f>
        <v>Москва</v>
      </c>
      <c r="R39" t="str">
        <f t="array" ref="R39">IFERROR(INDEX($Q$2:$Q$93,SMALL(IF(COUNTIF($R$1:R38,$Q$2:$Q$93)=0,ROW($Q$1:$Q$92)),1)),"")</f>
        <v/>
      </c>
      <c r="S39" t="str">
        <f>IF($P39="","",VLOOKUP($P39,$AB$3:$AF$61,4,0))</f>
        <v>Москва Север</v>
      </c>
      <c r="T39" s="4" t="str">
        <f t="array" ref="T39">IFERROR(INDEX($S$2:$S$93,SMALL(IF(COUNTIF($T$1:T38,$S$2:$S$93)=0,ROW($S$1:$S$92)),1)),"")</f>
        <v/>
      </c>
      <c r="U39" t="str">
        <f>IF($P39="","",VLOOKUP($P39,$AB$3:$AF$61,5,0))</f>
        <v>Москва Север</v>
      </c>
      <c r="V39" t="str">
        <f t="array" ref="V39">IFERROR(INDEX($U$2:$U$93,SMALL(IF(COUNTIF($V$1:V38,$U$2:$U$93)=0,ROW($U$1:$U$92)),1)),"")</f>
        <v>Нефтекамск</v>
      </c>
      <c r="X39" t="s">
        <v>44</v>
      </c>
      <c r="Y39" s="4" t="s">
        <v>1</v>
      </c>
      <c r="Z39" s="4" t="s">
        <v>1</v>
      </c>
      <c r="AA39" s="3" t="s">
        <v>45</v>
      </c>
      <c r="AB39" s="2" t="s">
        <v>105</v>
      </c>
      <c r="AC39" t="s">
        <v>152</v>
      </c>
      <c r="AD39" t="s">
        <v>44</v>
      </c>
      <c r="AE39" s="4" t="s">
        <v>1</v>
      </c>
      <c r="AF39" s="4" t="s">
        <v>1</v>
      </c>
    </row>
    <row r="40" spans="5:32" x14ac:dyDescent="0.25">
      <c r="E40" t="s">
        <v>14</v>
      </c>
      <c r="H40" t="str">
        <f t="array" ref="H40">IFERROR(INDEX($X$2:$X$61,SMALL(IF(COUNTIF($H$2:H39,$X$2:$X$61)=0,ROW($X$1:$X$60)),1)),"")</f>
        <v/>
      </c>
      <c r="I40" t="str">
        <f t="array" ref="I40">IFERROR(INDEX($Y$2:$Y$61,SMALL(IF((COUNTIF($I$2:$I39,$Y$2:$Y$61)=0)*($X$2:$X$61=$G$1),ROW($X$1:$X$60)),1)),"")</f>
        <v/>
      </c>
      <c r="J40" t="str">
        <f t="array" ref="J40">IF($J$1="Все Территории",
IFERROR(INDEX($Z$2:$Z$61,SMALL(IF((COUNTIF($J$2:$J39,$Z$2:$Z$61)=0)*($X$2:$X$61=$G$1),ROW($X$1:$X$60)),1)),""),
IFERROR(INDEX($Z$2:$Z$61,SMALL(IF((COUNTIF($J$2:$J39,$Z$2:$Z$61)=0)*($Y$2:$Y$61=$J$1),ROW($Y$1:$Y$60)),1)),""))</f>
        <v/>
      </c>
      <c r="K40" t="str">
        <f t="array" ref="K40">IF($J$1="Все Территории",
IFERROR(INDEX($AB$2:$AB$61,SMALL(IF((COUNTIF($K$2:$K39,$AB$2:$AB$61)=0)*($Y$2:$Y$61=$G$1),ROW($Y$1:$Y$60)),1)),""),
IF(AND($G$1="Москва",$J$1="Все Территории"),
IFERROR(INDEX($AB$2:$AB$61,SMALL(IF((COUNTIF($K$2:$K39,$AB$2:$AB$61)=0)*($Z$2:$Z$61=$G$1),ROW($Z$1:$Z$60)),1)),""),
IFERROR(INDEX($AB$2:$AB$61,SMALL(IF((COUNTIF($K$2:$K39,$AB$2:$AB$61)=0)*($Y$2:$Y$61=$J$1),ROW($Y$1:$Y$60)),1)),"")))</f>
        <v/>
      </c>
      <c r="L40" t="str">
        <f t="array" ref="L40">IF($K$1="Все Города",
IFERROR(INDEX($AB$2:$AB$61,SMALL(IF((COUNTIF($L$2:$L39,$AB$2:$AB$61)=0)*($Y$2:$Y$61=$G$1),ROW($Y$1:$Y$60)),1)),""),
IF(AND($G$1="Москва",$J$1="Все"),
IFERROR(INDEX($AB$2:$AB$61,SMALL(IF((COUNTIF($L$2:$L39,$AB$2:$AB$61)=0)*($AA$2:$AA$61=$G$1),ROW($Y$1:$Y$60)),1)),""),
IF(AND($G$1="Москва",$J$1&lt;&gt;"Все"),
IFERROR(INDEX($AB$2:$AB$61,SMALL(IF((COUNTIF($L$2:$L39,$AB$2:$AB$61)=0)*($Y$2:$Y$61=$J$1),ROW($Y$1:$Y$60)),1)),""),
IFERROR(INDEX($AB$2:$AB$61,SMALL(IF((COUNTIF($L$2:$L39,$AB$2:$AB$61)=0)*($Z$2:$Z$61=$K$1),ROW($Z$1:$Z$60)),1)),""))))</f>
        <v/>
      </c>
      <c r="M40" t="str">
        <f t="array" ref="M40">IFERROR(INDEX($O$2:$O$93,SMALL(IF(COUNTIF($M$1:M39,$O$2:$O$93)=0,ROW($O$1:$O$92)),1)),"")</f>
        <v/>
      </c>
      <c r="N40" t="str">
        <f t="array" ref="N40">IF($G$1="Все Округа",
IFERROR(INDEX($AB$2:$AB$61,SMALL(IF(COUNTIF($N$1:N39,$AB$2:$AB$61)=0,ROW($AB$1:$AB$60)),1)),""),
IF($J$1="Все Территории",
IFERROR(INDEX($AB$2:$AB$61,SMALL(IF((COUNTIF($N$1:$N39,$AB$2:$AB$61)=0)*($X$2:$X$61=$G$1),ROW($X$1:$X$60)),1)),""),
IF($K$1="Все Города",
IFERROR(INDEX($AB$2:$AB$61,SMALL(IF((COUNTIF($N$1:$N39,$AB$2:$AB$61)=0)*($Y$2:$Y$61=$J$1),ROW($Y$1:$Y$60)),1)),""),
IF($L$1="Все Филиалы",
IFERROR(INDEX($AB$2:$AB$61,SMALL(IF((COUNTIF($N$1:$N39,$AB$2:$AB$61)=0)*($Z$2:$Z$61=$K$1),ROW($Z$1:$Z$60)),1)),""),
IF(ROW($L40)=3,$L$1,"")
)
)
)
)</f>
        <v>ТЕРР_СПБ5</v>
      </c>
      <c r="O40" t="str">
        <f>IF($N40="","",VLOOKUP($N40,AB29:AC98,2,FALSE))</f>
        <v>Средний</v>
      </c>
      <c r="P40" t="str">
        <f t="array" ref="P40">IF($O$1="Все Форматы",
IFERROR(INDEX($N$3:$N$93,SMALL(IF(COUNTIF($P$2:$P39,$N$3:$N$93)=0,ROW($N$2:$N$92)-1),1)),""),
IFERROR(INDEX($N$2:$N$93,SMALL(IF((COUNTIF($P$1:$P39,$N$2:$N$93)=0)*($O$2:$O$93=$O$1),ROW($O$1:$O$92)),1)),""))</f>
        <v>ТЕРР_СПБ5</v>
      </c>
      <c r="Q40" t="str">
        <f t="array" ref="Q40">IF($P40="","",VLOOKUP($P40,$AB$3:$AF$61,3,0))</f>
        <v>Северо-Запад</v>
      </c>
      <c r="R40" t="str">
        <f t="array" ref="R40">IFERROR(INDEX($Q$2:$Q$93,SMALL(IF(COUNTIF($R$1:R39,$Q$2:$Q$93)=0,ROW($Q$1:$Q$92)),1)),"")</f>
        <v/>
      </c>
      <c r="S40" t="str">
        <f>IF($P40="","",VLOOKUP($P40,$AB$3:$AF$61,4,0))</f>
        <v>Северо-Запад</v>
      </c>
      <c r="T40" s="4" t="str">
        <f t="array" ref="T40">IFERROR(INDEX($S$2:$S$93,SMALL(IF(COUNTIF($T$1:T39,$S$2:$S$93)=0,ROW($S$1:$S$92)),1)),"")</f>
        <v/>
      </c>
      <c r="U40" t="str">
        <f>IF($P40="","",VLOOKUP($P40,$AB$3:$AF$61,5,0))</f>
        <v>С. Петербург</v>
      </c>
      <c r="V40" t="str">
        <f t="array" ref="V40">IFERROR(INDEX($U$2:$U$93,SMALL(IF(COUNTIF($V$1:V39,$U$2:$U$93)=0,ROW($U$1:$U$92)),1)),"")</f>
        <v>Геленджик</v>
      </c>
      <c r="X40" t="s">
        <v>159</v>
      </c>
      <c r="Y40" s="4" t="s">
        <v>159</v>
      </c>
      <c r="Z40" s="4" t="s">
        <v>3</v>
      </c>
      <c r="AA40" s="3" t="s">
        <v>47</v>
      </c>
      <c r="AB40" s="2" t="s">
        <v>106</v>
      </c>
      <c r="AC40" t="s">
        <v>152</v>
      </c>
      <c r="AD40" t="s">
        <v>159</v>
      </c>
      <c r="AE40" s="4" t="s">
        <v>159</v>
      </c>
      <c r="AF40" s="4" t="s">
        <v>3</v>
      </c>
    </row>
    <row r="41" spans="5:32" x14ac:dyDescent="0.25">
      <c r="E41" t="s">
        <v>26</v>
      </c>
      <c r="H41" t="str">
        <f t="array" ref="H41">IFERROR(INDEX($X$2:$X$61,SMALL(IF(COUNTIF($H$2:H40,$X$2:$X$61)=0,ROW($X$1:$X$60)),1)),"")</f>
        <v/>
      </c>
      <c r="I41" t="str">
        <f t="array" ref="I41">IFERROR(INDEX($Y$2:$Y$61,SMALL(IF((COUNTIF($I$2:$I40,$Y$2:$Y$61)=0)*($X$2:$X$61=$G$1),ROW($X$1:$X$60)),1)),"")</f>
        <v/>
      </c>
      <c r="J41" t="str">
        <f t="array" ref="J41">IF($J$1="Все Территории",
IFERROR(INDEX($Z$2:$Z$61,SMALL(IF((COUNTIF($J$2:$J40,$Z$2:$Z$61)=0)*($X$2:$X$61=$G$1),ROW($X$1:$X$60)),1)),""),
IFERROR(INDEX($Z$2:$Z$61,SMALL(IF((COUNTIF($J$2:$J40,$Z$2:$Z$61)=0)*($Y$2:$Y$61=$J$1),ROW($Y$1:$Y$60)),1)),""))</f>
        <v/>
      </c>
      <c r="K41" t="str">
        <f t="array" ref="K41">IF($J$1="Все Территории",
IFERROR(INDEX($AB$2:$AB$61,SMALL(IF((COUNTIF($K$2:$K40,$AB$2:$AB$61)=0)*($Y$2:$Y$61=$G$1),ROW($Y$1:$Y$60)),1)),""),
IF(AND($G$1="Москва",$J$1="Все Территории"),
IFERROR(INDEX($AB$2:$AB$61,SMALL(IF((COUNTIF($K$2:$K40,$AB$2:$AB$61)=0)*($Z$2:$Z$61=$G$1),ROW($Z$1:$Z$60)),1)),""),
IFERROR(INDEX($AB$2:$AB$61,SMALL(IF((COUNTIF($K$2:$K40,$AB$2:$AB$61)=0)*($Y$2:$Y$61=$J$1),ROW($Y$1:$Y$60)),1)),"")))</f>
        <v/>
      </c>
      <c r="L41" t="str">
        <f t="array" ref="L41">IF($K$1="Все Города",
IFERROR(INDEX($AB$2:$AB$61,SMALL(IF((COUNTIF($L$2:$L40,$AB$2:$AB$61)=0)*($Y$2:$Y$61=$G$1),ROW($Y$1:$Y$60)),1)),""),
IF(AND($G$1="Москва",$J$1="Все"),
IFERROR(INDEX($AB$2:$AB$61,SMALL(IF((COUNTIF($L$2:$L40,$AB$2:$AB$61)=0)*($AA$2:$AA$61=$G$1),ROW($Y$1:$Y$60)),1)),""),
IF(AND($G$1="Москва",$J$1&lt;&gt;"Все"),
IFERROR(INDEX($AB$2:$AB$61,SMALL(IF((COUNTIF($L$2:$L40,$AB$2:$AB$61)=0)*($Y$2:$Y$61=$J$1),ROW($Y$1:$Y$60)),1)),""),
IFERROR(INDEX($AB$2:$AB$61,SMALL(IF((COUNTIF($L$2:$L40,$AB$2:$AB$61)=0)*($Z$2:$Z$61=$K$1),ROW($Z$1:$Z$60)),1)),""))))</f>
        <v/>
      </c>
      <c r="M41" t="str">
        <f t="array" ref="M41">IFERROR(INDEX($O$2:$O$93,SMALL(IF(COUNTIF($M$1:M40,$O$2:$O$93)=0,ROW($O$1:$O$92)),1)),"")</f>
        <v/>
      </c>
      <c r="N41" t="str">
        <f t="array" ref="N41">IF($G$1="Все Округа",
IFERROR(INDEX($AB$2:$AB$61,SMALL(IF(COUNTIF($N$1:N40,$AB$2:$AB$61)=0,ROW($AB$1:$AB$60)),1)),""),
IF($J$1="Все Территории",
IFERROR(INDEX($AB$2:$AB$61,SMALL(IF((COUNTIF($N$1:$N40,$AB$2:$AB$61)=0)*($X$2:$X$61=$G$1),ROW($X$1:$X$60)),1)),""),
IF($K$1="Все Города",
IFERROR(INDEX($AB$2:$AB$61,SMALL(IF((COUNTIF($N$1:$N40,$AB$2:$AB$61)=0)*($Y$2:$Y$61=$J$1),ROW($Y$1:$Y$60)),1)),""),
IF($L$1="Все Филиалы",
IFERROR(INDEX($AB$2:$AB$61,SMALL(IF((COUNTIF($N$1:$N40,$AB$2:$AB$61)=0)*($Z$2:$Z$61=$K$1),ROW($Z$1:$Z$60)),1)),""),
IF(ROW($L41)=3,$L$1,"")
)
)
)
)</f>
        <v>ТЕРР_АСТ1</v>
      </c>
      <c r="O41" t="str">
        <f>IF($N41="","",VLOOKUP($N41,AB29:AC99,2,FALSE))</f>
        <v>Средний</v>
      </c>
      <c r="P41" t="str">
        <f t="array" ref="P41">IF($O$1="Все Форматы",
IFERROR(INDEX($N$3:$N$93,SMALL(IF(COUNTIF($P$2:$P40,$N$3:$N$93)=0,ROW($N$2:$N$92)-1),1)),""),
IFERROR(INDEX($N$2:$N$93,SMALL(IF((COUNTIF($P$1:$P40,$N$2:$N$93)=0)*($O$2:$O$93=$O$1),ROW($O$1:$O$92)),1)),""))</f>
        <v>ТЕРР_АСТ1</v>
      </c>
      <c r="Q41" t="str">
        <f t="array" ref="Q41">IF($P41="","",VLOOKUP($P41,$AB$3:$AF$61,3,0))</f>
        <v>Юг</v>
      </c>
      <c r="R41" t="str">
        <f t="array" ref="R41">IFERROR(INDEX($Q$2:$Q$93,SMALL(IF(COUNTIF($R$1:R40,$Q$2:$Q$93)=0,ROW($Q$1:$Q$92)),1)),"")</f>
        <v/>
      </c>
      <c r="S41" t="str">
        <f>IF($P41="","",VLOOKUP($P41,$AB$3:$AF$61,4,0))</f>
        <v>Волгоград</v>
      </c>
      <c r="T41" s="4" t="str">
        <f t="array" ref="T41">IFERROR(INDEX($S$2:$S$93,SMALL(IF(COUNTIF($T$1:T40,$S$2:$S$93)=0,ROW($S$1:$S$92)),1)),"")</f>
        <v/>
      </c>
      <c r="U41" t="str">
        <f>IF($P41="","",VLOOKUP($P41,$AB$3:$AF$61,5,0))</f>
        <v>Астрахань</v>
      </c>
      <c r="V41" t="str">
        <f t="array" ref="V41">IFERROR(INDEX($U$2:$U$93,SMALL(IF(COUNTIF($V$1:V40,$U$2:$U$93)=0,ROW($U$1:$U$92)),1)),"")</f>
        <v>Колпино</v>
      </c>
      <c r="X41" t="s">
        <v>161</v>
      </c>
      <c r="Y41" s="4" t="s">
        <v>6</v>
      </c>
      <c r="Z41" s="4" t="s">
        <v>24</v>
      </c>
      <c r="AA41" s="3" t="s">
        <v>107</v>
      </c>
      <c r="AB41" s="2" t="s">
        <v>108</v>
      </c>
      <c r="AC41" t="s">
        <v>152</v>
      </c>
      <c r="AD41" t="s">
        <v>161</v>
      </c>
      <c r="AE41" s="4" t="s">
        <v>6</v>
      </c>
      <c r="AF41" s="4" t="s">
        <v>24</v>
      </c>
    </row>
    <row r="42" spans="5:32" x14ac:dyDescent="0.25">
      <c r="E42" t="s">
        <v>22</v>
      </c>
      <c r="H42" t="str">
        <f t="array" ref="H42">IFERROR(INDEX($X$2:$X$61,SMALL(IF(COUNTIF($H$2:H41,$X$2:$X$61)=0,ROW($X$1:$X$60)),1)),"")</f>
        <v/>
      </c>
      <c r="I42" t="str">
        <f t="array" ref="I42">IFERROR(INDEX($Y$2:$Y$61,SMALL(IF((COUNTIF($I$2:$I41,$Y$2:$Y$61)=0)*($X$2:$X$61=$G$1),ROW($X$1:$X$60)),1)),"")</f>
        <v/>
      </c>
      <c r="J42" t="str">
        <f t="array" ref="J42">IF($J$1="Все Территории",
IFERROR(INDEX($Z$2:$Z$61,SMALL(IF((COUNTIF($J$2:$J41,$Z$2:$Z$61)=0)*($X$2:$X$61=$G$1),ROW($X$1:$X$60)),1)),""),
IFERROR(INDEX($Z$2:$Z$61,SMALL(IF((COUNTIF($J$2:$J41,$Z$2:$Z$61)=0)*($Y$2:$Y$61=$J$1),ROW($Y$1:$Y$60)),1)),""))</f>
        <v/>
      </c>
      <c r="K42" t="str">
        <f t="array" ref="K42">IF($J$1="Все Территории",
IFERROR(INDEX($AB$2:$AB$61,SMALL(IF((COUNTIF($K$2:$K41,$AB$2:$AB$61)=0)*($Y$2:$Y$61=$G$1),ROW($Y$1:$Y$60)),1)),""),
IF(AND($G$1="Москва",$J$1="Все Территории"),
IFERROR(INDEX($AB$2:$AB$61,SMALL(IF((COUNTIF($K$2:$K41,$AB$2:$AB$61)=0)*($Z$2:$Z$61=$G$1),ROW($Z$1:$Z$60)),1)),""),
IFERROR(INDEX($AB$2:$AB$61,SMALL(IF((COUNTIF($K$2:$K41,$AB$2:$AB$61)=0)*($Y$2:$Y$61=$J$1),ROW($Y$1:$Y$60)),1)),"")))</f>
        <v/>
      </c>
      <c r="L42" t="str">
        <f t="array" ref="L42">IF($K$1="Все Города",
IFERROR(INDEX($AB$2:$AB$61,SMALL(IF((COUNTIF($L$2:$L41,$AB$2:$AB$61)=0)*($Y$2:$Y$61=$G$1),ROW($Y$1:$Y$60)),1)),""),
IF(AND($G$1="Москва",$J$1="Все"),
IFERROR(INDEX($AB$2:$AB$61,SMALL(IF((COUNTIF($L$2:$L41,$AB$2:$AB$61)=0)*($AA$2:$AA$61=$G$1),ROW($Y$1:$Y$60)),1)),""),
IF(AND($G$1="Москва",$J$1&lt;&gt;"Все"),
IFERROR(INDEX($AB$2:$AB$61,SMALL(IF((COUNTIF($L$2:$L41,$AB$2:$AB$61)=0)*($Y$2:$Y$61=$J$1),ROW($Y$1:$Y$60)),1)),""),
IFERROR(INDEX($AB$2:$AB$61,SMALL(IF((COUNTIF($L$2:$L41,$AB$2:$AB$61)=0)*($Z$2:$Z$61=$K$1),ROW($Z$1:$Z$60)),1)),""))))</f>
        <v/>
      </c>
      <c r="M42" t="str">
        <f t="array" ref="M42">IFERROR(INDEX($O$2:$O$93,SMALL(IF(COUNTIF($M$1:M41,$O$2:$O$93)=0,ROW($O$1:$O$92)),1)),"")</f>
        <v/>
      </c>
      <c r="N42" t="str">
        <f t="array" ref="N42">IF($G$1="Все Округа",
IFERROR(INDEX($AB$2:$AB$61,SMALL(IF(COUNTIF($N$1:N41,$AB$2:$AB$61)=0,ROW($AB$1:$AB$60)),1)),""),
IF($J$1="Все Территории",
IFERROR(INDEX($AB$2:$AB$61,SMALL(IF((COUNTIF($N$1:$N41,$AB$2:$AB$61)=0)*($X$2:$X$61=$G$1),ROW($X$1:$X$60)),1)),""),
IF($K$1="Все Города",
IFERROR(INDEX($AB$2:$AB$61,SMALL(IF((COUNTIF($N$1:$N41,$AB$2:$AB$61)=0)*($Y$2:$Y$61=$J$1),ROW($Y$1:$Y$60)),1)),""),
IF($L$1="Все Филиалы",
IFERROR(INDEX($AB$2:$AB$61,SMALL(IF((COUNTIF($N$1:$N41,$AB$2:$AB$61)=0)*($Z$2:$Z$61=$K$1),ROW($Z$1:$Z$60)),1)),""),
IF(ROW($L42)=3,$L$1,"")
)
)
)
)</f>
        <v>ТЕРР_МСК11</v>
      </c>
      <c r="O42" t="str">
        <f>IF($N42="","",VLOOKUP($N42,AB29:AC100,2,FALSE))</f>
        <v>Большой</v>
      </c>
      <c r="P42" t="str">
        <f t="array" ref="P42">IF($O$1="Все Форматы",
IFERROR(INDEX($N$3:$N$93,SMALL(IF(COUNTIF($P$2:$P41,$N$3:$N$93)=0,ROW($N$2:$N$92)-1),1)),""),
IFERROR(INDEX($N$2:$N$93,SMALL(IF((COUNTIF($P$1:$P41,$N$2:$N$93)=0)*($O$2:$O$93=$O$1),ROW($O$1:$O$92)),1)),""))</f>
        <v>ТЕРР_МСК11</v>
      </c>
      <c r="Q42" t="str">
        <f t="array" ref="Q42">IF($P42="","",VLOOKUP($P42,$AB$3:$AF$61,3,0))</f>
        <v>Москва</v>
      </c>
      <c r="R42" t="str">
        <f t="array" ref="R42">IFERROR(INDEX($Q$2:$Q$93,SMALL(IF(COUNTIF($R$1:R41,$Q$2:$Q$93)=0,ROW($Q$1:$Q$92)),1)),"")</f>
        <v/>
      </c>
      <c r="S42" t="str">
        <f>IF($P42="","",VLOOKUP($P42,$AB$3:$AF$61,4,0))</f>
        <v>Москва Север</v>
      </c>
      <c r="T42" s="4" t="str">
        <f t="array" ref="T42">IFERROR(INDEX($S$2:$S$93,SMALL(IF(COUNTIF($T$1:T41,$S$2:$S$93)=0,ROW($S$1:$S$92)),1)),"")</f>
        <v/>
      </c>
      <c r="U42" t="str">
        <f>IF($P42="","",VLOOKUP($P42,$AB$3:$AF$61,5,0))</f>
        <v>Москва Север</v>
      </c>
      <c r="V42" t="str">
        <f t="array" ref="V42">IFERROR(INDEX($U$2:$U$93,SMALL(IF(COUNTIF($V$1:V41,$U$2:$U$93)=0,ROW($U$1:$U$92)),1)),"")</f>
        <v>Барнаул</v>
      </c>
      <c r="X42" t="s">
        <v>44</v>
      </c>
      <c r="Y42" s="4" t="s">
        <v>1</v>
      </c>
      <c r="Z42" s="4" t="s">
        <v>1</v>
      </c>
      <c r="AA42" s="3" t="s">
        <v>45</v>
      </c>
      <c r="AB42" s="2" t="s">
        <v>109</v>
      </c>
      <c r="AC42" t="s">
        <v>151</v>
      </c>
      <c r="AD42" t="s">
        <v>44</v>
      </c>
      <c r="AE42" s="4" t="s">
        <v>1</v>
      </c>
      <c r="AF42" s="4" t="s">
        <v>1</v>
      </c>
    </row>
    <row r="43" spans="5:32" x14ac:dyDescent="0.25">
      <c r="E43" t="s">
        <v>19</v>
      </c>
      <c r="H43" t="str">
        <f t="array" ref="H43">IFERROR(INDEX($X$2:$X$61,SMALL(IF(COUNTIF($H$2:H42,$X$2:$X$61)=0,ROW($X$1:$X$60)),1)),"")</f>
        <v/>
      </c>
      <c r="I43" t="str">
        <f t="array" ref="I43">IFERROR(INDEX($Y$2:$Y$61,SMALL(IF((COUNTIF($I$2:$I42,$Y$2:$Y$61)=0)*($X$2:$X$61=$G$1),ROW($X$1:$X$60)),1)),"")</f>
        <v/>
      </c>
      <c r="J43" t="str">
        <f t="array" ref="J43">IF($J$1="Все Территории",
IFERROR(INDEX($Z$2:$Z$61,SMALL(IF((COUNTIF($J$2:$J42,$Z$2:$Z$61)=0)*($X$2:$X$61=$G$1),ROW($X$1:$X$60)),1)),""),
IFERROR(INDEX($Z$2:$Z$61,SMALL(IF((COUNTIF($J$2:$J42,$Z$2:$Z$61)=0)*($Y$2:$Y$61=$J$1),ROW($Y$1:$Y$60)),1)),""))</f>
        <v/>
      </c>
      <c r="K43" t="str">
        <f t="array" ref="K43">IF($J$1="Все Территории",
IFERROR(INDEX($AB$2:$AB$61,SMALL(IF((COUNTIF($K$2:$K42,$AB$2:$AB$61)=0)*($Y$2:$Y$61=$G$1),ROW($Y$1:$Y$60)),1)),""),
IF(AND($G$1="Москва",$J$1="Все Территории"),
IFERROR(INDEX($AB$2:$AB$61,SMALL(IF((COUNTIF($K$2:$K42,$AB$2:$AB$61)=0)*($Z$2:$Z$61=$G$1),ROW($Z$1:$Z$60)),1)),""),
IFERROR(INDEX($AB$2:$AB$61,SMALL(IF((COUNTIF($K$2:$K42,$AB$2:$AB$61)=0)*($Y$2:$Y$61=$J$1),ROW($Y$1:$Y$60)),1)),"")))</f>
        <v/>
      </c>
      <c r="L43" t="str">
        <f t="array" ref="L43">IF($K$1="Все Города",
IFERROR(INDEX($AB$2:$AB$61,SMALL(IF((COUNTIF($L$2:$L42,$AB$2:$AB$61)=0)*($Y$2:$Y$61=$G$1),ROW($Y$1:$Y$60)),1)),""),
IF(AND($G$1="Москва",$J$1="Все"),
IFERROR(INDEX($AB$2:$AB$61,SMALL(IF((COUNTIF($L$2:$L42,$AB$2:$AB$61)=0)*($AA$2:$AA$61=$G$1),ROW($Y$1:$Y$60)),1)),""),
IF(AND($G$1="Москва",$J$1&lt;&gt;"Все"),
IFERROR(INDEX($AB$2:$AB$61,SMALL(IF((COUNTIF($L$2:$L42,$AB$2:$AB$61)=0)*($Y$2:$Y$61=$J$1),ROW($Y$1:$Y$60)),1)),""),
IFERROR(INDEX($AB$2:$AB$61,SMALL(IF((COUNTIF($L$2:$L42,$AB$2:$AB$61)=0)*($Z$2:$Z$61=$K$1),ROW($Z$1:$Z$60)),1)),""))))</f>
        <v/>
      </c>
      <c r="M43" t="str">
        <f t="array" ref="M43">IFERROR(INDEX($O$2:$O$93,SMALL(IF(COUNTIF($M$1:M42,$O$2:$O$93)=0,ROW($O$1:$O$92)),1)),"")</f>
        <v/>
      </c>
      <c r="N43" t="str">
        <f t="array" ref="N43">IF($G$1="Все Округа",
IFERROR(INDEX($AB$2:$AB$61,SMALL(IF(COUNTIF($N$1:N42,$AB$2:$AB$61)=0,ROW($AB$1:$AB$60)),1)),""),
IF($J$1="Все Территории",
IFERROR(INDEX($AB$2:$AB$61,SMALL(IF((COUNTIF($N$1:$N42,$AB$2:$AB$61)=0)*($X$2:$X$61=$G$1),ROW($X$1:$X$60)),1)),""),
IF($K$1="Все Города",
IFERROR(INDEX($AB$2:$AB$61,SMALL(IF((COUNTIF($N$1:$N42,$AB$2:$AB$61)=0)*($Y$2:$Y$61=$J$1),ROW($Y$1:$Y$60)),1)),""),
IF($L$1="Все Филиалы",
IFERROR(INDEX($AB$2:$AB$61,SMALL(IF((COUNTIF($N$1:$N42,$AB$2:$AB$61)=0)*($Z$2:$Z$61=$K$1),ROW($Z$1:$Z$60)),1)),""),
IF(ROW($L43)=3,$L$1,"")
)
)
)
)</f>
        <v>ТЕРР_СВТ1</v>
      </c>
      <c r="O43" t="str">
        <f>IF($N43="","",VLOOKUP($N43,AB29:AC101,2,FALSE))</f>
        <v>Малыш</v>
      </c>
      <c r="P43" t="str">
        <f t="array" ref="P43">IF($O$1="Все Форматы",
IFERROR(INDEX($N$3:$N$93,SMALL(IF(COUNTIF($P$2:$P42,$N$3:$N$93)=0,ROW($N$2:$N$92)-1),1)),""),
IFERROR(INDEX($N$2:$N$93,SMALL(IF((COUNTIF($P$1:$P42,$N$2:$N$93)=0)*($O$2:$O$93=$O$1),ROW($O$1:$O$92)),1)),""))</f>
        <v>ТЕРР_СВТ1</v>
      </c>
      <c r="Q43" t="str">
        <f t="array" ref="Q43">IF($P43="","",VLOOKUP($P43,$AB$3:$AF$61,3,0))</f>
        <v>Восток</v>
      </c>
      <c r="R43" t="str">
        <f t="array" ref="R43">IFERROR(INDEX($Q$2:$Q$93,SMALL(IF(COUNTIF($R$1:R42,$Q$2:$Q$93)=0,ROW($Q$1:$Q$92)),1)),"")</f>
        <v/>
      </c>
      <c r="S43" t="str">
        <f>IF($P43="","",VLOOKUP($P43,$AB$3:$AF$61,4,0))</f>
        <v>Уфа</v>
      </c>
      <c r="T43" s="4" t="str">
        <f t="array" ref="T43">IFERROR(INDEX($S$2:$S$93,SMALL(IF(COUNTIF($T$1:T42,$S$2:$S$93)=0,ROW($S$1:$S$92)),1)),"")</f>
        <v/>
      </c>
      <c r="U43" t="str">
        <f>IF($P43="","",VLOOKUP($P43,$AB$3:$AF$61,5,0))</f>
        <v>Салават</v>
      </c>
      <c r="V43" t="str">
        <f t="array" ref="V43">IFERROR(INDEX($U$2:$U$93,SMALL(IF(COUNTIF($V$1:V42,$U$2:$U$93)=0,ROW($U$1:$U$92)),1)),"")</f>
        <v/>
      </c>
      <c r="X43" t="s">
        <v>162</v>
      </c>
      <c r="Y43" s="4" t="s">
        <v>18</v>
      </c>
      <c r="Z43" s="4" t="s">
        <v>37</v>
      </c>
      <c r="AA43" s="3" t="s">
        <v>110</v>
      </c>
      <c r="AB43" s="2" t="s">
        <v>111</v>
      </c>
      <c r="AC43" t="s">
        <v>153</v>
      </c>
      <c r="AD43" t="s">
        <v>162</v>
      </c>
      <c r="AE43" s="4" t="s">
        <v>18</v>
      </c>
      <c r="AF43" s="4" t="s">
        <v>37</v>
      </c>
    </row>
    <row r="44" spans="5:32" x14ac:dyDescent="0.25">
      <c r="E44" t="s">
        <v>18</v>
      </c>
      <c r="H44" t="str">
        <f t="array" ref="H44">IFERROR(INDEX($X$2:$X$61,SMALL(IF(COUNTIF($H$2:H43,$X$2:$X$61)=0,ROW($X$1:$X$60)),1)),"")</f>
        <v/>
      </c>
      <c r="I44" t="str">
        <f t="array" ref="I44">IFERROR(INDEX($Y$2:$Y$61,SMALL(IF((COUNTIF($I$2:$I43,$Y$2:$Y$61)=0)*($X$2:$X$61=$G$1),ROW($X$1:$X$60)),1)),"")</f>
        <v/>
      </c>
      <c r="J44" t="str">
        <f t="array" ref="J44">IF($J$1="Все Территории",
IFERROR(INDEX($Z$2:$Z$61,SMALL(IF((COUNTIF($J$2:$J43,$Z$2:$Z$61)=0)*($X$2:$X$61=$G$1),ROW($X$1:$X$60)),1)),""),
IFERROR(INDEX($Z$2:$Z$61,SMALL(IF((COUNTIF($J$2:$J43,$Z$2:$Z$61)=0)*($Y$2:$Y$61=$J$1),ROW($Y$1:$Y$60)),1)),""))</f>
        <v/>
      </c>
      <c r="K44" t="str">
        <f t="array" ref="K44">IF($J$1="Все Территории",
IFERROR(INDEX($AB$2:$AB$61,SMALL(IF((COUNTIF($K$2:$K43,$AB$2:$AB$61)=0)*($Y$2:$Y$61=$G$1),ROW($Y$1:$Y$60)),1)),""),
IF(AND($G$1="Москва",$J$1="Все Территории"),
IFERROR(INDEX($AB$2:$AB$61,SMALL(IF((COUNTIF($K$2:$K43,$AB$2:$AB$61)=0)*($Z$2:$Z$61=$G$1),ROW($Z$1:$Z$60)),1)),""),
IFERROR(INDEX($AB$2:$AB$61,SMALL(IF((COUNTIF($K$2:$K43,$AB$2:$AB$61)=0)*($Y$2:$Y$61=$J$1),ROW($Y$1:$Y$60)),1)),"")))</f>
        <v/>
      </c>
      <c r="L44" t="str">
        <f t="array" ref="L44">IF($K$1="Все Города",
IFERROR(INDEX($AB$2:$AB$61,SMALL(IF((COUNTIF($L$2:$L43,$AB$2:$AB$61)=0)*($Y$2:$Y$61=$G$1),ROW($Y$1:$Y$60)),1)),""),
IF(AND($G$1="Москва",$J$1="Все"),
IFERROR(INDEX($AB$2:$AB$61,SMALL(IF((COUNTIF($L$2:$L43,$AB$2:$AB$61)=0)*($AA$2:$AA$61=$G$1),ROW($Y$1:$Y$60)),1)),""),
IF(AND($G$1="Москва",$J$1&lt;&gt;"Все"),
IFERROR(INDEX($AB$2:$AB$61,SMALL(IF((COUNTIF($L$2:$L43,$AB$2:$AB$61)=0)*($Y$2:$Y$61=$J$1),ROW($Y$1:$Y$60)),1)),""),
IFERROR(INDEX($AB$2:$AB$61,SMALL(IF((COUNTIF($L$2:$L43,$AB$2:$AB$61)=0)*($Z$2:$Z$61=$K$1),ROW($Z$1:$Z$60)),1)),""))))</f>
        <v/>
      </c>
      <c r="M44" t="str">
        <f t="array" ref="M44">IFERROR(INDEX($O$2:$O$93,SMALL(IF(COUNTIF($M$1:M43,$O$2:$O$93)=0,ROW($O$1:$O$92)),1)),"")</f>
        <v/>
      </c>
      <c r="N44" t="str">
        <f t="array" ref="N44">IF($G$1="Все Округа",
IFERROR(INDEX($AB$2:$AB$61,SMALL(IF(COUNTIF($N$1:N43,$AB$2:$AB$61)=0,ROW($AB$1:$AB$60)),1)),""),
IF($J$1="Все Территории",
IFERROR(INDEX($AB$2:$AB$61,SMALL(IF((COUNTIF($N$1:$N43,$AB$2:$AB$61)=0)*($X$2:$X$61=$G$1),ROW($X$1:$X$60)),1)),""),
IF($K$1="Все Города",
IFERROR(INDEX($AB$2:$AB$61,SMALL(IF((COUNTIF($N$1:$N43,$AB$2:$AB$61)=0)*($Y$2:$Y$61=$J$1),ROW($Y$1:$Y$60)),1)),""),
IF($L$1="Все Филиалы",
IFERROR(INDEX($AB$2:$AB$61,SMALL(IF((COUNTIF($N$1:$N43,$AB$2:$AB$61)=0)*($Z$2:$Z$61=$K$1),ROW($Z$1:$Z$60)),1)),""),
IF(ROW($L44)=3,$L$1,"")
)
)
)
)</f>
        <v>ТЕРР_ТМБ1</v>
      </c>
      <c r="O44" t="str">
        <f>IF($N44="","",VLOOKUP($N44,AB30:AC102,2,FALSE))</f>
        <v>Средний</v>
      </c>
      <c r="P44" t="str">
        <f t="array" ref="P44">IF($O$1="Все Форматы",
IFERROR(INDEX($N$3:$N$93,SMALL(IF(COUNTIF($P$2:$P43,$N$3:$N$93)=0,ROW($N$2:$N$92)-1),1)),""),
IFERROR(INDEX($N$2:$N$93,SMALL(IF((COUNTIF($P$1:$P43,$N$2:$N$93)=0)*($O$2:$O$93=$O$1),ROW($O$1:$O$92)),1)),""))</f>
        <v>ТЕРР_ТМБ1</v>
      </c>
      <c r="Q44" t="str">
        <f t="array" ref="Q44">IF($P44="","",VLOOKUP($P44,$AB$3:$AF$61,3,0))</f>
        <v>Центр</v>
      </c>
      <c r="R44" t="str">
        <f t="array" ref="R44">IFERROR(INDEX($Q$2:$Q$93,SMALL(IF(COUNTIF($R$1:R43,$Q$2:$Q$93)=0,ROW($Q$1:$Q$92)),1)),"")</f>
        <v/>
      </c>
      <c r="S44" t="str">
        <f>IF($P44="","",VLOOKUP($P44,$AB$3:$AF$61,4,0))</f>
        <v>Черноземье</v>
      </c>
      <c r="T44" s="4" t="str">
        <f t="array" ref="T44">IFERROR(INDEX($S$2:$S$93,SMALL(IF(COUNTIF($T$1:T43,$S$2:$S$93)=0,ROW($S$1:$S$92)),1)),"")</f>
        <v/>
      </c>
      <c r="U44" t="str">
        <f>IF($P44="","",VLOOKUP($P44,$AB$3:$AF$61,5,0))</f>
        <v>Тамбов</v>
      </c>
      <c r="V44" t="str">
        <f t="array" ref="V44">IFERROR(INDEX($U$2:$U$93,SMALL(IF(COUNTIF($V$1:V43,$U$2:$U$93)=0,ROW($U$1:$U$92)),1)),"")</f>
        <v/>
      </c>
      <c r="X44" t="s">
        <v>160</v>
      </c>
      <c r="Y44" s="4" t="s">
        <v>169</v>
      </c>
      <c r="Z44" s="4" t="s">
        <v>26</v>
      </c>
      <c r="AA44" s="3" t="s">
        <v>112</v>
      </c>
      <c r="AB44" s="2" t="s">
        <v>113</v>
      </c>
      <c r="AC44" t="s">
        <v>152</v>
      </c>
      <c r="AD44" t="s">
        <v>160</v>
      </c>
      <c r="AE44" s="4" t="s">
        <v>169</v>
      </c>
      <c r="AF44" s="4" t="s">
        <v>26</v>
      </c>
    </row>
    <row r="45" spans="5:32" x14ac:dyDescent="0.25">
      <c r="H45" t="str">
        <f t="array" ref="H45">IFERROR(INDEX($X$2:$X$61,SMALL(IF(COUNTIF($H$2:H44,$X$2:$X$61)=0,ROW($X$1:$X$60)),1)),"")</f>
        <v/>
      </c>
      <c r="I45" t="str">
        <f t="array" ref="I45">IFERROR(INDEX($Y$2:$Y$61,SMALL(IF((COUNTIF($I$2:$I44,$Y$2:$Y$61)=0)*($X$2:$X$61=$G$1),ROW($X$1:$X$60)),1)),"")</f>
        <v/>
      </c>
      <c r="J45" t="str">
        <f t="array" ref="J45">IF($J$1="Все Территории",
IFERROR(INDEX($Z$2:$Z$61,SMALL(IF((COUNTIF($J$2:$J44,$Z$2:$Z$61)=0)*($X$2:$X$61=$G$1),ROW($X$1:$X$60)),1)),""),
IFERROR(INDEX($Z$2:$Z$61,SMALL(IF((COUNTIF($J$2:$J44,$Z$2:$Z$61)=0)*($Y$2:$Y$61=$J$1),ROW($Y$1:$Y$60)),1)),""))</f>
        <v/>
      </c>
      <c r="K45" t="str">
        <f t="array" ref="K45">IF($J$1="Все Территории",
IFERROR(INDEX($AB$2:$AB$61,SMALL(IF((COUNTIF($K$2:$K44,$AB$2:$AB$61)=0)*($Y$2:$Y$61=$G$1),ROW($Y$1:$Y$60)),1)),""),
IF(AND($G$1="Москва",$J$1="Все Территории"),
IFERROR(INDEX($AB$2:$AB$61,SMALL(IF((COUNTIF($K$2:$K44,$AB$2:$AB$61)=0)*($Z$2:$Z$61=$G$1),ROW($Z$1:$Z$60)),1)),""),
IFERROR(INDEX($AB$2:$AB$61,SMALL(IF((COUNTIF($K$2:$K44,$AB$2:$AB$61)=0)*($Y$2:$Y$61=$J$1),ROW($Y$1:$Y$60)),1)),"")))</f>
        <v/>
      </c>
      <c r="L45" t="str">
        <f t="array" ref="L45">IF($K$1="Все Города",
IFERROR(INDEX($AB$2:$AB$61,SMALL(IF((COUNTIF($L$2:$L44,$AB$2:$AB$61)=0)*($Y$2:$Y$61=$G$1),ROW($Y$1:$Y$60)),1)),""),
IF(AND($G$1="Москва",$J$1="Все"),
IFERROR(INDEX($AB$2:$AB$61,SMALL(IF((COUNTIF($L$2:$L44,$AB$2:$AB$61)=0)*($AA$2:$AA$61=$G$1),ROW($Y$1:$Y$60)),1)),""),
IF(AND($G$1="Москва",$J$1&lt;&gt;"Все"),
IFERROR(INDEX($AB$2:$AB$61,SMALL(IF((COUNTIF($L$2:$L44,$AB$2:$AB$61)=0)*($Y$2:$Y$61=$J$1),ROW($Y$1:$Y$60)),1)),""),
IFERROR(INDEX($AB$2:$AB$61,SMALL(IF((COUNTIF($L$2:$L44,$AB$2:$AB$61)=0)*($Z$2:$Z$61=$K$1),ROW($Z$1:$Z$60)),1)),""))))</f>
        <v/>
      </c>
      <c r="M45" t="str">
        <f t="array" ref="M45">IFERROR(INDEX($O$2:$O$93,SMALL(IF(COUNTIF($M$1:M44,$O$2:$O$93)=0,ROW($O$1:$O$92)),1)),"")</f>
        <v/>
      </c>
      <c r="N45" t="str">
        <f t="array" ref="N45">IF($G$1="Все Округа",
IFERROR(INDEX($AB$2:$AB$61,SMALL(IF(COUNTIF($N$1:N44,$AB$2:$AB$61)=0,ROW($AB$1:$AB$60)),1)),""),
IF($J$1="Все Территории",
IFERROR(INDEX($AB$2:$AB$61,SMALL(IF((COUNTIF($N$1:$N44,$AB$2:$AB$61)=0)*($X$2:$X$61=$G$1),ROW($X$1:$X$60)),1)),""),
IF($K$1="Все Города",
IFERROR(INDEX($AB$2:$AB$61,SMALL(IF((COUNTIF($N$1:$N44,$AB$2:$AB$61)=0)*($Y$2:$Y$61=$J$1),ROW($Y$1:$Y$60)),1)),""),
IF($L$1="Все Филиалы",
IFERROR(INDEX($AB$2:$AB$61,SMALL(IF((COUNTIF($N$1:$N44,$AB$2:$AB$61)=0)*($Z$2:$Z$61=$K$1),ROW($Z$1:$Z$60)),1)),""),
IF(ROW($L45)=3,$L$1,"")
)
)
)
)</f>
        <v>ТЕРР_АБН1</v>
      </c>
      <c r="O45" t="str">
        <f>IF($N45="","",VLOOKUP($N45,AB31:AC103,2,FALSE))</f>
        <v>Малыш</v>
      </c>
      <c r="P45" t="str">
        <f t="array" ref="P45">IF($O$1="Все Форматы",
IFERROR(INDEX($N$3:$N$93,SMALL(IF(COUNTIF($P$2:$P44,$N$3:$N$93)=0,ROW($N$2:$N$92)-1),1)),""),
IFERROR(INDEX($N$2:$N$93,SMALL(IF((COUNTIF($P$1:$P44,$N$2:$N$93)=0)*($O$2:$O$93=$O$1),ROW($O$1:$O$92)),1)),""))</f>
        <v>ТЕРР_АБН1</v>
      </c>
      <c r="Q45" t="str">
        <f t="array" ref="Q45">IF($P45="","",VLOOKUP($P45,$AB$3:$AF$61,3,0))</f>
        <v>Восток</v>
      </c>
      <c r="R45" t="str">
        <f t="array" ref="R45">IFERROR(INDEX($Q$2:$Q$93,SMALL(IF(COUNTIF($R$1:R44,$Q$2:$Q$93)=0,ROW($Q$1:$Q$92)),1)),"")</f>
        <v/>
      </c>
      <c r="S45" t="str">
        <f>IF($P45="","",VLOOKUP($P45,$AB$3:$AF$61,4,0))</f>
        <v>Красноярск</v>
      </c>
      <c r="T45" s="4" t="str">
        <f t="array" ref="T45">IFERROR(INDEX($S$2:$S$93,SMALL(IF(COUNTIF($T$1:T44,$S$2:$S$93)=0,ROW($S$1:$S$92)),1)),"")</f>
        <v/>
      </c>
      <c r="U45" t="str">
        <f>IF($P45="","",VLOOKUP($P45,$AB$3:$AF$61,5,0))</f>
        <v>Абакан</v>
      </c>
      <c r="V45" t="str">
        <f t="array" ref="V45">IFERROR(INDEX($U$2:$U$93,SMALL(IF(COUNTIF($V$1:V44,$U$2:$U$93)=0,ROW($U$1:$U$92)),1)),"")</f>
        <v/>
      </c>
      <c r="X45" t="s">
        <v>162</v>
      </c>
      <c r="Y45" s="4" t="s">
        <v>15</v>
      </c>
      <c r="Z45" s="4" t="s">
        <v>35</v>
      </c>
      <c r="AA45" s="3" t="s">
        <v>114</v>
      </c>
      <c r="AB45" s="2" t="s">
        <v>115</v>
      </c>
      <c r="AC45" t="s">
        <v>153</v>
      </c>
      <c r="AD45" t="s">
        <v>162</v>
      </c>
      <c r="AE45" s="4" t="s">
        <v>15</v>
      </c>
      <c r="AF45" s="4" t="s">
        <v>35</v>
      </c>
    </row>
    <row r="46" spans="5:32" x14ac:dyDescent="0.25">
      <c r="H46" t="str">
        <f t="array" ref="H46">IFERROR(INDEX($X$2:$X$61,SMALL(IF(COUNTIF($H$2:H45,$X$2:$X$61)=0,ROW($X$1:$X$60)),1)),"")</f>
        <v/>
      </c>
      <c r="I46" t="str">
        <f t="array" ref="I46">IFERROR(INDEX($Y$2:$Y$61,SMALL(IF((COUNTIF($I$2:$I45,$Y$2:$Y$61)=0)*($X$2:$X$61=$G$1),ROW($X$1:$X$60)),1)),"")</f>
        <v/>
      </c>
      <c r="J46" t="str">
        <f t="array" ref="J46">IF($J$1="Все Территории",
IFERROR(INDEX($Z$2:$Z$61,SMALL(IF((COUNTIF($J$2:$J45,$Z$2:$Z$61)=0)*($X$2:$X$61=$G$1),ROW($X$1:$X$60)),1)),""),
IFERROR(INDEX($Z$2:$Z$61,SMALL(IF((COUNTIF($J$2:$J45,$Z$2:$Z$61)=0)*($Y$2:$Y$61=$J$1),ROW($Y$1:$Y$60)),1)),""))</f>
        <v/>
      </c>
      <c r="K46" t="str">
        <f t="array" ref="K46">IF($J$1="Все Территории",
IFERROR(INDEX($AB$2:$AB$61,SMALL(IF((COUNTIF($K$2:$K45,$AB$2:$AB$61)=0)*($Y$2:$Y$61=$G$1),ROW($Y$1:$Y$60)),1)),""),
IF(AND($G$1="Москва",$J$1="Все Территории"),
IFERROR(INDEX($AB$2:$AB$61,SMALL(IF((COUNTIF($K$2:$K45,$AB$2:$AB$61)=0)*($Z$2:$Z$61=$G$1),ROW($Z$1:$Z$60)),1)),""),
IFERROR(INDEX($AB$2:$AB$61,SMALL(IF((COUNTIF($K$2:$K45,$AB$2:$AB$61)=0)*($Y$2:$Y$61=$J$1),ROW($Y$1:$Y$60)),1)),"")))</f>
        <v/>
      </c>
      <c r="L46" t="str">
        <f t="array" ref="L46">IF($K$1="Все Города",
IFERROR(INDEX($AB$2:$AB$61,SMALL(IF((COUNTIF($L$2:$L45,$AB$2:$AB$61)=0)*($Y$2:$Y$61=$G$1),ROW($Y$1:$Y$60)),1)),""),
IF(AND($G$1="Москва",$J$1="Все"),
IFERROR(INDEX($AB$2:$AB$61,SMALL(IF((COUNTIF($L$2:$L45,$AB$2:$AB$61)=0)*($AA$2:$AA$61=$G$1),ROW($Y$1:$Y$60)),1)),""),
IF(AND($G$1="Москва",$J$1&lt;&gt;"Все"),
IFERROR(INDEX($AB$2:$AB$61,SMALL(IF((COUNTIF($L$2:$L45,$AB$2:$AB$61)=0)*($Y$2:$Y$61=$J$1),ROW($Y$1:$Y$60)),1)),""),
IFERROR(INDEX($AB$2:$AB$61,SMALL(IF((COUNTIF($L$2:$L45,$AB$2:$AB$61)=0)*($Z$2:$Z$61=$K$1),ROW($Z$1:$Z$60)),1)),""))))</f>
        <v/>
      </c>
      <c r="M46" t="str">
        <f t="array" ref="M46">IFERROR(INDEX($O$2:$O$93,SMALL(IF(COUNTIF($M$1:M45,$O$2:$O$93)=0,ROW($O$1:$O$92)),1)),"")</f>
        <v/>
      </c>
      <c r="N46" t="str">
        <f t="array" ref="N46">IF($G$1="Все Округа",
IFERROR(INDEX($AB$2:$AB$61,SMALL(IF(COUNTIF($N$1:N45,$AB$2:$AB$61)=0,ROW($AB$1:$AB$60)),1)),""),
IF($J$1="Все Территории",
IFERROR(INDEX($AB$2:$AB$61,SMALL(IF((COUNTIF($N$1:$N45,$AB$2:$AB$61)=0)*($X$2:$X$61=$G$1),ROW($X$1:$X$60)),1)),""),
IF($K$1="Все Города",
IFERROR(INDEX($AB$2:$AB$61,SMALL(IF((COUNTIF($N$1:$N45,$AB$2:$AB$61)=0)*($Y$2:$Y$61=$J$1),ROW($Y$1:$Y$60)),1)),""),
IF($L$1="Все Филиалы",
IFERROR(INDEX($AB$2:$AB$61,SMALL(IF((COUNTIF($N$1:$N45,$AB$2:$AB$61)=0)*($Z$2:$Z$61=$K$1),ROW($Z$1:$Z$60)),1)),""),
IF(ROW($L46)=3,$L$1,"")
)
)
)
)</f>
        <v>ТЕРР_ВЛГ3</v>
      </c>
      <c r="O46" t="str">
        <f>IF($N46="","",VLOOKUP($N46,AB31:AC104,2,FALSE))</f>
        <v>Средний</v>
      </c>
      <c r="P46" t="str">
        <f t="array" ref="P46">IF($O$1="Все Форматы",
IFERROR(INDEX($N$3:$N$93,SMALL(IF(COUNTIF($P$2:$P45,$N$3:$N$93)=0,ROW($N$2:$N$92)-1),1)),""),
IFERROR(INDEX($N$2:$N$93,SMALL(IF((COUNTIF($P$1:$P45,$N$2:$N$93)=0)*($O$2:$O$93=$O$1),ROW($O$1:$O$92)),1)),""))</f>
        <v>ТЕРР_ВЛГ3</v>
      </c>
      <c r="Q46" t="str">
        <f t="array" ref="Q46">IF($P46="","",VLOOKUP($P46,$AB$3:$AF$61,3,0))</f>
        <v>Юг</v>
      </c>
      <c r="R46" t="str">
        <f t="array" ref="R46">IFERROR(INDEX($Q$2:$Q$93,SMALL(IF(COUNTIF($R$1:R45,$Q$2:$Q$93)=0,ROW($Q$1:$Q$92)),1)),"")</f>
        <v/>
      </c>
      <c r="S46" t="str">
        <f>IF($P46="","",VLOOKUP($P46,$AB$3:$AF$61,4,0))</f>
        <v>Волгоград</v>
      </c>
      <c r="T46" s="4" t="str">
        <f t="array" ref="T46">IFERROR(INDEX($S$2:$S$93,SMALL(IF(COUNTIF($T$1:T45,$S$2:$S$93)=0,ROW($S$1:$S$92)),1)),"")</f>
        <v/>
      </c>
      <c r="U46" t="str">
        <f>IF($P46="","",VLOOKUP($P46,$AB$3:$AF$61,5,0))</f>
        <v>Волгоград</v>
      </c>
      <c r="V46" t="str">
        <f t="array" ref="V46">IFERROR(INDEX($U$2:$U$93,SMALL(IF(COUNTIF($V$1:V45,$U$2:$U$93)=0,ROW($U$1:$U$92)),1)),"")</f>
        <v/>
      </c>
      <c r="X46" t="s">
        <v>161</v>
      </c>
      <c r="Y46" s="4" t="s">
        <v>6</v>
      </c>
      <c r="Z46" s="4" t="s">
        <v>6</v>
      </c>
      <c r="AA46" s="3" t="s">
        <v>51</v>
      </c>
      <c r="AB46" s="2" t="s">
        <v>116</v>
      </c>
      <c r="AC46" t="s">
        <v>152</v>
      </c>
      <c r="AD46" t="s">
        <v>161</v>
      </c>
      <c r="AE46" s="4" t="s">
        <v>6</v>
      </c>
      <c r="AF46" s="4" t="s">
        <v>6</v>
      </c>
    </row>
    <row r="47" spans="5:32" x14ac:dyDescent="0.25">
      <c r="H47" t="str">
        <f t="array" ref="H47">IFERROR(INDEX($X$2:$X$61,SMALL(IF(COUNTIF($H$2:H46,$X$2:$X$61)=0,ROW($X$1:$X$60)),1)),"")</f>
        <v/>
      </c>
      <c r="I47" t="str">
        <f t="array" ref="I47">IFERROR(INDEX($Y$2:$Y$61,SMALL(IF((COUNTIF($I$2:$I46,$Y$2:$Y$61)=0)*($X$2:$X$61=$G$1),ROW($X$1:$X$60)),1)),"")</f>
        <v/>
      </c>
      <c r="J47" t="str">
        <f t="array" ref="J47">IF($J$1="Все Территории",
IFERROR(INDEX($Z$2:$Z$61,SMALL(IF((COUNTIF($J$2:$J46,$Z$2:$Z$61)=0)*($X$2:$X$61=$G$1),ROW($X$1:$X$60)),1)),""),
IFERROR(INDEX($Z$2:$Z$61,SMALL(IF((COUNTIF($J$2:$J46,$Z$2:$Z$61)=0)*($Y$2:$Y$61=$J$1),ROW($Y$1:$Y$60)),1)),""))</f>
        <v/>
      </c>
      <c r="K47" t="str">
        <f t="array" ref="K47">IF($J$1="Все Территории",
IFERROR(INDEX($AB$2:$AB$61,SMALL(IF((COUNTIF($K$2:$K46,$AB$2:$AB$61)=0)*($Y$2:$Y$61=$G$1),ROW($Y$1:$Y$60)),1)),""),
IF(AND($G$1="Москва",$J$1="Все Территории"),
IFERROR(INDEX($AB$2:$AB$61,SMALL(IF((COUNTIF($K$2:$K46,$AB$2:$AB$61)=0)*($Z$2:$Z$61=$G$1),ROW($Z$1:$Z$60)),1)),""),
IFERROR(INDEX($AB$2:$AB$61,SMALL(IF((COUNTIF($K$2:$K46,$AB$2:$AB$61)=0)*($Y$2:$Y$61=$J$1),ROW($Y$1:$Y$60)),1)),"")))</f>
        <v/>
      </c>
      <c r="L47" t="str">
        <f t="array" ref="L47">IF($K$1="Все Города",
IFERROR(INDEX($AB$2:$AB$61,SMALL(IF((COUNTIF($L$2:$L46,$AB$2:$AB$61)=0)*($Y$2:$Y$61=$G$1),ROW($Y$1:$Y$60)),1)),""),
IF(AND($G$1="Москва",$J$1="Все"),
IFERROR(INDEX($AB$2:$AB$61,SMALL(IF((COUNTIF($L$2:$L46,$AB$2:$AB$61)=0)*($AA$2:$AA$61=$G$1),ROW($Y$1:$Y$60)),1)),""),
IF(AND($G$1="Москва",$J$1&lt;&gt;"Все"),
IFERROR(INDEX($AB$2:$AB$61,SMALL(IF((COUNTIF($L$2:$L46,$AB$2:$AB$61)=0)*($Y$2:$Y$61=$J$1),ROW($Y$1:$Y$60)),1)),""),
IFERROR(INDEX($AB$2:$AB$61,SMALL(IF((COUNTIF($L$2:$L46,$AB$2:$AB$61)=0)*($Z$2:$Z$61=$K$1),ROW($Z$1:$Z$60)),1)),""))))</f>
        <v/>
      </c>
      <c r="M47" t="str">
        <f t="array" ref="M47">IFERROR(INDEX($O$2:$O$93,SMALL(IF(COUNTIF($M$1:M46,$O$2:$O$93)=0,ROW($O$1:$O$92)),1)),"")</f>
        <v/>
      </c>
      <c r="N47" t="str">
        <f t="array" ref="N47">IF($G$1="Все Округа",
IFERROR(INDEX($AB$2:$AB$61,SMALL(IF(COUNTIF($N$1:N46,$AB$2:$AB$61)=0,ROW($AB$1:$AB$60)),1)),""),
IF($J$1="Все Территории",
IFERROR(INDEX($AB$2:$AB$61,SMALL(IF((COUNTIF($N$1:$N46,$AB$2:$AB$61)=0)*($X$2:$X$61=$G$1),ROW($X$1:$X$60)),1)),""),
IF($K$1="Все Города",
IFERROR(INDEX($AB$2:$AB$61,SMALL(IF((COUNTIF($N$1:$N46,$AB$2:$AB$61)=0)*($Y$2:$Y$61=$J$1),ROW($Y$1:$Y$60)),1)),""),
IF($L$1="Все Филиалы",
IFERROR(INDEX($AB$2:$AB$61,SMALL(IF((COUNTIF($N$1:$N46,$AB$2:$AB$61)=0)*($Z$2:$Z$61=$K$1),ROW($Z$1:$Z$60)),1)),""),
IF(ROW($L47)=3,$L$1,"")
)
)
)
)</f>
        <v>ТЕРР_СРТ2</v>
      </c>
      <c r="O47" t="str">
        <f>IF($N47="","",VLOOKUP($N47,AB32:AC105,2,FALSE))</f>
        <v>Малыш</v>
      </c>
      <c r="P47" t="str">
        <f t="array" ref="P47">IF($O$1="Все Форматы",
IFERROR(INDEX($N$3:$N$93,SMALL(IF(COUNTIF($P$2:$P46,$N$3:$N$93)=0,ROW($N$2:$N$92)-1),1)),""),
IFERROR(INDEX($N$2:$N$93,SMALL(IF((COUNTIF($P$1:$P46,$N$2:$N$93)=0)*($O$2:$O$93=$O$1),ROW($O$1:$O$92)),1)),""))</f>
        <v>ТЕРР_СРТ2</v>
      </c>
      <c r="Q47" t="str">
        <f t="array" ref="Q47">IF($P47="","",VLOOKUP($P47,$AB$3:$AF$61,3,0))</f>
        <v>Юг</v>
      </c>
      <c r="R47" t="str">
        <f t="array" ref="R47">IFERROR(INDEX($Q$2:$Q$93,SMALL(IF(COUNTIF($R$1:R46,$Q$2:$Q$93)=0,ROW($Q$1:$Q$92)),1)),"")</f>
        <v/>
      </c>
      <c r="S47" t="str">
        <f>IF($P47="","",VLOOKUP($P47,$AB$3:$AF$61,4,0))</f>
        <v>Саратов</v>
      </c>
      <c r="T47" s="4" t="str">
        <f t="array" ref="T47">IFERROR(INDEX($S$2:$S$93,SMALL(IF(COUNTIF($T$1:T46,$S$2:$S$93)=0,ROW($S$1:$S$92)),1)),"")</f>
        <v/>
      </c>
      <c r="U47" t="str">
        <f>IF($P47="","",VLOOKUP($P47,$AB$3:$AF$61,5,0))</f>
        <v>Саратов</v>
      </c>
      <c r="V47" t="str">
        <f t="array" ref="V47">IFERROR(INDEX($U$2:$U$93,SMALL(IF(COUNTIF($V$1:V46,$U$2:$U$93)=0,ROW($U$1:$U$92)),1)),"")</f>
        <v/>
      </c>
      <c r="X47" t="s">
        <v>161</v>
      </c>
      <c r="Y47" s="4" t="s">
        <v>10</v>
      </c>
      <c r="Z47" s="4" t="s">
        <v>10</v>
      </c>
      <c r="AA47" s="3" t="s">
        <v>63</v>
      </c>
      <c r="AB47" s="2" t="s">
        <v>117</v>
      </c>
      <c r="AC47" t="s">
        <v>153</v>
      </c>
      <c r="AD47" t="s">
        <v>161</v>
      </c>
      <c r="AE47" s="4" t="s">
        <v>10</v>
      </c>
      <c r="AF47" s="4" t="s">
        <v>10</v>
      </c>
    </row>
    <row r="48" spans="5:32" x14ac:dyDescent="0.25">
      <c r="H48" t="str">
        <f t="array" ref="H48">IFERROR(INDEX($X$2:$X$61,SMALL(IF(COUNTIF($H$2:H47,$X$2:$X$61)=0,ROW($X$1:$X$60)),1)),"")</f>
        <v/>
      </c>
      <c r="I48" t="str">
        <f t="array" ref="I48">IFERROR(INDEX($Y$2:$Y$61,SMALL(IF((COUNTIF($I$2:$I47,$Y$2:$Y$61)=0)*($X$2:$X$61=$G$1),ROW($X$1:$X$60)),1)),"")</f>
        <v/>
      </c>
      <c r="J48" t="str">
        <f t="array" ref="J48">IF($J$1="Все Территории",
IFERROR(INDEX($Z$2:$Z$61,SMALL(IF((COUNTIF($J$2:$J47,$Z$2:$Z$61)=0)*($X$2:$X$61=$G$1),ROW($X$1:$X$60)),1)),""),
IFERROR(INDEX($Z$2:$Z$61,SMALL(IF((COUNTIF($J$2:$J47,$Z$2:$Z$61)=0)*($Y$2:$Y$61=$J$1),ROW($Y$1:$Y$60)),1)),""))</f>
        <v/>
      </c>
      <c r="K48" t="str">
        <f t="array" ref="K48">IF($J$1="Все Территории",
IFERROR(INDEX($AB$2:$AB$61,SMALL(IF((COUNTIF($K$2:$K47,$AB$2:$AB$61)=0)*($Y$2:$Y$61=$G$1),ROW($Y$1:$Y$60)),1)),""),
IF(AND($G$1="Москва",$J$1="Все Территории"),
IFERROR(INDEX($AB$2:$AB$61,SMALL(IF((COUNTIF($K$2:$K47,$AB$2:$AB$61)=0)*($Z$2:$Z$61=$G$1),ROW($Z$1:$Z$60)),1)),""),
IFERROR(INDEX($AB$2:$AB$61,SMALL(IF((COUNTIF($K$2:$K47,$AB$2:$AB$61)=0)*($Y$2:$Y$61=$J$1),ROW($Y$1:$Y$60)),1)),"")))</f>
        <v/>
      </c>
      <c r="L48" t="str">
        <f t="array" ref="L48">IF($K$1="Все Города",
IFERROR(INDEX($AB$2:$AB$61,SMALL(IF((COUNTIF($L$2:$L47,$AB$2:$AB$61)=0)*($Y$2:$Y$61=$G$1),ROW($Y$1:$Y$60)),1)),""),
IF(AND($G$1="Москва",$J$1="Все"),
IFERROR(INDEX($AB$2:$AB$61,SMALL(IF((COUNTIF($L$2:$L47,$AB$2:$AB$61)=0)*($AA$2:$AA$61=$G$1),ROW($Y$1:$Y$60)),1)),""),
IF(AND($G$1="Москва",$J$1&lt;&gt;"Все"),
IFERROR(INDEX($AB$2:$AB$61,SMALL(IF((COUNTIF($L$2:$L47,$AB$2:$AB$61)=0)*($Y$2:$Y$61=$J$1),ROW($Y$1:$Y$60)),1)),""),
IFERROR(INDEX($AB$2:$AB$61,SMALL(IF((COUNTIF($L$2:$L47,$AB$2:$AB$61)=0)*($Z$2:$Z$61=$K$1),ROW($Z$1:$Z$60)),1)),""))))</f>
        <v/>
      </c>
      <c r="M48" t="str">
        <f t="array" ref="M48">IFERROR(INDEX($O$2:$O$93,SMALL(IF(COUNTIF($M$1:M47,$O$2:$O$93)=0,ROW($O$1:$O$92)),1)),"")</f>
        <v/>
      </c>
      <c r="N48" t="str">
        <f t="array" ref="N48">IF($G$1="Все Округа",
IFERROR(INDEX($AB$2:$AB$61,SMALL(IF(COUNTIF($N$1:N47,$AB$2:$AB$61)=0,ROW($AB$1:$AB$60)),1)),""),
IF($J$1="Все Территории",
IFERROR(INDEX($AB$2:$AB$61,SMALL(IF((COUNTIF($N$1:$N47,$AB$2:$AB$61)=0)*($X$2:$X$61=$G$1),ROW($X$1:$X$60)),1)),""),
IF($K$1="Все Города",
IFERROR(INDEX($AB$2:$AB$61,SMALL(IF((COUNTIF($N$1:$N47,$AB$2:$AB$61)=0)*($Y$2:$Y$61=$J$1),ROW($Y$1:$Y$60)),1)),""),
IF($L$1="Все Филиалы",
IFERROR(INDEX($AB$2:$AB$61,SMALL(IF((COUNTIF($N$1:$N47,$AB$2:$AB$61)=0)*($Z$2:$Z$61=$K$1),ROW($Z$1:$Z$60)),1)),""),
IF(ROW($L48)=3,$L$1,"")
)
)
)
)</f>
        <v>ТЕРР_КУР1</v>
      </c>
      <c r="O48" t="str">
        <f>IF($N48="","",VLOOKUP($N48,AB33:AC106,2,FALSE))</f>
        <v>Средний</v>
      </c>
      <c r="P48" t="str">
        <f t="array" ref="P48">IF($O$1="Все Форматы",
IFERROR(INDEX($N$3:$N$93,SMALL(IF(COUNTIF($P$2:$P47,$N$3:$N$93)=0,ROW($N$2:$N$92)-1),1)),""),
IFERROR(INDEX($N$2:$N$93,SMALL(IF((COUNTIF($P$1:$P47,$N$2:$N$93)=0)*($O$2:$O$93=$O$1),ROW($O$1:$O$92)),1)),""))</f>
        <v>ТЕРР_КУР1</v>
      </c>
      <c r="Q48" t="str">
        <f t="array" ref="Q48">IF($P48="","",VLOOKUP($P48,$AB$3:$AF$61,3,0))</f>
        <v>Центр</v>
      </c>
      <c r="R48" t="str">
        <f t="array" ref="R48">IFERROR(INDEX($Q$2:$Q$93,SMALL(IF(COUNTIF($R$1:R47,$Q$2:$Q$93)=0,ROW($Q$1:$Q$92)),1)),"")</f>
        <v/>
      </c>
      <c r="S48" t="str">
        <f>IF($P48="","",VLOOKUP($P48,$AB$3:$AF$61,4,0))</f>
        <v>Черноземье</v>
      </c>
      <c r="T48" s="4" t="str">
        <f t="array" ref="T48">IFERROR(INDEX($S$2:$S$93,SMALL(IF(COUNTIF($T$1:T47,$S$2:$S$93)=0,ROW($S$1:$S$92)),1)),"")</f>
        <v/>
      </c>
      <c r="U48" t="str">
        <f>IF($P48="","",VLOOKUP($P48,$AB$3:$AF$61,5,0))</f>
        <v>Курск</v>
      </c>
      <c r="V48" t="str">
        <f t="array" ref="V48">IFERROR(INDEX($U$2:$U$93,SMALL(IF(COUNTIF($V$1:V47,$U$2:$U$93)=0,ROW($U$1:$U$92)),1)),"")</f>
        <v/>
      </c>
      <c r="X48" t="s">
        <v>160</v>
      </c>
      <c r="Y48" s="4" t="s">
        <v>169</v>
      </c>
      <c r="Z48" s="4" t="s">
        <v>25</v>
      </c>
      <c r="AA48" s="3" t="s">
        <v>118</v>
      </c>
      <c r="AB48" s="2" t="s">
        <v>119</v>
      </c>
      <c r="AC48" t="s">
        <v>152</v>
      </c>
      <c r="AD48" t="s">
        <v>160</v>
      </c>
      <c r="AE48" s="4" t="s">
        <v>169</v>
      </c>
      <c r="AF48" s="4" t="s">
        <v>25</v>
      </c>
    </row>
    <row r="49" spans="8:32" x14ac:dyDescent="0.25">
      <c r="H49" t="str">
        <f t="array" ref="H49">IFERROR(INDEX($X$2:$X$61,SMALL(IF(COUNTIF($H$2:H48,$X$2:$X$61)=0,ROW($X$1:$X$60)),1)),"")</f>
        <v/>
      </c>
      <c r="I49" t="str">
        <f t="array" ref="I49">IFERROR(INDEX($Y$2:$Y$61,SMALL(IF((COUNTIF($I$2:$I48,$Y$2:$Y$61)=0)*($X$2:$X$61=$G$1),ROW($X$1:$X$60)),1)),"")</f>
        <v/>
      </c>
      <c r="J49" t="str">
        <f t="array" ref="J49">IF($J$1="Все Территории",
IFERROR(INDEX($Z$2:$Z$61,SMALL(IF((COUNTIF($J$2:$J48,$Z$2:$Z$61)=0)*($X$2:$X$61=$G$1),ROW($X$1:$X$60)),1)),""),
IFERROR(INDEX($Z$2:$Z$61,SMALL(IF((COUNTIF($J$2:$J48,$Z$2:$Z$61)=0)*($Y$2:$Y$61=$J$1),ROW($Y$1:$Y$60)),1)),""))</f>
        <v/>
      </c>
      <c r="K49" t="str">
        <f t="array" ref="K49">IF($J$1="Все Территории",
IFERROR(INDEX($AB$2:$AB$61,SMALL(IF((COUNTIF($K$2:$K48,$AB$2:$AB$61)=0)*($Y$2:$Y$61=$G$1),ROW($Y$1:$Y$60)),1)),""),
IF(AND($G$1="Москва",$J$1="Все Территории"),
IFERROR(INDEX($AB$2:$AB$61,SMALL(IF((COUNTIF($K$2:$K48,$AB$2:$AB$61)=0)*($Z$2:$Z$61=$G$1),ROW($Z$1:$Z$60)),1)),""),
IFERROR(INDEX($AB$2:$AB$61,SMALL(IF((COUNTIF($K$2:$K48,$AB$2:$AB$61)=0)*($Y$2:$Y$61=$J$1),ROW($Y$1:$Y$60)),1)),"")))</f>
        <v/>
      </c>
      <c r="L49" t="str">
        <f t="array" ref="L49">IF($K$1="Все Города",
IFERROR(INDEX($AB$2:$AB$61,SMALL(IF((COUNTIF($L$2:$L48,$AB$2:$AB$61)=0)*($Y$2:$Y$61=$G$1),ROW($Y$1:$Y$60)),1)),""),
IF(AND($G$1="Москва",$J$1="Все"),
IFERROR(INDEX($AB$2:$AB$61,SMALL(IF((COUNTIF($L$2:$L48,$AB$2:$AB$61)=0)*($AA$2:$AA$61=$G$1),ROW($Y$1:$Y$60)),1)),""),
IF(AND($G$1="Москва",$J$1&lt;&gt;"Все"),
IFERROR(INDEX($AB$2:$AB$61,SMALL(IF((COUNTIF($L$2:$L48,$AB$2:$AB$61)=0)*($Y$2:$Y$61=$J$1),ROW($Y$1:$Y$60)),1)),""),
IFERROR(INDEX($AB$2:$AB$61,SMALL(IF((COUNTIF($L$2:$L48,$AB$2:$AB$61)=0)*($Z$2:$Z$61=$K$1),ROW($Z$1:$Z$60)),1)),""))))</f>
        <v/>
      </c>
      <c r="M49" t="str">
        <f t="array" ref="M49">IFERROR(INDEX($O$2:$O$93,SMALL(IF(COUNTIF($M$1:M48,$O$2:$O$93)=0,ROW($O$1:$O$92)),1)),"")</f>
        <v/>
      </c>
      <c r="N49" t="str">
        <f t="array" ref="N49">IF($G$1="Все Округа",
IFERROR(INDEX($AB$2:$AB$61,SMALL(IF(COUNTIF($N$1:N48,$AB$2:$AB$61)=0,ROW($AB$1:$AB$60)),1)),""),
IF($J$1="Все Территории",
IFERROR(INDEX($AB$2:$AB$61,SMALL(IF((COUNTIF($N$1:$N48,$AB$2:$AB$61)=0)*($X$2:$X$61=$G$1),ROW($X$1:$X$60)),1)),""),
IF($K$1="Все Города",
IFERROR(INDEX($AB$2:$AB$61,SMALL(IF((COUNTIF($N$1:$N48,$AB$2:$AB$61)=0)*($Y$2:$Y$61=$J$1),ROW($Y$1:$Y$60)),1)),""),
IF($L$1="Все Филиалы",
IFERROR(INDEX($AB$2:$AB$61,SMALL(IF((COUNTIF($N$1:$N48,$AB$2:$AB$61)=0)*($Z$2:$Z$61=$K$1),ROW($Z$1:$Z$60)),1)),""),
IF(ROW($L49)=3,$L$1,"")
)
)
)
)</f>
        <v>ТЕРР_МХЛ1</v>
      </c>
      <c r="O49" t="str">
        <f>IF($N49="","",VLOOKUP($N49,AB33:AC107,2,FALSE))</f>
        <v>Малыш</v>
      </c>
      <c r="P49" t="str">
        <f t="array" ref="P49">IF($O$1="Все Форматы",
IFERROR(INDEX($N$3:$N$93,SMALL(IF(COUNTIF($P$2:$P48,$N$3:$N$93)=0,ROW($N$2:$N$92)-1),1)),""),
IFERROR(INDEX($N$2:$N$93,SMALL(IF((COUNTIF($P$1:$P48,$N$2:$N$93)=0)*($O$2:$O$93=$O$1),ROW($O$1:$O$92)),1)),""))</f>
        <v>ТЕРР_МХЛ1</v>
      </c>
      <c r="Q49" t="str">
        <f t="array" ref="Q49">IF($P49="","",VLOOKUP($P49,$AB$3:$AF$61,3,0))</f>
        <v>Юг</v>
      </c>
      <c r="R49" t="str">
        <f t="array" ref="R49">IFERROR(INDEX($Q$2:$Q$93,SMALL(IF(COUNTIF($R$1:R48,$Q$2:$Q$93)=0,ROW($Q$1:$Q$92)),1)),"")</f>
        <v/>
      </c>
      <c r="S49" t="str">
        <f>IF($P49="","",VLOOKUP($P49,$AB$3:$AF$61,4,0))</f>
        <v>Волгоград</v>
      </c>
      <c r="T49" s="4" t="str">
        <f t="array" ref="T49">IFERROR(INDEX($S$2:$S$93,SMALL(IF(COUNTIF($T$1:T48,$S$2:$S$93)=0,ROW($S$1:$S$92)),1)),"")</f>
        <v/>
      </c>
      <c r="U49" t="str">
        <f>IF($P49="","",VLOOKUP($P49,$AB$3:$AF$61,5,0))</f>
        <v>Михайловка</v>
      </c>
      <c r="V49" t="str">
        <f t="array" ref="V49">IFERROR(INDEX($U$2:$U$93,SMALL(IF(COUNTIF($V$1:V48,$U$2:$U$93)=0,ROW($U$1:$U$92)),1)),"")</f>
        <v/>
      </c>
      <c r="X49" t="s">
        <v>161</v>
      </c>
      <c r="Y49" s="4" t="s">
        <v>6</v>
      </c>
      <c r="Z49" s="4" t="s">
        <v>34</v>
      </c>
      <c r="AA49" s="3" t="s">
        <v>120</v>
      </c>
      <c r="AB49" s="2" t="s">
        <v>121</v>
      </c>
      <c r="AC49" t="s">
        <v>153</v>
      </c>
      <c r="AD49" t="s">
        <v>161</v>
      </c>
      <c r="AE49" s="4" t="s">
        <v>6</v>
      </c>
      <c r="AF49" s="4" t="s">
        <v>34</v>
      </c>
    </row>
    <row r="50" spans="8:32" x14ac:dyDescent="0.25">
      <c r="H50" t="str">
        <f t="array" ref="H50">IFERROR(INDEX($X$2:$X$61,SMALL(IF(COUNTIF($H$2:H49,$X$2:$X$61)=0,ROW($X$1:$X$60)),1)),"")</f>
        <v/>
      </c>
      <c r="I50" t="str">
        <f t="array" ref="I50">IFERROR(INDEX($Y$2:$Y$61,SMALL(IF((COUNTIF($I$2:$I49,$Y$2:$Y$61)=0)*($X$2:$X$61=$G$1),ROW($X$1:$X$60)),1)),"")</f>
        <v/>
      </c>
      <c r="J50" t="str">
        <f t="array" ref="J50">IF($J$1="Все Территории",
IFERROR(INDEX($Z$2:$Z$61,SMALL(IF((COUNTIF($J$2:$J49,$Z$2:$Z$61)=0)*($X$2:$X$61=$G$1),ROW($X$1:$X$60)),1)),""),
IFERROR(INDEX($Z$2:$Z$61,SMALL(IF((COUNTIF($J$2:$J49,$Z$2:$Z$61)=0)*($Y$2:$Y$61=$J$1),ROW($Y$1:$Y$60)),1)),""))</f>
        <v/>
      </c>
      <c r="K50" t="str">
        <f t="array" ref="K50">IF($J$1="Все Территории",
IFERROR(INDEX($AB$2:$AB$61,SMALL(IF((COUNTIF($K$2:$K49,$AB$2:$AB$61)=0)*($Y$2:$Y$61=$G$1),ROW($Y$1:$Y$60)),1)),""),
IF(AND($G$1="Москва",$J$1="Все Территории"),
IFERROR(INDEX($AB$2:$AB$61,SMALL(IF((COUNTIF($K$2:$K49,$AB$2:$AB$61)=0)*($Z$2:$Z$61=$G$1),ROW($Z$1:$Z$60)),1)),""),
IFERROR(INDEX($AB$2:$AB$61,SMALL(IF((COUNTIF($K$2:$K49,$AB$2:$AB$61)=0)*($Y$2:$Y$61=$J$1),ROW($Y$1:$Y$60)),1)),"")))</f>
        <v/>
      </c>
      <c r="L50" t="str">
        <f t="array" ref="L50">IF($K$1="Все Города",
IFERROR(INDEX($AB$2:$AB$61,SMALL(IF((COUNTIF($L$2:$L49,$AB$2:$AB$61)=0)*($Y$2:$Y$61=$G$1),ROW($Y$1:$Y$60)),1)),""),
IF(AND($G$1="Москва",$J$1="Все"),
IFERROR(INDEX($AB$2:$AB$61,SMALL(IF((COUNTIF($L$2:$L49,$AB$2:$AB$61)=0)*($AA$2:$AA$61=$G$1),ROW($Y$1:$Y$60)),1)),""),
IF(AND($G$1="Москва",$J$1&lt;&gt;"Все"),
IFERROR(INDEX($AB$2:$AB$61,SMALL(IF((COUNTIF($L$2:$L49,$AB$2:$AB$61)=0)*($Y$2:$Y$61=$J$1),ROW($Y$1:$Y$60)),1)),""),
IFERROR(INDEX($AB$2:$AB$61,SMALL(IF((COUNTIF($L$2:$L49,$AB$2:$AB$61)=0)*($Z$2:$Z$61=$K$1),ROW($Z$1:$Z$60)),1)),""))))</f>
        <v/>
      </c>
      <c r="M50" t="str">
        <f t="array" ref="M50">IFERROR(INDEX($O$2:$O$93,SMALL(IF(COUNTIF($M$1:M49,$O$2:$O$93)=0,ROW($O$1:$O$92)),1)),"")</f>
        <v/>
      </c>
      <c r="N50" t="str">
        <f t="array" ref="N50">IF($G$1="Все Округа",
IFERROR(INDEX($AB$2:$AB$61,SMALL(IF(COUNTIF($N$1:N49,$AB$2:$AB$61)=0,ROW($AB$1:$AB$60)),1)),""),
IF($J$1="Все Территории",
IFERROR(INDEX($AB$2:$AB$61,SMALL(IF((COUNTIF($N$1:$N49,$AB$2:$AB$61)=0)*($X$2:$X$61=$G$1),ROW($X$1:$X$60)),1)),""),
IF($K$1="Все Города",
IFERROR(INDEX($AB$2:$AB$61,SMALL(IF((COUNTIF($N$1:$N49,$AB$2:$AB$61)=0)*($Y$2:$Y$61=$J$1),ROW($Y$1:$Y$60)),1)),""),
IF($L$1="Все Филиалы",
IFERROR(INDEX($AB$2:$AB$61,SMALL(IF((COUNTIF($N$1:$N49,$AB$2:$AB$61)=0)*($Z$2:$Z$61=$K$1),ROW($Z$1:$Z$60)),1)),""),
IF(ROW($L50)=3,$L$1,"")
)
)
)
)</f>
        <v>ТЕРР_АНП1</v>
      </c>
      <c r="O50" t="str">
        <f>IF($N50="","",VLOOKUP($N50,AB34:AC108,2,FALSE))</f>
        <v>Малыш</v>
      </c>
      <c r="P50" t="str">
        <f t="array" ref="P50">IF($O$1="Все Форматы",
IFERROR(INDEX($N$3:$N$93,SMALL(IF(COUNTIF($P$2:$P49,$N$3:$N$93)=0,ROW($N$2:$N$92)-1),1)),""),
IFERROR(INDEX($N$2:$N$93,SMALL(IF((COUNTIF($P$1:$P49,$N$2:$N$93)=0)*($O$2:$O$93=$O$1),ROW($O$1:$O$92)),1)),""))</f>
        <v>ТЕРР_АНП1</v>
      </c>
      <c r="Q50" t="str">
        <f t="array" ref="Q50">IF($P50="","",VLOOKUP($P50,$AB$3:$AF$61,3,0))</f>
        <v>Юг</v>
      </c>
      <c r="R50" t="str">
        <f t="array" ref="R50">IFERROR(INDEX($Q$2:$Q$93,SMALL(IF(COUNTIF($R$1:R49,$Q$2:$Q$93)=0,ROW($Q$1:$Q$92)),1)),"")</f>
        <v/>
      </c>
      <c r="S50" t="str">
        <f>IF($P50="","",VLOOKUP($P50,$AB$3:$AF$61,4,0))</f>
        <v>Краснодар</v>
      </c>
      <c r="T50" s="4" t="str">
        <f t="array" ref="T50">IFERROR(INDEX($S$2:$S$93,SMALL(IF(COUNTIF($T$1:T49,$S$2:$S$93)=0,ROW($S$1:$S$92)),1)),"")</f>
        <v/>
      </c>
      <c r="U50" t="str">
        <f>IF($P50="","",VLOOKUP($P50,$AB$3:$AF$61,5,0))</f>
        <v>Анапа</v>
      </c>
      <c r="V50" t="str">
        <f t="array" ref="V50">IFERROR(INDEX($U$2:$U$93,SMALL(IF(COUNTIF($V$1:V49,$U$2:$U$93)=0,ROW($U$1:$U$92)),1)),"")</f>
        <v/>
      </c>
      <c r="X50" t="s">
        <v>161</v>
      </c>
      <c r="Y50" s="4" t="s">
        <v>8</v>
      </c>
      <c r="Z50" s="4" t="s">
        <v>32</v>
      </c>
      <c r="AA50" s="3" t="s">
        <v>122</v>
      </c>
      <c r="AB50" s="2" t="s">
        <v>123</v>
      </c>
      <c r="AC50" t="s">
        <v>153</v>
      </c>
      <c r="AD50" t="s">
        <v>161</v>
      </c>
      <c r="AE50" s="4" t="s">
        <v>8</v>
      </c>
      <c r="AF50" s="4" t="s">
        <v>32</v>
      </c>
    </row>
    <row r="51" spans="8:32" x14ac:dyDescent="0.25">
      <c r="H51" t="str">
        <f t="array" ref="H51">IFERROR(INDEX($X$2:$X$61,SMALL(IF(COUNTIF($H$2:H50,$X$2:$X$61)=0,ROW($X$1:$X$60)),1)),"")</f>
        <v/>
      </c>
      <c r="I51" t="str">
        <f t="array" ref="I51">IFERROR(INDEX($Y$2:$Y$61,SMALL(IF((COUNTIF($I$2:$I50,$Y$2:$Y$61)=0)*($X$2:$X$61=$G$1),ROW($X$1:$X$60)),1)),"")</f>
        <v/>
      </c>
      <c r="J51" t="str">
        <f t="array" ref="J51">IF($J$1="Все Территории",
IFERROR(INDEX($Z$2:$Z$61,SMALL(IF((COUNTIF($J$2:$J50,$Z$2:$Z$61)=0)*($X$2:$X$61=$G$1),ROW($X$1:$X$60)),1)),""),
IFERROR(INDEX($Z$2:$Z$61,SMALL(IF((COUNTIF($J$2:$J50,$Z$2:$Z$61)=0)*($Y$2:$Y$61=$J$1),ROW($Y$1:$Y$60)),1)),""))</f>
        <v/>
      </c>
      <c r="K51" t="str">
        <f t="array" ref="K51">IF($J$1="Все Территории",
IFERROR(INDEX($AB$2:$AB$61,SMALL(IF((COUNTIF($K$2:$K50,$AB$2:$AB$61)=0)*($Y$2:$Y$61=$G$1),ROW($Y$1:$Y$60)),1)),""),
IF(AND($G$1="Москва",$J$1="Все Территории"),
IFERROR(INDEX($AB$2:$AB$61,SMALL(IF((COUNTIF($K$2:$K50,$AB$2:$AB$61)=0)*($Z$2:$Z$61=$G$1),ROW($Z$1:$Z$60)),1)),""),
IFERROR(INDEX($AB$2:$AB$61,SMALL(IF((COUNTIF($K$2:$K50,$AB$2:$AB$61)=0)*($Y$2:$Y$61=$J$1),ROW($Y$1:$Y$60)),1)),"")))</f>
        <v/>
      </c>
      <c r="L51" t="str">
        <f t="array" ref="L51">IF($K$1="Все Города",
IFERROR(INDEX($AB$2:$AB$61,SMALL(IF((COUNTIF($L$2:$L50,$AB$2:$AB$61)=0)*($Y$2:$Y$61=$G$1),ROW($Y$1:$Y$60)),1)),""),
IF(AND($G$1="Москва",$J$1="Все"),
IFERROR(INDEX($AB$2:$AB$61,SMALL(IF((COUNTIF($L$2:$L50,$AB$2:$AB$61)=0)*($AA$2:$AA$61=$G$1),ROW($Y$1:$Y$60)),1)),""),
IF(AND($G$1="Москва",$J$1&lt;&gt;"Все"),
IFERROR(INDEX($AB$2:$AB$61,SMALL(IF((COUNTIF($L$2:$L50,$AB$2:$AB$61)=0)*($Y$2:$Y$61=$J$1),ROW($Y$1:$Y$60)),1)),""),
IFERROR(INDEX($AB$2:$AB$61,SMALL(IF((COUNTIF($L$2:$L50,$AB$2:$AB$61)=0)*($Z$2:$Z$61=$K$1),ROW($Z$1:$Z$60)),1)),""))))</f>
        <v/>
      </c>
      <c r="M51" t="str">
        <f t="array" ref="M51">IFERROR(INDEX($O$2:$O$93,SMALL(IF(COUNTIF($M$1:M50,$O$2:$O$93)=0,ROW($O$1:$O$92)),1)),"")</f>
        <v/>
      </c>
      <c r="N51" t="str">
        <f t="array" ref="N51">IF($G$1="Все Округа",
IFERROR(INDEX($AB$2:$AB$61,SMALL(IF(COUNTIF($N$1:N50,$AB$2:$AB$61)=0,ROW($AB$1:$AB$60)),1)),""),
IF($J$1="Все Территории",
IFERROR(INDEX($AB$2:$AB$61,SMALL(IF((COUNTIF($N$1:$N50,$AB$2:$AB$61)=0)*($X$2:$X$61=$G$1),ROW($X$1:$X$60)),1)),""),
IF($K$1="Все Города",
IFERROR(INDEX($AB$2:$AB$61,SMALL(IF((COUNTIF($N$1:$N50,$AB$2:$AB$61)=0)*($Y$2:$Y$61=$J$1),ROW($Y$1:$Y$60)),1)),""),
IF($L$1="Все Филиалы",
IFERROR(INDEX($AB$2:$AB$61,SMALL(IF((COUNTIF($N$1:$N50,$AB$2:$AB$61)=0)*($Z$2:$Z$61=$K$1),ROW($Z$1:$Z$60)),1)),""),
IF(ROW($L51)=3,$L$1,"")
)
)
)
)</f>
        <v>ТЕРР_РЗН1</v>
      </c>
      <c r="O51" t="str">
        <f>IF($N51="","",VLOOKUP($N51,AB35:AC109,2,FALSE))</f>
        <v>Средний</v>
      </c>
      <c r="P51" t="str">
        <f t="array" ref="P51">IF($O$1="Все Форматы",
IFERROR(INDEX($N$3:$N$93,SMALL(IF(COUNTIF($P$2:$P50,$N$3:$N$93)=0,ROW($N$2:$N$92)-1),1)),""),
IFERROR(INDEX($N$2:$N$93,SMALL(IF((COUNTIF($P$1:$P50,$N$2:$N$93)=0)*($O$2:$O$93=$O$1),ROW($O$1:$O$92)),1)),""))</f>
        <v>ТЕРР_РЗН1</v>
      </c>
      <c r="Q51" t="str">
        <f t="array" ref="Q51">IF($P51="","",VLOOKUP($P51,$AB$3:$AF$61,3,0))</f>
        <v>Центр</v>
      </c>
      <c r="R51" t="str">
        <f t="array" ref="R51">IFERROR(INDEX($Q$2:$Q$93,SMALL(IF(COUNTIF($R$1:R50,$Q$2:$Q$93)=0,ROW($Q$1:$Q$92)),1)),"")</f>
        <v/>
      </c>
      <c r="S51" t="str">
        <f>IF($P51="","",VLOOKUP($P51,$AB$3:$AF$61,4,0))</f>
        <v>Центральный</v>
      </c>
      <c r="T51" s="4" t="str">
        <f t="array" ref="T51">IFERROR(INDEX($S$2:$S$93,SMALL(IF(COUNTIF($T$1:T50,$S$2:$S$93)=0,ROW($S$1:$S$92)),1)),"")</f>
        <v/>
      </c>
      <c r="U51" t="str">
        <f>IF($P51="","",VLOOKUP($P51,$AB$3:$AF$61,5,0))</f>
        <v>Рязань</v>
      </c>
      <c r="V51" t="str">
        <f t="array" ref="V51">IFERROR(INDEX($U$2:$U$93,SMALL(IF(COUNTIF($V$1:V50,$U$2:$U$93)=0,ROW($U$1:$U$92)),1)),"")</f>
        <v/>
      </c>
      <c r="X51" t="s">
        <v>160</v>
      </c>
      <c r="Y51" s="4" t="s">
        <v>168</v>
      </c>
      <c r="Z51" s="4" t="s">
        <v>31</v>
      </c>
      <c r="AA51" s="3" t="s">
        <v>124</v>
      </c>
      <c r="AB51" s="2" t="s">
        <v>125</v>
      </c>
      <c r="AC51" t="s">
        <v>152</v>
      </c>
      <c r="AD51" t="s">
        <v>160</v>
      </c>
      <c r="AE51" s="4" t="s">
        <v>168</v>
      </c>
      <c r="AF51" s="4" t="s">
        <v>31</v>
      </c>
    </row>
    <row r="52" spans="8:32" x14ac:dyDescent="0.25">
      <c r="H52" t="str">
        <f t="array" ref="H52">IFERROR(INDEX($X$2:$X$61,SMALL(IF(COUNTIF($H$2:H51,$X$2:$X$61)=0,ROW($X$1:$X$60)),1)),"")</f>
        <v/>
      </c>
      <c r="I52" t="str">
        <f t="array" ref="I52">IFERROR(INDEX($Y$2:$Y$61,SMALL(IF((COUNTIF($I$2:$I51,$Y$2:$Y$61)=0)*($X$2:$X$61=$G$1),ROW($X$1:$X$60)),1)),"")</f>
        <v/>
      </c>
      <c r="J52" t="str">
        <f t="array" ref="J52">IF($J$1="Все Территории",
IFERROR(INDEX($Z$2:$Z$61,SMALL(IF((COUNTIF($J$2:$J51,$Z$2:$Z$61)=0)*($X$2:$X$61=$G$1),ROW($X$1:$X$60)),1)),""),
IFERROR(INDEX($Z$2:$Z$61,SMALL(IF((COUNTIF($J$2:$J51,$Z$2:$Z$61)=0)*($Y$2:$Y$61=$J$1),ROW($Y$1:$Y$60)),1)),""))</f>
        <v/>
      </c>
      <c r="K52" t="str">
        <f t="array" ref="K52">IF($J$1="Все Территории",
IFERROR(INDEX($AB$2:$AB$61,SMALL(IF((COUNTIF($K$2:$K51,$AB$2:$AB$61)=0)*($Y$2:$Y$61=$G$1),ROW($Y$1:$Y$60)),1)),""),
IF(AND($G$1="Москва",$J$1="Все Территории"),
IFERROR(INDEX($AB$2:$AB$61,SMALL(IF((COUNTIF($K$2:$K51,$AB$2:$AB$61)=0)*($Z$2:$Z$61=$G$1),ROW($Z$1:$Z$60)),1)),""),
IFERROR(INDEX($AB$2:$AB$61,SMALL(IF((COUNTIF($K$2:$K51,$AB$2:$AB$61)=0)*($Y$2:$Y$61=$J$1),ROW($Y$1:$Y$60)),1)),"")))</f>
        <v/>
      </c>
      <c r="L52" t="str">
        <f t="array" ref="L52">IF($K$1="Все Города",
IFERROR(INDEX($AB$2:$AB$61,SMALL(IF((COUNTIF($L$2:$L51,$AB$2:$AB$61)=0)*($Y$2:$Y$61=$G$1),ROW($Y$1:$Y$60)),1)),""),
IF(AND($G$1="Москва",$J$1="Все"),
IFERROR(INDEX($AB$2:$AB$61,SMALL(IF((COUNTIF($L$2:$L51,$AB$2:$AB$61)=0)*($AA$2:$AA$61=$G$1),ROW($Y$1:$Y$60)),1)),""),
IF(AND($G$1="Москва",$J$1&lt;&gt;"Все"),
IFERROR(INDEX($AB$2:$AB$61,SMALL(IF((COUNTIF($L$2:$L51,$AB$2:$AB$61)=0)*($Y$2:$Y$61=$J$1),ROW($Y$1:$Y$60)),1)),""),
IFERROR(INDEX($AB$2:$AB$61,SMALL(IF((COUNTIF($L$2:$L51,$AB$2:$AB$61)=0)*($Z$2:$Z$61=$K$1),ROW($Z$1:$Z$60)),1)),""))))</f>
        <v/>
      </c>
      <c r="M52" t="str">
        <f t="array" ref="M52">IFERROR(INDEX($O$2:$O$93,SMALL(IF(COUNTIF($M$1:M51,$O$2:$O$93)=0,ROW($O$1:$O$92)),1)),"")</f>
        <v/>
      </c>
      <c r="N52" t="str">
        <f t="array" ref="N52">IF($G$1="Все Округа",
IFERROR(INDEX($AB$2:$AB$61,SMALL(IF(COUNTIF($N$1:N51,$AB$2:$AB$61)=0,ROW($AB$1:$AB$60)),1)),""),
IF($J$1="Все Территории",
IFERROR(INDEX($AB$2:$AB$61,SMALL(IF((COUNTIF($N$1:$N51,$AB$2:$AB$61)=0)*($X$2:$X$61=$G$1),ROW($X$1:$X$60)),1)),""),
IF($K$1="Все Города",
IFERROR(INDEX($AB$2:$AB$61,SMALL(IF((COUNTIF($N$1:$N51,$AB$2:$AB$61)=0)*($Y$2:$Y$61=$J$1),ROW($Y$1:$Y$60)),1)),""),
IF($L$1="Все Филиалы",
IFERROR(INDEX($AB$2:$AB$61,SMALL(IF((COUNTIF($N$1:$N51,$AB$2:$AB$61)=0)*($Z$2:$Z$61=$K$1),ROW($Z$1:$Z$60)),1)),""),
IF(ROW($L52)=3,$L$1,"")
)
)
)
)</f>
        <v>ТЕРР_НШК1</v>
      </c>
      <c r="O52" t="str">
        <f>IF($N52="","",VLOOKUP($N52,AB35:AC110,2,FALSE))</f>
        <v>Малыш</v>
      </c>
      <c r="P52" t="str">
        <f t="array" ref="P52">IF($O$1="Все Форматы",
IFERROR(INDEX($N$3:$N$93,SMALL(IF(COUNTIF($P$2:$P51,$N$3:$N$93)=0,ROW($N$2:$N$92)-1),1)),""),
IFERROR(INDEX($N$2:$N$93,SMALL(IF((COUNTIF($P$1:$P51,$N$2:$N$93)=0)*($O$2:$O$93=$O$1),ROW($O$1:$O$92)),1)),""))</f>
        <v>ТЕРР_НШК1</v>
      </c>
      <c r="Q52" t="str">
        <f t="array" ref="Q52">IF($P52="","",VLOOKUP($P52,$AB$3:$AF$61,3,0))</f>
        <v>Юг</v>
      </c>
      <c r="R52" t="str">
        <f t="array" ref="R52">IFERROR(INDEX($Q$2:$Q$93,SMALL(IF(COUNTIF($R$1:R51,$Q$2:$Q$93)=0,ROW($Q$1:$Q$92)),1)),"")</f>
        <v/>
      </c>
      <c r="S52" t="str">
        <f>IF($P52="","",VLOOKUP($P52,$AB$3:$AF$61,4,0))</f>
        <v>Ростов-на-Дону</v>
      </c>
      <c r="T52" s="4" t="str">
        <f t="array" ref="T52">IFERROR(INDEX($S$2:$S$93,SMALL(IF(COUNTIF($T$1:T51,$S$2:$S$93)=0,ROW($S$1:$S$92)),1)),"")</f>
        <v/>
      </c>
      <c r="U52" t="str">
        <f>IF($P52="","",VLOOKUP($P52,$AB$3:$AF$61,5,0))</f>
        <v>Новошахтинск</v>
      </c>
      <c r="V52" t="str">
        <f t="array" ref="V52">IFERROR(INDEX($U$2:$U$93,SMALL(IF(COUNTIF($V$1:V51,$U$2:$U$93)=0,ROW($U$1:$U$92)),1)),"")</f>
        <v/>
      </c>
      <c r="X52" t="s">
        <v>161</v>
      </c>
      <c r="Y52" s="4" t="s">
        <v>7</v>
      </c>
      <c r="Z52" s="4" t="s">
        <v>40</v>
      </c>
      <c r="AA52" s="3" t="s">
        <v>126</v>
      </c>
      <c r="AB52" s="2" t="s">
        <v>127</v>
      </c>
      <c r="AC52" t="s">
        <v>153</v>
      </c>
      <c r="AD52" t="s">
        <v>161</v>
      </c>
      <c r="AE52" s="4" t="s">
        <v>7</v>
      </c>
      <c r="AF52" s="4" t="s">
        <v>40</v>
      </c>
    </row>
    <row r="53" spans="8:32" x14ac:dyDescent="0.25">
      <c r="H53" t="str">
        <f t="array" ref="H53">IFERROR(INDEX($X$2:$X$61,SMALL(IF(COUNTIF($H$2:H52,$X$2:$X$61)=0,ROW($X$1:$X$60)),1)),"")</f>
        <v/>
      </c>
      <c r="I53" t="str">
        <f t="array" ref="I53">IFERROR(INDEX($Y$2:$Y$61,SMALL(IF((COUNTIF($I$2:$I52,$Y$2:$Y$61)=0)*($X$2:$X$61=$G$1),ROW($X$1:$X$60)),1)),"")</f>
        <v/>
      </c>
      <c r="J53" t="str">
        <f t="array" ref="J53">IF($J$1="Все Территории",
IFERROR(INDEX($Z$2:$Z$61,SMALL(IF((COUNTIF($J$2:$J52,$Z$2:$Z$61)=0)*($X$2:$X$61=$G$1),ROW($X$1:$X$60)),1)),""),
IFERROR(INDEX($Z$2:$Z$61,SMALL(IF((COUNTIF($J$2:$J52,$Z$2:$Z$61)=0)*($Y$2:$Y$61=$J$1),ROW($Y$1:$Y$60)),1)),""))</f>
        <v/>
      </c>
      <c r="K53" t="str">
        <f t="array" ref="K53">IF($J$1="Все Территории",
IFERROR(INDEX($AB$2:$AB$61,SMALL(IF((COUNTIF($K$2:$K52,$AB$2:$AB$61)=0)*($Y$2:$Y$61=$G$1),ROW($Y$1:$Y$60)),1)),""),
IF(AND($G$1="Москва",$J$1="Все Территории"),
IFERROR(INDEX($AB$2:$AB$61,SMALL(IF((COUNTIF($K$2:$K52,$AB$2:$AB$61)=0)*($Z$2:$Z$61=$G$1),ROW($Z$1:$Z$60)),1)),""),
IFERROR(INDEX($AB$2:$AB$61,SMALL(IF((COUNTIF($K$2:$K52,$AB$2:$AB$61)=0)*($Y$2:$Y$61=$J$1),ROW($Y$1:$Y$60)),1)),"")))</f>
        <v/>
      </c>
      <c r="L53" t="str">
        <f t="array" ref="L53">IF($K$1="Все Города",
IFERROR(INDEX($AB$2:$AB$61,SMALL(IF((COUNTIF($L$2:$L52,$AB$2:$AB$61)=0)*($Y$2:$Y$61=$G$1),ROW($Y$1:$Y$60)),1)),""),
IF(AND($G$1="Москва",$J$1="Все"),
IFERROR(INDEX($AB$2:$AB$61,SMALL(IF((COUNTIF($L$2:$L52,$AB$2:$AB$61)=0)*($AA$2:$AA$61=$G$1),ROW($Y$1:$Y$60)),1)),""),
IF(AND($G$1="Москва",$J$1&lt;&gt;"Все"),
IFERROR(INDEX($AB$2:$AB$61,SMALL(IF((COUNTIF($L$2:$L52,$AB$2:$AB$61)=0)*($Y$2:$Y$61=$J$1),ROW($Y$1:$Y$60)),1)),""),
IFERROR(INDEX($AB$2:$AB$61,SMALL(IF((COUNTIF($L$2:$L52,$AB$2:$AB$61)=0)*($Z$2:$Z$61=$K$1),ROW($Z$1:$Z$60)),1)),""))))</f>
        <v/>
      </c>
      <c r="M53" t="str">
        <f t="array" ref="M53">IFERROR(INDEX($O$2:$O$93,SMALL(IF(COUNTIF($M$1:M52,$O$2:$O$93)=0,ROW($O$1:$O$92)),1)),"")</f>
        <v/>
      </c>
      <c r="N53" t="str">
        <f t="array" ref="N53">IF($G$1="Все Округа",
IFERROR(INDEX($AB$2:$AB$61,SMALL(IF(COUNTIF($N$1:N52,$AB$2:$AB$61)=0,ROW($AB$1:$AB$60)),1)),""),
IF($J$1="Все Территории",
IFERROR(INDEX($AB$2:$AB$61,SMALL(IF((COUNTIF($N$1:$N52,$AB$2:$AB$61)=0)*($X$2:$X$61=$G$1),ROW($X$1:$X$60)),1)),""),
IF($K$1="Все Города",
IFERROR(INDEX($AB$2:$AB$61,SMALL(IF((COUNTIF($N$1:$N52,$AB$2:$AB$61)=0)*($Y$2:$Y$61=$J$1),ROW($Y$1:$Y$60)),1)),""),
IF($L$1="Все Филиалы",
IFERROR(INDEX($AB$2:$AB$61,SMALL(IF((COUNTIF($N$1:$N52,$AB$2:$AB$61)=0)*($Z$2:$Z$61=$K$1),ROW($Z$1:$Z$60)),1)),""),
IF(ROW($L53)=3,$L$1,"")
)
)
)
)</f>
        <v>ТЕРР_СПБ6</v>
      </c>
      <c r="O53" t="str">
        <f>IF($N53="","",VLOOKUP($N53,AB36:AC111,2,FALSE))</f>
        <v>Средний</v>
      </c>
      <c r="P53" t="str">
        <f t="array" ref="P53">IF($O$1="Все Форматы",
IFERROR(INDEX($N$3:$N$93,SMALL(IF(COUNTIF($P$2:$P52,$N$3:$N$93)=0,ROW($N$2:$N$92)-1),1)),""),
IFERROR(INDEX($N$2:$N$93,SMALL(IF((COUNTIF($P$1:$P52,$N$2:$N$93)=0)*($O$2:$O$93=$O$1),ROW($O$1:$O$92)),1)),""))</f>
        <v>ТЕРР_СПБ6</v>
      </c>
      <c r="Q53" t="str">
        <f t="array" ref="Q53">IF($P53="","",VLOOKUP($P53,$AB$3:$AF$61,3,0))</f>
        <v>Северо-Запад</v>
      </c>
      <c r="R53" t="str">
        <f t="array" ref="R53">IFERROR(INDEX($Q$2:$Q$93,SMALL(IF(COUNTIF($R$1:R52,$Q$2:$Q$93)=0,ROW($Q$1:$Q$92)),1)),"")</f>
        <v/>
      </c>
      <c r="S53" t="str">
        <f>IF($P53="","",VLOOKUP($P53,$AB$3:$AF$61,4,0))</f>
        <v>Северо-Запад</v>
      </c>
      <c r="T53" s="4" t="str">
        <f t="array" ref="T53">IFERROR(INDEX($S$2:$S$93,SMALL(IF(COUNTIF($T$1:T52,$S$2:$S$93)=0,ROW($S$1:$S$92)),1)),"")</f>
        <v/>
      </c>
      <c r="U53" t="str">
        <f>IF($P53="","",VLOOKUP($P53,$AB$3:$AF$61,5,0))</f>
        <v>С. Петербург</v>
      </c>
      <c r="V53" t="str">
        <f t="array" ref="V53">IFERROR(INDEX($U$2:$U$93,SMALL(IF(COUNTIF($V$1:V52,$U$2:$U$93)=0,ROW($U$1:$U$92)),1)),"")</f>
        <v/>
      </c>
      <c r="X53" t="s">
        <v>159</v>
      </c>
      <c r="Y53" s="4" t="s">
        <v>159</v>
      </c>
      <c r="Z53" s="4" t="s">
        <v>3</v>
      </c>
      <c r="AA53" s="3" t="s">
        <v>47</v>
      </c>
      <c r="AB53" s="2" t="s">
        <v>128</v>
      </c>
      <c r="AC53" t="s">
        <v>152</v>
      </c>
      <c r="AD53" t="s">
        <v>159</v>
      </c>
      <c r="AE53" s="4" t="s">
        <v>159</v>
      </c>
      <c r="AF53" s="4" t="s">
        <v>3</v>
      </c>
    </row>
    <row r="54" spans="8:32" x14ac:dyDescent="0.25">
      <c r="H54" t="str">
        <f t="array" ref="H54">IFERROR(INDEX($X$2:$X$61,SMALL(IF(COUNTIF($H$2:H53,$X$2:$X$61)=0,ROW($X$1:$X$60)),1)),"")</f>
        <v/>
      </c>
      <c r="I54" t="str">
        <f t="array" ref="I54">IFERROR(INDEX($Y$2:$Y$61,SMALL(IF((COUNTIF($I$2:$I53,$Y$2:$Y$61)=0)*($X$2:$X$61=$G$1),ROW($X$1:$X$60)),1)),"")</f>
        <v/>
      </c>
      <c r="J54" t="str">
        <f t="array" ref="J54">IF($J$1="Все Территории",
IFERROR(INDEX($Z$2:$Z$61,SMALL(IF((COUNTIF($J$2:$J53,$Z$2:$Z$61)=0)*($X$2:$X$61=$G$1),ROW($X$1:$X$60)),1)),""),
IFERROR(INDEX($Z$2:$Z$61,SMALL(IF((COUNTIF($J$2:$J53,$Z$2:$Z$61)=0)*($Y$2:$Y$61=$J$1),ROW($Y$1:$Y$60)),1)),""))</f>
        <v/>
      </c>
      <c r="K54" t="str">
        <f t="array" ref="K54">IF($J$1="Все Территории",
IFERROR(INDEX($AB$2:$AB$61,SMALL(IF((COUNTIF($K$2:$K53,$AB$2:$AB$61)=0)*($Y$2:$Y$61=$G$1),ROW($Y$1:$Y$60)),1)),""),
IF(AND($G$1="Москва",$J$1="Все Территории"),
IFERROR(INDEX($AB$2:$AB$61,SMALL(IF((COUNTIF($K$2:$K53,$AB$2:$AB$61)=0)*($Z$2:$Z$61=$G$1),ROW($Z$1:$Z$60)),1)),""),
IFERROR(INDEX($AB$2:$AB$61,SMALL(IF((COUNTIF($K$2:$K53,$AB$2:$AB$61)=0)*($Y$2:$Y$61=$J$1),ROW($Y$1:$Y$60)),1)),"")))</f>
        <v/>
      </c>
      <c r="L54" t="str">
        <f t="array" ref="L54">IF($K$1="Все Города",
IFERROR(INDEX($AB$2:$AB$61,SMALL(IF((COUNTIF($L$2:$L53,$AB$2:$AB$61)=0)*($Y$2:$Y$61=$G$1),ROW($Y$1:$Y$60)),1)),""),
IF(AND($G$1="Москва",$J$1="Все"),
IFERROR(INDEX($AB$2:$AB$61,SMALL(IF((COUNTIF($L$2:$L53,$AB$2:$AB$61)=0)*($AA$2:$AA$61=$G$1),ROW($Y$1:$Y$60)),1)),""),
IF(AND($G$1="Москва",$J$1&lt;&gt;"Все"),
IFERROR(INDEX($AB$2:$AB$61,SMALL(IF((COUNTIF($L$2:$L53,$AB$2:$AB$61)=0)*($Y$2:$Y$61=$J$1),ROW($Y$1:$Y$60)),1)),""),
IFERROR(INDEX($AB$2:$AB$61,SMALL(IF((COUNTIF($L$2:$L53,$AB$2:$AB$61)=0)*($Z$2:$Z$61=$K$1),ROW($Z$1:$Z$60)),1)),""))))</f>
        <v/>
      </c>
      <c r="M54" t="str">
        <f t="array" ref="M54">IFERROR(INDEX($O$2:$O$93,SMALL(IF(COUNTIF($M$1:M53,$O$2:$O$93)=0,ROW($O$1:$O$92)),1)),"")</f>
        <v/>
      </c>
      <c r="N54" t="str">
        <f t="array" ref="N54">IF($G$1="Все Округа",
IFERROR(INDEX($AB$2:$AB$61,SMALL(IF(COUNTIF($N$1:N53,$AB$2:$AB$61)=0,ROW($AB$1:$AB$60)),1)),""),
IF($J$1="Все Территории",
IFERROR(INDEX($AB$2:$AB$61,SMALL(IF((COUNTIF($N$1:$N53,$AB$2:$AB$61)=0)*($X$2:$X$61=$G$1),ROW($X$1:$X$60)),1)),""),
IF($K$1="Все Города",
IFERROR(INDEX($AB$2:$AB$61,SMALL(IF((COUNTIF($N$1:$N53,$AB$2:$AB$61)=0)*($Y$2:$Y$61=$J$1),ROW($Y$1:$Y$60)),1)),""),
IF($L$1="Все Филиалы",
IFERROR(INDEX($AB$2:$AB$61,SMALL(IF((COUNTIF($N$1:$N53,$AB$2:$AB$61)=0)*($Z$2:$Z$61=$K$1),ROW($Z$1:$Z$60)),1)),""),
IF(ROW($L54)=3,$L$1,"")
)
)
)
)</f>
        <v>ТЕРР_КРД2</v>
      </c>
      <c r="O54" t="str">
        <f>IF($N54="","",VLOOKUP($N54,AB36:AC112,2,FALSE))</f>
        <v>Средний</v>
      </c>
      <c r="P54" t="str">
        <f t="array" ref="P54">IF($O$1="Все Форматы",
IFERROR(INDEX($N$3:$N$93,SMALL(IF(COUNTIF($P$2:$P53,$N$3:$N$93)=0,ROW($N$2:$N$92)-1),1)),""),
IFERROR(INDEX($N$2:$N$93,SMALL(IF((COUNTIF($P$1:$P53,$N$2:$N$93)=0)*($O$2:$O$93=$O$1),ROW($O$1:$O$92)),1)),""))</f>
        <v>ТЕРР_КРД2</v>
      </c>
      <c r="Q54" t="str">
        <f t="array" ref="Q54">IF($P54="","",VLOOKUP($P54,$AB$3:$AF$61,3,0))</f>
        <v>Юг</v>
      </c>
      <c r="R54" t="str">
        <f t="array" ref="R54">IFERROR(INDEX($Q$2:$Q$93,SMALL(IF(COUNTIF($R$1:R53,$Q$2:$Q$93)=0,ROW($Q$1:$Q$92)),1)),"")</f>
        <v/>
      </c>
      <c r="S54" t="str">
        <f>IF($P54="","",VLOOKUP($P54,$AB$3:$AF$61,4,0))</f>
        <v>Краснодар</v>
      </c>
      <c r="T54" s="4" t="str">
        <f t="array" ref="T54">IFERROR(INDEX($S$2:$S$93,SMALL(IF(COUNTIF($T$1:T53,$S$2:$S$93)=0,ROW($S$1:$S$92)),1)),"")</f>
        <v/>
      </c>
      <c r="U54" t="str">
        <f>IF($P54="","",VLOOKUP($P54,$AB$3:$AF$61,5,0))</f>
        <v>Краснодар</v>
      </c>
      <c r="V54" t="str">
        <f t="array" ref="V54">IFERROR(INDEX($U$2:$U$93,SMALL(IF(COUNTIF($V$1:V53,$U$2:$U$93)=0,ROW($U$1:$U$92)),1)),"")</f>
        <v/>
      </c>
      <c r="X54" t="s">
        <v>161</v>
      </c>
      <c r="Y54" s="4" t="s">
        <v>8</v>
      </c>
      <c r="Z54" s="4" t="s">
        <v>8</v>
      </c>
      <c r="AA54" s="3" t="s">
        <v>65</v>
      </c>
      <c r="AB54" s="2" t="s">
        <v>129</v>
      </c>
      <c r="AC54" t="s">
        <v>152</v>
      </c>
      <c r="AD54" t="s">
        <v>161</v>
      </c>
      <c r="AE54" s="4" t="s">
        <v>8</v>
      </c>
      <c r="AF54" s="4" t="s">
        <v>8</v>
      </c>
    </row>
    <row r="55" spans="8:32" x14ac:dyDescent="0.25">
      <c r="H55" t="str">
        <f t="array" ref="H55">IFERROR(INDEX($X$2:$X$61,SMALL(IF(COUNTIF($H$2:H54,$X$2:$X$61)=0,ROW($X$1:$X$60)),1)),"")</f>
        <v/>
      </c>
      <c r="I55" t="str">
        <f t="array" ref="I55">IFERROR(INDEX($Y$2:$Y$61,SMALL(IF((COUNTIF($I$2:$I54,$Y$2:$Y$61)=0)*($X$2:$X$61=$G$1),ROW($X$1:$X$60)),1)),"")</f>
        <v/>
      </c>
      <c r="J55" t="str">
        <f t="array" ref="J55">IF($J$1="Все Территории",
IFERROR(INDEX($Z$2:$Z$61,SMALL(IF((COUNTIF($J$2:$J54,$Z$2:$Z$61)=0)*($X$2:$X$61=$G$1),ROW($X$1:$X$60)),1)),""),
IFERROR(INDEX($Z$2:$Z$61,SMALL(IF((COUNTIF($J$2:$J54,$Z$2:$Z$61)=0)*($Y$2:$Y$61=$J$1),ROW($Y$1:$Y$60)),1)),""))</f>
        <v/>
      </c>
      <c r="K55" t="str">
        <f t="array" ref="K55">IF($J$1="Все Территории",
IFERROR(INDEX($AB$2:$AB$61,SMALL(IF((COUNTIF($K$2:$K54,$AB$2:$AB$61)=0)*($Y$2:$Y$61=$G$1),ROW($Y$1:$Y$60)),1)),""),
IF(AND($G$1="Москва",$J$1="Все Территории"),
IFERROR(INDEX($AB$2:$AB$61,SMALL(IF((COUNTIF($K$2:$K54,$AB$2:$AB$61)=0)*($Z$2:$Z$61=$G$1),ROW($Z$1:$Z$60)),1)),""),
IFERROR(INDEX($AB$2:$AB$61,SMALL(IF((COUNTIF($K$2:$K54,$AB$2:$AB$61)=0)*($Y$2:$Y$61=$J$1),ROW($Y$1:$Y$60)),1)),"")))</f>
        <v/>
      </c>
      <c r="L55" t="str">
        <f t="array" ref="L55">IF($K$1="Все Города",
IFERROR(INDEX($AB$2:$AB$61,SMALL(IF((COUNTIF($L$2:$L54,$AB$2:$AB$61)=0)*($Y$2:$Y$61=$G$1),ROW($Y$1:$Y$60)),1)),""),
IF(AND($G$1="Москва",$J$1="Все"),
IFERROR(INDEX($AB$2:$AB$61,SMALL(IF((COUNTIF($L$2:$L54,$AB$2:$AB$61)=0)*($AA$2:$AA$61=$G$1),ROW($Y$1:$Y$60)),1)),""),
IF(AND($G$1="Москва",$J$1&lt;&gt;"Все"),
IFERROR(INDEX($AB$2:$AB$61,SMALL(IF((COUNTIF($L$2:$L54,$AB$2:$AB$61)=0)*($Y$2:$Y$61=$J$1),ROW($Y$1:$Y$60)),1)),""),
IFERROR(INDEX($AB$2:$AB$61,SMALL(IF((COUNTIF($L$2:$L54,$AB$2:$AB$61)=0)*($Z$2:$Z$61=$K$1),ROW($Z$1:$Z$60)),1)),""))))</f>
        <v/>
      </c>
      <c r="M55" t="str">
        <f t="array" ref="M55">IFERROR(INDEX($O$2:$O$93,SMALL(IF(COUNTIF($M$1:M54,$O$2:$O$93)=0,ROW($O$1:$O$92)),1)),"")</f>
        <v/>
      </c>
      <c r="N55" t="str">
        <f t="array" ref="N55">IF($G$1="Все Округа",
IFERROR(INDEX($AB$2:$AB$61,SMALL(IF(COUNTIF($N$1:N54,$AB$2:$AB$61)=0,ROW($AB$1:$AB$60)),1)),""),
IF($J$1="Все Территории",
IFERROR(INDEX($AB$2:$AB$61,SMALL(IF((COUNTIF($N$1:$N54,$AB$2:$AB$61)=0)*($X$2:$X$61=$G$1),ROW($X$1:$X$60)),1)),""),
IF($K$1="Все Города",
IFERROR(INDEX($AB$2:$AB$61,SMALL(IF((COUNTIF($N$1:$N54,$AB$2:$AB$61)=0)*($Y$2:$Y$61=$J$1),ROW($Y$1:$Y$60)),1)),""),
IF($L$1="Все Филиалы",
IFERROR(INDEX($AB$2:$AB$61,SMALL(IF((COUNTIF($N$1:$N54,$AB$2:$AB$61)=0)*($Z$2:$Z$61=$K$1),ROW($Z$1:$Z$60)),1)),""),
IF(ROW($L55)=3,$L$1,"")
)
)
)
)</f>
        <v>ТЕРР_ПСК1</v>
      </c>
      <c r="O55" t="str">
        <f>IF($N55="","",VLOOKUP($N55,AB37:AC113,2,FALSE))</f>
        <v>Малыш</v>
      </c>
      <c r="P55" t="str">
        <f t="array" ref="P55">IF($O$1="Все Форматы",
IFERROR(INDEX($N$3:$N$93,SMALL(IF(COUNTIF($P$2:$P54,$N$3:$N$93)=0,ROW($N$2:$N$92)-1),1)),""),
IFERROR(INDEX($N$2:$N$93,SMALL(IF((COUNTIF($P$1:$P54,$N$2:$N$93)=0)*($O$2:$O$93=$O$1),ROW($O$1:$O$92)),1)),""))</f>
        <v>ТЕРР_ПСК1</v>
      </c>
      <c r="Q55" t="str">
        <f t="array" ref="Q55">IF($P55="","",VLOOKUP($P55,$AB$3:$AF$61,3,0))</f>
        <v>Северо-Запад</v>
      </c>
      <c r="R55" t="str">
        <f t="array" ref="R55">IFERROR(INDEX($Q$2:$Q$93,SMALL(IF(COUNTIF($R$1:R54,$Q$2:$Q$93)=0,ROW($Q$1:$Q$92)),1)),"")</f>
        <v/>
      </c>
      <c r="S55" t="str">
        <f>IF($P55="","",VLOOKUP($P55,$AB$3:$AF$61,4,0))</f>
        <v>Северо-Запад</v>
      </c>
      <c r="T55" s="4" t="str">
        <f t="array" ref="T55">IFERROR(INDEX($S$2:$S$93,SMALL(IF(COUNTIF($T$1:T54,$S$2:$S$93)=0,ROW($S$1:$S$92)),1)),"")</f>
        <v/>
      </c>
      <c r="U55" t="str">
        <f>IF($P55="","",VLOOKUP($P55,$AB$3:$AF$61,5,0))</f>
        <v>Псков</v>
      </c>
      <c r="V55" t="str">
        <f t="array" ref="V55">IFERROR(INDEX($U$2:$U$93,SMALL(IF(COUNTIF($V$1:V54,$U$2:$U$93)=0,ROW($U$1:$U$92)),1)),"")</f>
        <v/>
      </c>
      <c r="X55" t="s">
        <v>159</v>
      </c>
      <c r="Y55" s="4" t="s">
        <v>159</v>
      </c>
      <c r="Z55" s="4" t="s">
        <v>33</v>
      </c>
      <c r="AA55" s="3" t="s">
        <v>130</v>
      </c>
      <c r="AB55" s="2" t="s">
        <v>131</v>
      </c>
      <c r="AC55" t="s">
        <v>153</v>
      </c>
      <c r="AD55" t="s">
        <v>159</v>
      </c>
      <c r="AE55" s="4" t="s">
        <v>159</v>
      </c>
      <c r="AF55" s="4" t="s">
        <v>33</v>
      </c>
    </row>
    <row r="56" spans="8:32" x14ac:dyDescent="0.25">
      <c r="H56" t="str">
        <f t="array" ref="H56">IFERROR(INDEX($X$2:$X$61,SMALL(IF(COUNTIF($H$2:H55,$X$2:$X$61)=0,ROW($X$1:$X$60)),1)),"")</f>
        <v/>
      </c>
      <c r="I56" t="str">
        <f t="array" ref="I56">IFERROR(INDEX($Y$2:$Y$61,SMALL(IF((COUNTIF($I$2:$I55,$Y$2:$Y$61)=0)*($X$2:$X$61=$G$1),ROW($X$1:$X$60)),1)),"")</f>
        <v/>
      </c>
      <c r="J56" t="str">
        <f t="array" ref="J56">IF($J$1="Все Территории",
IFERROR(INDEX($Z$2:$Z$61,SMALL(IF((COUNTIF($J$2:$J55,$Z$2:$Z$61)=0)*($X$2:$X$61=$G$1),ROW($X$1:$X$60)),1)),""),
IFERROR(INDEX($Z$2:$Z$61,SMALL(IF((COUNTIF($J$2:$J55,$Z$2:$Z$61)=0)*($Y$2:$Y$61=$J$1),ROW($Y$1:$Y$60)),1)),""))</f>
        <v/>
      </c>
      <c r="K56" t="str">
        <f t="array" ref="K56">IF($J$1="Все Территории",
IFERROR(INDEX($AB$2:$AB$61,SMALL(IF((COUNTIF($K$2:$K55,$AB$2:$AB$61)=0)*($Y$2:$Y$61=$G$1),ROW($Y$1:$Y$60)),1)),""),
IF(AND($G$1="Москва",$J$1="Все Территории"),
IFERROR(INDEX($AB$2:$AB$61,SMALL(IF((COUNTIF($K$2:$K55,$AB$2:$AB$61)=0)*($Z$2:$Z$61=$G$1),ROW($Z$1:$Z$60)),1)),""),
IFERROR(INDEX($AB$2:$AB$61,SMALL(IF((COUNTIF($K$2:$K55,$AB$2:$AB$61)=0)*($Y$2:$Y$61=$J$1),ROW($Y$1:$Y$60)),1)),"")))</f>
        <v/>
      </c>
      <c r="L56" t="str">
        <f t="array" ref="L56">IF($K$1="Все Города",
IFERROR(INDEX($AB$2:$AB$61,SMALL(IF((COUNTIF($L$2:$L55,$AB$2:$AB$61)=0)*($Y$2:$Y$61=$G$1),ROW($Y$1:$Y$60)),1)),""),
IF(AND($G$1="Москва",$J$1="Все"),
IFERROR(INDEX($AB$2:$AB$61,SMALL(IF((COUNTIF($L$2:$L55,$AB$2:$AB$61)=0)*($AA$2:$AA$61=$G$1),ROW($Y$1:$Y$60)),1)),""),
IF(AND($G$1="Москва",$J$1&lt;&gt;"Все"),
IFERROR(INDEX($AB$2:$AB$61,SMALL(IF((COUNTIF($L$2:$L55,$AB$2:$AB$61)=0)*($Y$2:$Y$61=$J$1),ROW($Y$1:$Y$60)),1)),""),
IFERROR(INDEX($AB$2:$AB$61,SMALL(IF((COUNTIF($L$2:$L55,$AB$2:$AB$61)=0)*($Z$2:$Z$61=$K$1),ROW($Z$1:$Z$60)),1)),""))))</f>
        <v/>
      </c>
      <c r="M56" t="str">
        <f t="array" ref="M56">IFERROR(INDEX($O$2:$O$93,SMALL(IF(COUNTIF($M$1:M55,$O$2:$O$93)=0,ROW($O$1:$O$92)),1)),"")</f>
        <v/>
      </c>
      <c r="N56" t="str">
        <f t="array" ref="N56">IF($G$1="Все Округа",
IFERROR(INDEX($AB$2:$AB$61,SMALL(IF(COUNTIF($N$1:N55,$AB$2:$AB$61)=0,ROW($AB$1:$AB$60)),1)),""),
IF($J$1="Все Территории",
IFERROR(INDEX($AB$2:$AB$61,SMALL(IF((COUNTIF($N$1:$N55,$AB$2:$AB$61)=0)*($X$2:$X$61=$G$1),ROW($X$1:$X$60)),1)),""),
IF($K$1="Все Города",
IFERROR(INDEX($AB$2:$AB$61,SMALL(IF((COUNTIF($N$1:$N55,$AB$2:$AB$61)=0)*($Y$2:$Y$61=$J$1),ROW($Y$1:$Y$60)),1)),""),
IF($L$1="Все Филиалы",
IFERROR(INDEX($AB$2:$AB$61,SMALL(IF((COUNTIF($N$1:$N55,$AB$2:$AB$61)=0)*($Z$2:$Z$61=$K$1),ROW($Z$1:$Z$60)),1)),""),
IF(ROW($L56)=3,$L$1,"")
)
)
)
)</f>
        <v>ТЕРР_НФК1</v>
      </c>
      <c r="O56" t="str">
        <f>IF($N56="","",VLOOKUP($N56,AB38:AC114,2,FALSE))</f>
        <v>Малыш</v>
      </c>
      <c r="P56" t="str">
        <f t="array" ref="P56">IF($O$1="Все Форматы",
IFERROR(INDEX($N$3:$N$93,SMALL(IF(COUNTIF($P$2:$P55,$N$3:$N$93)=0,ROW($N$2:$N$92)-1),1)),""),
IFERROR(INDEX($N$2:$N$93,SMALL(IF((COUNTIF($P$1:$P55,$N$2:$N$93)=0)*($O$2:$O$93=$O$1),ROW($O$1:$O$92)),1)),""))</f>
        <v>ТЕРР_НФК1</v>
      </c>
      <c r="Q56" t="str">
        <f t="array" ref="Q56">IF($P56="","",VLOOKUP($P56,$AB$3:$AF$61,3,0))</f>
        <v>Восток</v>
      </c>
      <c r="R56" t="str">
        <f t="array" ref="R56">IFERROR(INDEX($Q$2:$Q$93,SMALL(IF(COUNTIF($R$1:R55,$Q$2:$Q$93)=0,ROW($Q$1:$Q$92)),1)),"")</f>
        <v/>
      </c>
      <c r="S56" t="str">
        <f>IF($P56="","",VLOOKUP($P56,$AB$3:$AF$61,4,0))</f>
        <v>Уфа</v>
      </c>
      <c r="T56" s="4" t="str">
        <f t="array" ref="T56">IFERROR(INDEX($S$2:$S$93,SMALL(IF(COUNTIF($T$1:T55,$S$2:$S$93)=0,ROW($S$1:$S$92)),1)),"")</f>
        <v/>
      </c>
      <c r="U56" t="str">
        <f>IF($P56="","",VLOOKUP($P56,$AB$3:$AF$61,5,0))</f>
        <v>Нефтекамск</v>
      </c>
      <c r="V56" t="str">
        <f t="array" ref="V56">IFERROR(INDEX($U$2:$U$93,SMALL(IF(COUNTIF($V$1:V55,$U$2:$U$93)=0,ROW($U$1:$U$92)),1)),"")</f>
        <v/>
      </c>
      <c r="X56" t="s">
        <v>162</v>
      </c>
      <c r="Y56" s="4" t="s">
        <v>18</v>
      </c>
      <c r="Z56" s="4" t="s">
        <v>41</v>
      </c>
      <c r="AA56" s="3" t="s">
        <v>132</v>
      </c>
      <c r="AB56" s="2" t="s">
        <v>133</v>
      </c>
      <c r="AC56" t="s">
        <v>153</v>
      </c>
      <c r="AD56" t="s">
        <v>162</v>
      </c>
      <c r="AE56" s="4" t="s">
        <v>18</v>
      </c>
      <c r="AF56" s="4" t="s">
        <v>41</v>
      </c>
    </row>
    <row r="57" spans="8:32" x14ac:dyDescent="0.25">
      <c r="H57" t="str">
        <f t="array" ref="H57">IFERROR(INDEX($X$2:$X$61,SMALL(IF(COUNTIF($H$2:H56,$X$2:$X$61)=0,ROW($X$1:$X$60)),1)),"")</f>
        <v/>
      </c>
      <c r="I57" t="str">
        <f t="array" ref="I57">IFERROR(INDEX($Y$2:$Y$61,SMALL(IF((COUNTIF($I$2:$I56,$Y$2:$Y$61)=0)*($X$2:$X$61=$G$1),ROW($X$1:$X$60)),1)),"")</f>
        <v/>
      </c>
      <c r="J57" t="str">
        <f t="array" ref="J57">IF($J$1="Все Территории",
IFERROR(INDEX($Z$2:$Z$61,SMALL(IF((COUNTIF($J$2:$J56,$Z$2:$Z$61)=0)*($X$2:$X$61=$G$1),ROW($X$1:$X$60)),1)),""),
IFERROR(INDEX($Z$2:$Z$61,SMALL(IF((COUNTIF($J$2:$J56,$Z$2:$Z$61)=0)*($Y$2:$Y$61=$J$1),ROW($Y$1:$Y$60)),1)),""))</f>
        <v/>
      </c>
      <c r="K57" t="str">
        <f t="array" ref="K57">IF($J$1="Все Территории",
IFERROR(INDEX($AB$2:$AB$61,SMALL(IF((COUNTIF($K$2:$K56,$AB$2:$AB$61)=0)*($Y$2:$Y$61=$G$1),ROW($Y$1:$Y$60)),1)),""),
IF(AND($G$1="Москва",$J$1="Все Территории"),
IFERROR(INDEX($AB$2:$AB$61,SMALL(IF((COUNTIF($K$2:$K56,$AB$2:$AB$61)=0)*($Z$2:$Z$61=$G$1),ROW($Z$1:$Z$60)),1)),""),
IFERROR(INDEX($AB$2:$AB$61,SMALL(IF((COUNTIF($K$2:$K56,$AB$2:$AB$61)=0)*($Y$2:$Y$61=$J$1),ROW($Y$1:$Y$60)),1)),"")))</f>
        <v/>
      </c>
      <c r="L57" t="str">
        <f t="array" ref="L57">IF($K$1="Все Города",
IFERROR(INDEX($AB$2:$AB$61,SMALL(IF((COUNTIF($L$2:$L56,$AB$2:$AB$61)=0)*($Y$2:$Y$61=$G$1),ROW($Y$1:$Y$60)),1)),""),
IF(AND($G$1="Москва",$J$1="Все"),
IFERROR(INDEX($AB$2:$AB$61,SMALL(IF((COUNTIF($L$2:$L56,$AB$2:$AB$61)=0)*($AA$2:$AA$61=$G$1),ROW($Y$1:$Y$60)),1)),""),
IF(AND($G$1="Москва",$J$1&lt;&gt;"Все"),
IFERROR(INDEX($AB$2:$AB$61,SMALL(IF((COUNTIF($L$2:$L56,$AB$2:$AB$61)=0)*($Y$2:$Y$61=$J$1),ROW($Y$1:$Y$60)),1)),""),
IFERROR(INDEX($AB$2:$AB$61,SMALL(IF((COUNTIF($L$2:$L56,$AB$2:$AB$61)=0)*($Z$2:$Z$61=$K$1),ROW($Z$1:$Z$60)),1)),""))))</f>
        <v/>
      </c>
      <c r="M57" t="str">
        <f t="array" ref="M57">IFERROR(INDEX($O$2:$O$93,SMALL(IF(COUNTIF($M$1:M56,$O$2:$O$93)=0,ROW($O$1:$O$92)),1)),"")</f>
        <v/>
      </c>
      <c r="N57" t="str">
        <f t="array" ref="N57">IF($G$1="Все Округа",
IFERROR(INDEX($AB$2:$AB$61,SMALL(IF(COUNTIF($N$1:N56,$AB$2:$AB$61)=0,ROW($AB$1:$AB$60)),1)),""),
IF($J$1="Все Территории",
IFERROR(INDEX($AB$2:$AB$61,SMALL(IF((COUNTIF($N$1:$N56,$AB$2:$AB$61)=0)*($X$2:$X$61=$G$1),ROW($X$1:$X$60)),1)),""),
IF($K$1="Все Города",
IFERROR(INDEX($AB$2:$AB$61,SMALL(IF((COUNTIF($N$1:$N56,$AB$2:$AB$61)=0)*($Y$2:$Y$61=$J$1),ROW($Y$1:$Y$60)),1)),""),
IF($L$1="Все Филиалы",
IFERROR(INDEX($AB$2:$AB$61,SMALL(IF((COUNTIF($N$1:$N56,$AB$2:$AB$61)=0)*($Z$2:$Z$61=$K$1),ROW($Z$1:$Z$60)),1)),""),
IF(ROW($L57)=3,$L$1,"")
)
)
)
)</f>
        <v>ТЕРР_ГЛК1</v>
      </c>
      <c r="O57" t="str">
        <f>IF($N57="","",VLOOKUP($N57,AB39:AC115,2,FALSE))</f>
        <v>Малыш</v>
      </c>
      <c r="P57" t="str">
        <f t="array" ref="P57">IF($O$1="Все Форматы",
IFERROR(INDEX($N$3:$N$93,SMALL(IF(COUNTIF($P$2:$P56,$N$3:$N$93)=0,ROW($N$2:$N$92)-1),1)),""),
IFERROR(INDEX($N$2:$N$93,SMALL(IF((COUNTIF($P$1:$P56,$N$2:$N$93)=0)*($O$2:$O$93=$O$1),ROW($O$1:$O$92)),1)),""))</f>
        <v>ТЕРР_ГЛК1</v>
      </c>
      <c r="Q57" t="str">
        <f t="array" ref="Q57">IF($P57="","",VLOOKUP($P57,$AB$3:$AF$61,3,0))</f>
        <v>Юг</v>
      </c>
      <c r="R57" t="str">
        <f t="array" ref="R57">IFERROR(INDEX($Q$2:$Q$93,SMALL(IF(COUNTIF($R$1:R56,$Q$2:$Q$93)=0,ROW($Q$1:$Q$92)),1)),"")</f>
        <v/>
      </c>
      <c r="S57" t="str">
        <f>IF($P57="","",VLOOKUP($P57,$AB$3:$AF$61,4,0))</f>
        <v>Краснодар</v>
      </c>
      <c r="T57" s="4" t="str">
        <f t="array" ref="T57">IFERROR(INDEX($S$2:$S$93,SMALL(IF(COUNTIF($T$1:T56,$S$2:$S$93)=0,ROW($S$1:$S$92)),1)),"")</f>
        <v/>
      </c>
      <c r="U57" t="str">
        <f>IF($P57="","",VLOOKUP($P57,$AB$3:$AF$61,5,0))</f>
        <v>Геленджик</v>
      </c>
      <c r="V57" t="str">
        <f t="array" ref="V57">IFERROR(INDEX($U$2:$U$93,SMALL(IF(COUNTIF($V$1:V56,$U$2:$U$93)=0,ROW($U$1:$U$92)),1)),"")</f>
        <v/>
      </c>
      <c r="X57" t="s">
        <v>161</v>
      </c>
      <c r="Y57" s="4" t="s">
        <v>8</v>
      </c>
      <c r="Z57" s="4" t="s">
        <v>36</v>
      </c>
      <c r="AA57" s="3" t="s">
        <v>134</v>
      </c>
      <c r="AB57" s="2" t="s">
        <v>135</v>
      </c>
      <c r="AC57" t="s">
        <v>153</v>
      </c>
      <c r="AD57" t="s">
        <v>161</v>
      </c>
      <c r="AE57" s="4" t="s">
        <v>8</v>
      </c>
      <c r="AF57" s="4" t="s">
        <v>36</v>
      </c>
    </row>
    <row r="58" spans="8:32" x14ac:dyDescent="0.25">
      <c r="H58" t="str">
        <f t="array" ref="H58">IFERROR(INDEX($X$2:$X$61,SMALL(IF(COUNTIF($H$2:H57,$X$2:$X$61)=0,ROW($X$1:$X$60)),1)),"")</f>
        <v/>
      </c>
      <c r="I58" t="str">
        <f t="array" ref="I58">IFERROR(INDEX($Y$2:$Y$61,SMALL(IF((COUNTIF($I$2:$I57,$Y$2:$Y$61)=0)*($X$2:$X$61=$G$1),ROW($X$1:$X$60)),1)),"")</f>
        <v/>
      </c>
      <c r="J58" t="str">
        <f t="array" ref="J58">IF($J$1="Все Территории",
IFERROR(INDEX($Z$2:$Z$61,SMALL(IF((COUNTIF($J$2:$J57,$Z$2:$Z$61)=0)*($X$2:$X$61=$G$1),ROW($X$1:$X$60)),1)),""),
IFERROR(INDEX($Z$2:$Z$61,SMALL(IF((COUNTIF($J$2:$J57,$Z$2:$Z$61)=0)*($Y$2:$Y$61=$J$1),ROW($Y$1:$Y$60)),1)),""))</f>
        <v/>
      </c>
      <c r="K58" t="str">
        <f t="array" ref="K58">IF($J$1="Все Территории",
IFERROR(INDEX($AB$2:$AB$61,SMALL(IF((COUNTIF($K$2:$K57,$AB$2:$AB$61)=0)*($Y$2:$Y$61=$G$1),ROW($Y$1:$Y$60)),1)),""),
IF(AND($G$1="Москва",$J$1="Все Территории"),
IFERROR(INDEX($AB$2:$AB$61,SMALL(IF((COUNTIF($K$2:$K57,$AB$2:$AB$61)=0)*($Z$2:$Z$61=$G$1),ROW($Z$1:$Z$60)),1)),""),
IFERROR(INDEX($AB$2:$AB$61,SMALL(IF((COUNTIF($K$2:$K57,$AB$2:$AB$61)=0)*($Y$2:$Y$61=$J$1),ROW($Y$1:$Y$60)),1)),"")))</f>
        <v/>
      </c>
      <c r="L58" t="str">
        <f t="array" ref="L58">IF($K$1="Все Города",
IFERROR(INDEX($AB$2:$AB$61,SMALL(IF((COUNTIF($L$2:$L57,$AB$2:$AB$61)=0)*($Y$2:$Y$61=$G$1),ROW($Y$1:$Y$60)),1)),""),
IF(AND($G$1="Москва",$J$1="Все"),
IFERROR(INDEX($AB$2:$AB$61,SMALL(IF((COUNTIF($L$2:$L57,$AB$2:$AB$61)=0)*($AA$2:$AA$61=$G$1),ROW($Y$1:$Y$60)),1)),""),
IF(AND($G$1="Москва",$J$1&lt;&gt;"Все"),
IFERROR(INDEX($AB$2:$AB$61,SMALL(IF((COUNTIF($L$2:$L57,$AB$2:$AB$61)=0)*($Y$2:$Y$61=$J$1),ROW($Y$1:$Y$60)),1)),""),
IFERROR(INDEX($AB$2:$AB$61,SMALL(IF((COUNTIF($L$2:$L57,$AB$2:$AB$61)=0)*($Z$2:$Z$61=$K$1),ROW($Z$1:$Z$60)),1)),""))))</f>
        <v/>
      </c>
      <c r="M58" t="str">
        <f t="array" ref="M58">IFERROR(INDEX($O$2:$O$93,SMALL(IF(COUNTIF($M$1:M57,$O$2:$O$93)=0,ROW($O$1:$O$92)),1)),"")</f>
        <v/>
      </c>
      <c r="N58" t="str">
        <f t="array" ref="N58">IF($G$1="Все Округа",
IFERROR(INDEX($AB$2:$AB$61,SMALL(IF(COUNTIF($N$1:N57,$AB$2:$AB$61)=0,ROW($AB$1:$AB$60)),1)),""),
IF($J$1="Все Территории",
IFERROR(INDEX($AB$2:$AB$61,SMALL(IF((COUNTIF($N$1:$N57,$AB$2:$AB$61)=0)*($X$2:$X$61=$G$1),ROW($X$1:$X$60)),1)),""),
IF($K$1="Все Города",
IFERROR(INDEX($AB$2:$AB$61,SMALL(IF((COUNTIF($N$1:$N57,$AB$2:$AB$61)=0)*($Y$2:$Y$61=$J$1),ROW($Y$1:$Y$60)),1)),""),
IF($L$1="Все Филиалы",
IFERROR(INDEX($AB$2:$AB$61,SMALL(IF((COUNTIF($N$1:$N57,$AB$2:$AB$61)=0)*($Z$2:$Z$61=$K$1),ROW($Z$1:$Z$60)),1)),""),
IF(ROW($L58)=3,$L$1,"")
)
)
)
)</f>
        <v>ТЕРР_СРТ3</v>
      </c>
      <c r="O58" t="str">
        <f>IF($N58="","",VLOOKUP($N58,AB40:AC116,2,FALSE))</f>
        <v>Малыш</v>
      </c>
      <c r="P58" t="str">
        <f t="array" ref="P58">IF($O$1="Все Форматы",
IFERROR(INDEX($N$3:$N$93,SMALL(IF(COUNTIF($P$2:$P57,$N$3:$N$93)=0,ROW($N$2:$N$92)-1),1)),""),
IFERROR(INDEX($N$2:$N$93,SMALL(IF((COUNTIF($P$1:$P57,$N$2:$N$93)=0)*($O$2:$O$93=$O$1),ROW($O$1:$O$92)),1)),""))</f>
        <v>ТЕРР_СРТ3</v>
      </c>
      <c r="Q58" t="str">
        <f t="array" ref="Q58">IF($P58="","",VLOOKUP($P58,$AB$3:$AF$61,3,0))</f>
        <v>Юг</v>
      </c>
      <c r="R58" t="str">
        <f t="array" ref="R58">IFERROR(INDEX($Q$2:$Q$93,SMALL(IF(COUNTIF($R$1:R57,$Q$2:$Q$93)=0,ROW($Q$1:$Q$92)),1)),"")</f>
        <v/>
      </c>
      <c r="S58" t="str">
        <f>IF($P58="","",VLOOKUP($P58,$AB$3:$AF$61,4,0))</f>
        <v>Саратов</v>
      </c>
      <c r="T58" s="4" t="str">
        <f t="array" ref="T58">IFERROR(INDEX($S$2:$S$93,SMALL(IF(COUNTIF($T$1:T57,$S$2:$S$93)=0,ROW($S$1:$S$92)),1)),"")</f>
        <v/>
      </c>
      <c r="U58" t="str">
        <f>IF($P58="","",VLOOKUP($P58,$AB$3:$AF$61,5,0))</f>
        <v>Саратов</v>
      </c>
      <c r="V58" t="str">
        <f t="array" ref="V58">IFERROR(INDEX($U$2:$U$93,SMALL(IF(COUNTIF($V$1:V57,$U$2:$U$93)=0,ROW($U$1:$U$92)),1)),"")</f>
        <v/>
      </c>
      <c r="X58" t="s">
        <v>161</v>
      </c>
      <c r="Y58" s="4" t="s">
        <v>10</v>
      </c>
      <c r="Z58" s="4" t="s">
        <v>10</v>
      </c>
      <c r="AA58" s="3" t="s">
        <v>63</v>
      </c>
      <c r="AB58" s="2" t="s">
        <v>136</v>
      </c>
      <c r="AC58" t="s">
        <v>153</v>
      </c>
      <c r="AD58" t="s">
        <v>161</v>
      </c>
      <c r="AE58" s="4" t="s">
        <v>10</v>
      </c>
      <c r="AF58" s="4" t="s">
        <v>10</v>
      </c>
    </row>
    <row r="59" spans="8:32" x14ac:dyDescent="0.25">
      <c r="H59" t="str">
        <f t="array" ref="H59">IFERROR(INDEX($X$2:$X$61,SMALL(IF(COUNTIF($H$2:H58,$X$2:$X$61)=0,ROW($X$1:$X$60)),1)),"")</f>
        <v/>
      </c>
      <c r="I59" t="str">
        <f t="array" ref="I59">IFERROR(INDEX($Y$2:$Y$61,SMALL(IF((COUNTIF($I$2:$I58,$Y$2:$Y$61)=0)*($X$2:$X$61=$G$1),ROW($X$1:$X$60)),1)),"")</f>
        <v/>
      </c>
      <c r="J59" t="str">
        <f t="array" ref="J59">IF($J$1="Все Территории",
IFERROR(INDEX($Z$2:$Z$61,SMALL(IF((COUNTIF($J$2:$J58,$Z$2:$Z$61)=0)*($X$2:$X$61=$G$1),ROW($X$1:$X$60)),1)),""),
IFERROR(INDEX($Z$2:$Z$61,SMALL(IF((COUNTIF($J$2:$J58,$Z$2:$Z$61)=0)*($Y$2:$Y$61=$J$1),ROW($Y$1:$Y$60)),1)),""))</f>
        <v/>
      </c>
      <c r="K59" t="str">
        <f t="array" ref="K59">IF($J$1="Все Территории",
IFERROR(INDEX($AB$2:$AB$61,SMALL(IF((COUNTIF($K$2:$K58,$AB$2:$AB$61)=0)*($Y$2:$Y$61=$G$1),ROW($Y$1:$Y$60)),1)),""),
IF(AND($G$1="Москва",$J$1="Все Территории"),
IFERROR(INDEX($AB$2:$AB$61,SMALL(IF((COUNTIF($K$2:$K58,$AB$2:$AB$61)=0)*($Z$2:$Z$61=$G$1),ROW($Z$1:$Z$60)),1)),""),
IFERROR(INDEX($AB$2:$AB$61,SMALL(IF((COUNTIF($K$2:$K58,$AB$2:$AB$61)=0)*($Y$2:$Y$61=$J$1),ROW($Y$1:$Y$60)),1)),"")))</f>
        <v/>
      </c>
      <c r="L59" t="str">
        <f t="array" ref="L59">IF($K$1="Все Города",
IFERROR(INDEX($AB$2:$AB$61,SMALL(IF((COUNTIF($L$2:$L58,$AB$2:$AB$61)=0)*($Y$2:$Y$61=$G$1),ROW($Y$1:$Y$60)),1)),""),
IF(AND($G$1="Москва",$J$1="Все"),
IFERROR(INDEX($AB$2:$AB$61,SMALL(IF((COUNTIF($L$2:$L58,$AB$2:$AB$61)=0)*($AA$2:$AA$61=$G$1),ROW($Y$1:$Y$60)),1)),""),
IF(AND($G$1="Москва",$J$1&lt;&gt;"Все"),
IFERROR(INDEX($AB$2:$AB$61,SMALL(IF((COUNTIF($L$2:$L58,$AB$2:$AB$61)=0)*($Y$2:$Y$61=$J$1),ROW($Y$1:$Y$60)),1)),""),
IFERROR(INDEX($AB$2:$AB$61,SMALL(IF((COUNTIF($L$2:$L58,$AB$2:$AB$61)=0)*($Z$2:$Z$61=$K$1),ROW($Z$1:$Z$60)),1)),""))))</f>
        <v/>
      </c>
      <c r="M59" t="str">
        <f t="array" ref="M59">IFERROR(INDEX($O$2:$O$93,SMALL(IF(COUNTIF($M$1:M58,$O$2:$O$93)=0,ROW($O$1:$O$92)),1)),"")</f>
        <v/>
      </c>
      <c r="N59" t="str">
        <f t="array" ref="N59">IF($G$1="Все Округа",
IFERROR(INDEX($AB$2:$AB$61,SMALL(IF(COUNTIF($N$1:N58,$AB$2:$AB$61)=0,ROW($AB$1:$AB$60)),1)),""),
IF($J$1="Все Территории",
IFERROR(INDEX($AB$2:$AB$61,SMALL(IF((COUNTIF($N$1:$N58,$AB$2:$AB$61)=0)*($X$2:$X$61=$G$1),ROW($X$1:$X$60)),1)),""),
IF($K$1="Все Города",
IFERROR(INDEX($AB$2:$AB$61,SMALL(IF((COUNTIF($N$1:$N58,$AB$2:$AB$61)=0)*($Y$2:$Y$61=$J$1),ROW($Y$1:$Y$60)),1)),""),
IF($L$1="Все Филиалы",
IFERROR(INDEX($AB$2:$AB$61,SMALL(IF((COUNTIF($N$1:$N58,$AB$2:$AB$61)=0)*($Z$2:$Z$61=$K$1),ROW($Z$1:$Z$60)),1)),""),
IF(ROW($L59)=3,$L$1,"")
)
)
)
)</f>
        <v>ТЕРР_КЛП1</v>
      </c>
      <c r="O59" t="str">
        <f>IF($N59="","",VLOOKUP($N59,AB41:AC117,2,FALSE))</f>
        <v>Малыш</v>
      </c>
      <c r="P59" t="str">
        <f t="array" ref="P59">IF($O$1="Все Форматы",
IFERROR(INDEX($N$3:$N$93,SMALL(IF(COUNTIF($P$2:$P58,$N$3:$N$93)=0,ROW($N$2:$N$92)-1),1)),""),
IFERROR(INDEX($N$2:$N$93,SMALL(IF((COUNTIF($P$1:$P58,$N$2:$N$93)=0)*($O$2:$O$93=$O$1),ROW($O$1:$O$92)),1)),""))</f>
        <v>ТЕРР_КЛП1</v>
      </c>
      <c r="Q59" t="str">
        <f t="array" ref="Q59">IF($P59="","",VLOOKUP($P59,$AB$3:$AF$61,3,0))</f>
        <v>Северо-Запад</v>
      </c>
      <c r="R59" t="str">
        <f t="array" ref="R59">IFERROR(INDEX($Q$2:$Q$93,SMALL(IF(COUNTIF($R$1:R58,$Q$2:$Q$93)=0,ROW($Q$1:$Q$92)),1)),"")</f>
        <v/>
      </c>
      <c r="S59" t="str">
        <f>IF($P59="","",VLOOKUP($P59,$AB$3:$AF$61,4,0))</f>
        <v>Северо-Запад</v>
      </c>
      <c r="T59" s="4" t="str">
        <f t="array" ref="T59">IFERROR(INDEX($S$2:$S$93,SMALL(IF(COUNTIF($T$1:T58,$S$2:$S$93)=0,ROW($S$1:$S$92)),1)),"")</f>
        <v/>
      </c>
      <c r="U59" t="str">
        <f>IF($P59="","",VLOOKUP($P59,$AB$3:$AF$61,5,0))</f>
        <v>Колпино</v>
      </c>
      <c r="V59" t="str">
        <f t="array" ref="V59">IFERROR(INDEX($U$2:$U$93,SMALL(IF(COUNTIF($V$1:V58,$U$2:$U$93)=0,ROW($U$1:$U$92)),1)),"")</f>
        <v/>
      </c>
      <c r="X59" t="s">
        <v>159</v>
      </c>
      <c r="Y59" s="4" t="s">
        <v>159</v>
      </c>
      <c r="Z59" s="4" t="s">
        <v>38</v>
      </c>
      <c r="AA59" s="3" t="s">
        <v>137</v>
      </c>
      <c r="AB59" s="2" t="s">
        <v>138</v>
      </c>
      <c r="AC59" t="s">
        <v>153</v>
      </c>
      <c r="AD59" t="s">
        <v>159</v>
      </c>
      <c r="AE59" s="4" t="s">
        <v>159</v>
      </c>
      <c r="AF59" s="4" t="s">
        <v>38</v>
      </c>
    </row>
    <row r="60" spans="8:32" x14ac:dyDescent="0.25">
      <c r="H60" t="str">
        <f t="array" ref="H60">IFERROR(INDEX($X$2:$X$61,SMALL(IF(COUNTIF($H$2:H59,$X$2:$X$61)=0,ROW($X$1:$X$60)),1)),"")</f>
        <v/>
      </c>
      <c r="I60" t="str">
        <f t="array" ref="I60">IFERROR(INDEX($Y$2:$Y$61,SMALL(IF((COUNTIF($I$2:$I59,$Y$2:$Y$61)=0)*($X$2:$X$61=$G$1),ROW($X$1:$X$60)),1)),"")</f>
        <v/>
      </c>
      <c r="J60" t="str">
        <f t="array" ref="J60">IF($J$1="Все Территории",
IFERROR(INDEX($Z$2:$Z$61,SMALL(IF((COUNTIF($J$2:$J59,$Z$2:$Z$61)=0)*($X$2:$X$61=$G$1),ROW($X$1:$X$60)),1)),""),
IFERROR(INDEX($Z$2:$Z$61,SMALL(IF((COUNTIF($J$2:$J59,$Z$2:$Z$61)=0)*($Y$2:$Y$61=$J$1),ROW($Y$1:$Y$60)),1)),""))</f>
        <v/>
      </c>
      <c r="K60" t="str">
        <f t="array" ref="K60">IF($J$1="Все Территории",
IFERROR(INDEX($AB$2:$AB$61,SMALL(IF((COUNTIF($K$2:$K59,$AB$2:$AB$61)=0)*($Y$2:$Y$61=$G$1),ROW($Y$1:$Y$60)),1)),""),
IF(AND($G$1="Москва",$J$1="Все Территории"),
IFERROR(INDEX($AB$2:$AB$61,SMALL(IF((COUNTIF($K$2:$K59,$AB$2:$AB$61)=0)*($Z$2:$Z$61=$G$1),ROW($Z$1:$Z$60)),1)),""),
IFERROR(INDEX($AB$2:$AB$61,SMALL(IF((COUNTIF($K$2:$K59,$AB$2:$AB$61)=0)*($Y$2:$Y$61=$J$1),ROW($Y$1:$Y$60)),1)),"")))</f>
        <v/>
      </c>
      <c r="L60" t="str">
        <f t="array" ref="L60">IF($K$1="Все Города",
IFERROR(INDEX($AB$2:$AB$61,SMALL(IF((COUNTIF($L$2:$L59,$AB$2:$AB$61)=0)*($Y$2:$Y$61=$G$1),ROW($Y$1:$Y$60)),1)),""),
IF(AND($G$1="Москва",$J$1="Все"),
IFERROR(INDEX($AB$2:$AB$61,SMALL(IF((COUNTIF($L$2:$L59,$AB$2:$AB$61)=0)*($AA$2:$AA$61=$G$1),ROW($Y$1:$Y$60)),1)),""),
IF(AND($G$1="Москва",$J$1&lt;&gt;"Все"),
IFERROR(INDEX($AB$2:$AB$61,SMALL(IF((COUNTIF($L$2:$L59,$AB$2:$AB$61)=0)*($Y$2:$Y$61=$J$1),ROW($Y$1:$Y$60)),1)),""),
IFERROR(INDEX($AB$2:$AB$61,SMALL(IF((COUNTIF($L$2:$L59,$AB$2:$AB$61)=0)*($Z$2:$Z$61=$K$1),ROW($Z$1:$Z$60)),1)),""))))</f>
        <v/>
      </c>
      <c r="M60" t="str">
        <f t="array" ref="M60">IFERROR(INDEX($O$2:$O$93,SMALL(IF(COUNTIF($M$1:M59,$O$2:$O$93)=0,ROW($O$1:$O$92)),1)),"")</f>
        <v/>
      </c>
      <c r="N60" t="str">
        <f t="array" ref="N60">IF($G$1="Все Округа",
IFERROR(INDEX($AB$2:$AB$61,SMALL(IF(COUNTIF($N$1:N59,$AB$2:$AB$61)=0,ROW($AB$1:$AB$60)),1)),""),
IF($J$1="Все Территории",
IFERROR(INDEX($AB$2:$AB$61,SMALL(IF((COUNTIF($N$1:$N59,$AB$2:$AB$61)=0)*($X$2:$X$61=$G$1),ROW($X$1:$X$60)),1)),""),
IF($K$1="Все Города",
IFERROR(INDEX($AB$2:$AB$61,SMALL(IF((COUNTIF($N$1:$N59,$AB$2:$AB$61)=0)*($Y$2:$Y$61=$J$1),ROW($Y$1:$Y$60)),1)),""),
IF($L$1="Все Филиалы",
IFERROR(INDEX($AB$2:$AB$61,SMALL(IF((COUNTIF($N$1:$N59,$AB$2:$AB$61)=0)*($Z$2:$Z$61=$K$1),ROW($Z$1:$Z$60)),1)),""),
IF(ROW($L60)=3,$L$1,"")
)
)
)
)</f>
        <v>ТЕРР_СПБ7</v>
      </c>
      <c r="O60" t="str">
        <f>IF($N60="","",VLOOKUP($N60,AB41:AC118,2,FALSE))</f>
        <v>Средний</v>
      </c>
      <c r="P60" t="str">
        <f t="array" ref="P60">IF($O$1="Все Форматы",
IFERROR(INDEX($N$3:$N$93,SMALL(IF(COUNTIF($P$2:$P59,$N$3:$N$93)=0,ROW($N$2:$N$92)-1),1)),""),
IFERROR(INDEX($N$2:$N$93,SMALL(IF((COUNTIF($P$1:$P59,$N$2:$N$93)=0)*($O$2:$O$93=$O$1),ROW($O$1:$O$92)),1)),""))</f>
        <v>ТЕРР_СПБ7</v>
      </c>
      <c r="Q60" t="str">
        <f t="array" ref="Q60">IF($P60="","",VLOOKUP($P60,$AB$3:$AF$61,3,0))</f>
        <v>Северо-Запад</v>
      </c>
      <c r="R60" t="str">
        <f t="array" ref="R60">IFERROR(INDEX($Q$2:$Q$93,SMALL(IF(COUNTIF($R$1:R59,$Q$2:$Q$93)=0,ROW($Q$1:$Q$92)),1)),"")</f>
        <v/>
      </c>
      <c r="S60" t="str">
        <f>IF($P60="","",VLOOKUP($P60,$AB$3:$AF$61,4,0))</f>
        <v>Северо-Запад</v>
      </c>
      <c r="T60" s="4" t="str">
        <f t="array" ref="T60">IFERROR(INDEX($S$2:$S$93,SMALL(IF(COUNTIF($T$1:T59,$S$2:$S$93)=0,ROW($S$1:$S$92)),1)),"")</f>
        <v/>
      </c>
      <c r="U60" t="str">
        <f>IF($P60="","",VLOOKUP($P60,$AB$3:$AF$61,5,0))</f>
        <v>С. Петербург</v>
      </c>
      <c r="V60" t="str">
        <f t="array" ref="V60">IFERROR(INDEX($U$2:$U$93,SMALL(IF(COUNTIF($V$1:V59,$U$2:$U$93)=0,ROW($U$1:$U$92)),1)),"")</f>
        <v/>
      </c>
      <c r="X60" t="s">
        <v>159</v>
      </c>
      <c r="Y60" s="4" t="s">
        <v>159</v>
      </c>
      <c r="Z60" s="4" t="s">
        <v>3</v>
      </c>
      <c r="AA60" s="3" t="s">
        <v>47</v>
      </c>
      <c r="AB60" s="2" t="s">
        <v>139</v>
      </c>
      <c r="AC60" t="s">
        <v>152</v>
      </c>
      <c r="AD60" t="s">
        <v>159</v>
      </c>
      <c r="AE60" s="4" t="s">
        <v>159</v>
      </c>
      <c r="AF60" s="4" t="s">
        <v>3</v>
      </c>
    </row>
    <row r="61" spans="8:32" x14ac:dyDescent="0.25">
      <c r="H61" t="str">
        <f t="array" ref="H61">IFERROR(INDEX($X$2:$X$61,SMALL(IF(COUNTIF($H$2:H60,$X$2:$X$61)=0,ROW($X$1:$X$60)),1)),"")</f>
        <v/>
      </c>
      <c r="I61" t="str">
        <f t="array" ref="I61">IFERROR(INDEX($Y$2:$Y$61,SMALL(IF((COUNTIF($I$2:$I60,$Y$2:$Y$61)=0)*($X$2:$X$61=$G$1),ROW($X$1:$X$60)),1)),"")</f>
        <v/>
      </c>
      <c r="J61" t="str">
        <f t="array" ref="J61">IF($J$1="Все Территории",
IFERROR(INDEX($Z$2:$Z$61,SMALL(IF((COUNTIF($J$2:$J60,$Z$2:$Z$61)=0)*($X$2:$X$61=$G$1),ROW($X$1:$X$60)),1)),""),
IFERROR(INDEX($Z$2:$Z$61,SMALL(IF((COUNTIF($J$2:$J60,$Z$2:$Z$61)=0)*($Y$2:$Y$61=$J$1),ROW($Y$1:$Y$60)),1)),""))</f>
        <v/>
      </c>
      <c r="K61" t="str">
        <f t="array" ref="K61">IF($J$1="Все Территории",
IFERROR(INDEX($AB$2:$AB$61,SMALL(IF((COUNTIF($K$2:$K60,$AB$2:$AB$61)=0)*($Y$2:$Y$61=$G$1),ROW($Y$1:$Y$60)),1)),""),
IF(AND($G$1="Москва",$J$1="Все Территории"),
IFERROR(INDEX($AB$2:$AB$61,SMALL(IF((COUNTIF($K$2:$K60,$AB$2:$AB$61)=0)*($Z$2:$Z$61=$G$1),ROW($Z$1:$Z$60)),1)),""),
IFERROR(INDEX($AB$2:$AB$61,SMALL(IF((COUNTIF($K$2:$K60,$AB$2:$AB$61)=0)*($Y$2:$Y$61=$J$1),ROW($Y$1:$Y$60)),1)),"")))</f>
        <v/>
      </c>
      <c r="L61" t="str">
        <f t="array" ref="L61">IF($K$1="Все Города",
IFERROR(INDEX($AB$2:$AB$61,SMALL(IF((COUNTIF($L$2:$L60,$AB$2:$AB$61)=0)*($Y$2:$Y$61=$G$1),ROW($Y$1:$Y$60)),1)),""),
IF(AND($G$1="Москва",$J$1="Все"),
IFERROR(INDEX($AB$2:$AB$61,SMALL(IF((COUNTIF($L$2:$L60,$AB$2:$AB$61)=0)*($AA$2:$AA$61=$G$1),ROW($Y$1:$Y$60)),1)),""),
IF(AND($G$1="Москва",$J$1&lt;&gt;"Все"),
IFERROR(INDEX($AB$2:$AB$61,SMALL(IF((COUNTIF($L$2:$L60,$AB$2:$AB$61)=0)*($Y$2:$Y$61=$J$1),ROW($Y$1:$Y$60)),1)),""),
IFERROR(INDEX($AB$2:$AB$61,SMALL(IF((COUNTIF($L$2:$L60,$AB$2:$AB$61)=0)*($Z$2:$Z$61=$K$1),ROW($Z$1:$Z$60)),1)),""))))</f>
        <v/>
      </c>
      <c r="M61" t="str">
        <f t="array" ref="M61">IFERROR(INDEX($O$2:$O$93,SMALL(IF(COUNTIF($M$1:M60,$O$2:$O$93)=0,ROW($O$1:$O$92)),1)),"")</f>
        <v/>
      </c>
      <c r="N61" t="str">
        <f t="array" ref="N61">IF($G$1="Все Округа",
IFERROR(INDEX($AB$2:$AB$61,SMALL(IF(COUNTIF($N$1:N60,$AB$2:$AB$61)=0,ROW($AB$1:$AB$60)),1)),""),
IF($J$1="Все Территории",
IFERROR(INDEX($AB$2:$AB$61,SMALL(IF((COUNTIF($N$1:$N60,$AB$2:$AB$61)=0)*($X$2:$X$61=$G$1),ROW($X$1:$X$60)),1)),""),
IF($K$1="Все Города",
IFERROR(INDEX($AB$2:$AB$61,SMALL(IF((COUNTIF($N$1:$N60,$AB$2:$AB$61)=0)*($Y$2:$Y$61=$J$1),ROW($Y$1:$Y$60)),1)),""),
IF($L$1="Все Филиалы",
IFERROR(INDEX($AB$2:$AB$61,SMALL(IF((COUNTIF($N$1:$N60,$AB$2:$AB$61)=0)*($Z$2:$Z$61=$K$1),ROW($Z$1:$Z$60)),1)),""),
IF(ROW($L61)=3,$L$1,"")
)
)
)
)</f>
        <v>ТЕРР_БРН1</v>
      </c>
      <c r="O61" t="str">
        <f>IF($N61="","",VLOOKUP($N61,AB41:AC119,2,FALSE))</f>
        <v>Средний</v>
      </c>
      <c r="P61" t="str">
        <f t="array" ref="P61">IF($O$1="Все Форматы",
IFERROR(INDEX($N$3:$N$93,SMALL(IF(COUNTIF($P$2:$P60,$N$3:$N$93)=0,ROW($N$2:$N$92)-1),1)),""),
IFERROR(INDEX($N$2:$N$93,SMALL(IF((COUNTIF($P$1:$P60,$N$2:$N$93)=0)*($O$2:$O$93=$O$1),ROW($O$1:$O$92)),1)),""))</f>
        <v>ТЕРР_БРН1</v>
      </c>
      <c r="Q61" t="str">
        <f t="array" ref="Q61">IF($P61="","",VLOOKUP($P61,$AB$3:$AF$61,3,0))</f>
        <v>Восток</v>
      </c>
      <c r="R61" t="str">
        <f t="array" ref="R61">IFERROR(INDEX($Q$2:$Q$93,SMALL(IF(COUNTIF($R$1:R60,$Q$2:$Q$93)=0,ROW($Q$1:$Q$92)),1)),"")</f>
        <v/>
      </c>
      <c r="S61" t="str">
        <f>IF($P61="","",VLOOKUP($P61,$AB$3:$AF$61,4,0))</f>
        <v>Новосибирск</v>
      </c>
      <c r="T61" s="4" t="str">
        <f t="array" ref="T61">IFERROR(INDEX($S$2:$S$93,SMALL(IF(COUNTIF($T$1:T60,$S$2:$S$93)=0,ROW($S$1:$S$92)),1)),"")</f>
        <v/>
      </c>
      <c r="U61" t="str">
        <f>IF($P61="","",VLOOKUP($P61,$AB$3:$AF$61,5,0))</f>
        <v>Барнаул</v>
      </c>
      <c r="V61" t="str">
        <f t="array" ref="V61">IFERROR(INDEX($U$2:$U$93,SMALL(IF(COUNTIF($V$1:V60,$U$2:$U$93)=0,ROW($U$1:$U$92)),1)),"")</f>
        <v/>
      </c>
      <c r="X61" t="s">
        <v>162</v>
      </c>
      <c r="Y61" s="4" t="s">
        <v>17</v>
      </c>
      <c r="Z61" s="4" t="s">
        <v>39</v>
      </c>
      <c r="AA61" s="3" t="s">
        <v>140</v>
      </c>
      <c r="AB61" s="2" t="s">
        <v>141</v>
      </c>
      <c r="AC61" t="s">
        <v>152</v>
      </c>
      <c r="AD61" t="s">
        <v>162</v>
      </c>
      <c r="AE61" s="4" t="s">
        <v>17</v>
      </c>
      <c r="AF61" s="4" t="s">
        <v>39</v>
      </c>
    </row>
    <row r="62" spans="8:32" x14ac:dyDescent="0.25">
      <c r="H62" t="str">
        <f t="array" ref="H62">IFERROR(INDEX($X$2:$X$61,SMALL(IF(COUNTIF($H$2:H61,$X$2:$X$61)=0,ROW($X$1:$X$60)),1)),"")</f>
        <v/>
      </c>
      <c r="I62" t="str">
        <f t="array" ref="I62">IFERROR(INDEX($Y$2:$Y$61,SMALL(IF((COUNTIF($I$2:$I61,$Y$2:$Y$61)=0)*($X$2:$X$61=$G$1),ROW($X$1:$X$60)),1)),"")</f>
        <v/>
      </c>
      <c r="J62" t="str">
        <f t="array" ref="J62">IF($J$1="Все Территории",
IFERROR(INDEX($Z$2:$Z$61,SMALL(IF((COUNTIF($J$2:$J61,$Z$2:$Z$61)=0)*($X$2:$X$61=$G$1),ROW($X$1:$X$60)),1)),""),
IFERROR(INDEX($Z$2:$Z$61,SMALL(IF((COUNTIF($J$2:$J61,$Z$2:$Z$61)=0)*($Y$2:$Y$61=$J$1),ROW($Y$1:$Y$60)),1)),""))</f>
        <v/>
      </c>
      <c r="K62" t="str">
        <f t="array" ref="K62">IF($J$1="Все Территории",
IFERROR(INDEX($AB$2:$AB$61,SMALL(IF((COUNTIF($K$2:$K61,$AB$2:$AB$61)=0)*($Y$2:$Y$61=$G$1),ROW($Y$1:$Y$60)),1)),""),
IF(AND($G$1="Москва",$J$1="Все Территории"),
IFERROR(INDEX($AB$2:$AB$61,SMALL(IF((COUNTIF($K$2:$K61,$AB$2:$AB$61)=0)*($Z$2:$Z$61=$G$1),ROW($Z$1:$Z$60)),1)),""),
IFERROR(INDEX($AB$2:$AB$61,SMALL(IF((COUNTIF($K$2:$K61,$AB$2:$AB$61)=0)*($Y$2:$Y$61=$J$1),ROW($Y$1:$Y$60)),1)),"")))</f>
        <v/>
      </c>
      <c r="L62" t="str">
        <f t="array" ref="L62">IF($K$1="Все Города",
IFERROR(INDEX($AB$2:$AB$61,SMALL(IF((COUNTIF($L$2:$L61,$AB$2:$AB$61)=0)*($Y$2:$Y$61=$G$1),ROW($Y$1:$Y$60)),1)),""),
IF(AND($G$1="Москва",$J$1="Все"),
IFERROR(INDEX($AB$2:$AB$61,SMALL(IF((COUNTIF($L$2:$L61,$AB$2:$AB$61)=0)*($AA$2:$AA$61=$G$1),ROW($Y$1:$Y$60)),1)),""),
IF(AND($G$1="Москва",$J$1&lt;&gt;"Все"),
IFERROR(INDEX($AB$2:$AB$61,SMALL(IF((COUNTIF($L$2:$L61,$AB$2:$AB$61)=0)*($Y$2:$Y$61=$J$1),ROW($Y$1:$Y$60)),1)),""),
IFERROR(INDEX($AB$2:$AB$61,SMALL(IF((COUNTIF($L$2:$L61,$AB$2:$AB$61)=0)*($Z$2:$Z$61=$K$1),ROW($Z$1:$Z$60)),1)),""))))</f>
        <v/>
      </c>
      <c r="M62" t="str">
        <f t="array" ref="M62">IFERROR(INDEX($O$2:$O$93,SMALL(IF(COUNTIF($M$1:M61,$O$2:$O$93)=0,ROW($O$1:$O$92)),1)),"")</f>
        <v/>
      </c>
      <c r="N62" t="str">
        <f t="array" ref="N62">IF($G$1="Все Округа",
IFERROR(INDEX($AB$2:$AB$61,SMALL(IF(COUNTIF($N$1:N61,$AB$2:$AB$61)=0,ROW($AB$1:$AB$60)),1)),""),
IF($J$1="Все Территории",
IFERROR(INDEX($AB$2:$AB$61,SMALL(IF((COUNTIF($N$1:$N61,$AB$2:$AB$61)=0)*($X$2:$X$61=$G$1),ROW($X$1:$X$60)),1)),""),
IF($K$1="Все Города",
IFERROR(INDEX($AB$2:$AB$61,SMALL(IF((COUNTIF($N$1:$N61,$AB$2:$AB$61)=0)*($Y$2:$Y$61=$J$1),ROW($Y$1:$Y$60)),1)),""),
IF($L$1="Все Филиалы",
IFERROR(INDEX($AB$2:$AB$61,SMALL(IF((COUNTIF($N$1:$N61,$AB$2:$AB$61)=0)*($Z$2:$Z$61=$K$1),ROW($Z$1:$Z$60)),1)),""),
IF(ROW($L62)=3,$L$1,"")
)
)
)
)</f>
        <v/>
      </c>
      <c r="O62" t="str">
        <f>IF($N62="","",VLOOKUP($N62,AB41:AC120,2,FALSE))</f>
        <v/>
      </c>
      <c r="P62" t="str">
        <f t="array" ref="P62">IF($O$1="Все Форматы",
IFERROR(INDEX($N$3:$N$93,SMALL(IF(COUNTIF($P$2:$P61,$N$3:$N$93)=0,ROW($N$2:$N$92)-1),1)),""),
IFERROR(INDEX($N$2:$N$93,SMALL(IF((COUNTIF($P$1:$P61,$N$2:$N$93)=0)*($O$2:$O$93=$O$1),ROW($O$1:$O$92)),1)),""))</f>
        <v/>
      </c>
      <c r="Q62" t="str">
        <f t="array" ref="Q62">IF($P62="","",VLOOKUP($P62,$AB$3:$AF$61,3,0))</f>
        <v/>
      </c>
      <c r="R62" t="str">
        <f t="array" ref="R62">IFERROR(INDEX($Q$2:$Q$93,SMALL(IF(COUNTIF($R$1:R61,$Q$2:$Q$93)=0,ROW($Q$1:$Q$92)),1)),"")</f>
        <v/>
      </c>
      <c r="S62" t="str">
        <f>IF($P62="","",VLOOKUP($P62,$AB$3:$AF$61,4,0))</f>
        <v/>
      </c>
      <c r="T62" s="4" t="str">
        <f t="array" ref="T62">IFERROR(INDEX($S$2:$S$93,SMALL(IF(COUNTIF($T$1:T61,$S$2:$S$93)=0,ROW($S$1:$S$92)),1)),"")</f>
        <v/>
      </c>
      <c r="U62" t="str">
        <f>IF($P62="","",VLOOKUP($P62,$AB$3:$AF$61,5,0))</f>
        <v/>
      </c>
      <c r="V62" t="str">
        <f t="array" ref="V62">IFERROR(INDEX($U$2:$U$93,SMALL(IF(COUNTIF($V$1:V61,$U$2:$U$93)=0,ROW($U$1:$U$92)),1)),"")</f>
        <v/>
      </c>
    </row>
    <row r="63" spans="8:32" x14ac:dyDescent="0.25">
      <c r="H63" t="str">
        <f t="array" ref="H63">IFERROR(INDEX($X$2:$X$61,SMALL(IF(COUNTIF($H$2:H62,$X$2:$X$61)=0,ROW($X$1:$X$60)),1)),"")</f>
        <v/>
      </c>
      <c r="I63" t="str">
        <f t="array" ref="I63">IFERROR(INDEX($Y$2:$Y$61,SMALL(IF((COUNTIF($I$2:$I62,$Y$2:$Y$61)=0)*($X$2:$X$61=$G$1),ROW($X$1:$X$60)),1)),"")</f>
        <v/>
      </c>
      <c r="J63" t="str">
        <f t="array" ref="J63">IF($J$1="Все Территории",
IFERROR(INDEX($Z$2:$Z$61,SMALL(IF((COUNTIF($J$2:$J62,$Z$2:$Z$61)=0)*($X$2:$X$61=$G$1),ROW($X$1:$X$60)),1)),""),
IFERROR(INDEX($Z$2:$Z$61,SMALL(IF((COUNTIF($J$2:$J62,$Z$2:$Z$61)=0)*($Y$2:$Y$61=$J$1),ROW($Y$1:$Y$60)),1)),""))</f>
        <v/>
      </c>
      <c r="K63" t="str">
        <f t="array" ref="K63">IF($J$1="Все Территории",
IFERROR(INDEX($AB$2:$AB$61,SMALL(IF((COUNTIF($K$2:$K62,$AB$2:$AB$61)=0)*($Y$2:$Y$61=$G$1),ROW($Y$1:$Y$60)),1)),""),
IF(AND($G$1="Москва",$J$1="Все Территории"),
IFERROR(INDEX($AB$2:$AB$61,SMALL(IF((COUNTIF($K$2:$K62,$AB$2:$AB$61)=0)*($Z$2:$Z$61=$G$1),ROW($Z$1:$Z$60)),1)),""),
IFERROR(INDEX($AB$2:$AB$61,SMALL(IF((COUNTIF($K$2:$K62,$AB$2:$AB$61)=0)*($Y$2:$Y$61=$J$1),ROW($Y$1:$Y$60)),1)),"")))</f>
        <v/>
      </c>
      <c r="L63" t="str">
        <f t="array" ref="L63">IF($K$1="Все Города",
IFERROR(INDEX($AB$2:$AB$61,SMALL(IF((COUNTIF($L$2:$L62,$AB$2:$AB$61)=0)*($Y$2:$Y$61=$G$1),ROW($Y$1:$Y$60)),1)),""),
IF(AND($G$1="Москва",$J$1="Все"),
IFERROR(INDEX($AB$2:$AB$61,SMALL(IF((COUNTIF($L$2:$L62,$AB$2:$AB$61)=0)*($AA$2:$AA$61=$G$1),ROW($Y$1:$Y$60)),1)),""),
IF(AND($G$1="Москва",$J$1&lt;&gt;"Все"),
IFERROR(INDEX($AB$2:$AB$61,SMALL(IF((COUNTIF($L$2:$L62,$AB$2:$AB$61)=0)*($Y$2:$Y$61=$J$1),ROW($Y$1:$Y$60)),1)),""),
IFERROR(INDEX($AB$2:$AB$61,SMALL(IF((COUNTIF($L$2:$L62,$AB$2:$AB$61)=0)*($Z$2:$Z$61=$K$1),ROW($Z$1:$Z$60)),1)),""))))</f>
        <v/>
      </c>
      <c r="M63" t="str">
        <f t="array" ref="M63">IFERROR(INDEX($O$2:$O$93,SMALL(IF(COUNTIF($M$1:M62,$O$2:$O$93)=0,ROW($O$1:$O$92)),1)),"")</f>
        <v/>
      </c>
      <c r="N63" t="str">
        <f t="array" ref="N63">IF($G$1="Все Округа",
IFERROR(INDEX($AB$2:$AB$61,SMALL(IF(COUNTIF($N$1:N62,$AB$2:$AB$61)=0,ROW($AB$1:$AB$60)),1)),""),
IF($J$1="Все Территории",
IFERROR(INDEX($AB$2:$AB$61,SMALL(IF((COUNTIF($N$1:$N62,$AB$2:$AB$61)=0)*($X$2:$X$61=$G$1),ROW($X$1:$X$60)),1)),""),
IF($K$1="Все Города",
IFERROR(INDEX($AB$2:$AB$61,SMALL(IF((COUNTIF($N$1:$N62,$AB$2:$AB$61)=0)*($Y$2:$Y$61=$J$1),ROW($Y$1:$Y$60)),1)),""),
IF($L$1="Все Филиалы",
IFERROR(INDEX($AB$2:$AB$61,SMALL(IF((COUNTIF($N$1:$N62,$AB$2:$AB$61)=0)*($Z$2:$Z$61=$K$1),ROW($Z$1:$Z$60)),1)),""),
IF(ROW($L63)=3,$L$1,"")
)
)
)
)</f>
        <v/>
      </c>
      <c r="O63" t="str">
        <f>IF($N63="","",VLOOKUP($N63,AB41:AC121,2,FALSE))</f>
        <v/>
      </c>
      <c r="P63" t="str">
        <f t="array" ref="P63">IF($O$1="Все Форматы",
IFERROR(INDEX($N$3:$N$93,SMALL(IF(COUNTIF($P$2:$P62,$N$3:$N$93)=0,ROW($N$2:$N$92)-1),1)),""),
IFERROR(INDEX($N$2:$N$93,SMALL(IF((COUNTIF($P$1:$P62,$N$2:$N$93)=0)*($O$2:$O$93=$O$1),ROW($O$1:$O$92)),1)),""))</f>
        <v/>
      </c>
      <c r="Q63" t="str">
        <f t="array" ref="Q63">IF($P63="","",VLOOKUP($P63,$AB$3:$AF$61,3,0))</f>
        <v/>
      </c>
      <c r="R63" t="str">
        <f t="array" ref="R63">IFERROR(INDEX($Q$2:$Q$93,SMALL(IF(COUNTIF($R$1:R62,$Q$2:$Q$93)=0,ROW($Q$1:$Q$92)),1)),"")</f>
        <v/>
      </c>
      <c r="S63" t="str">
        <f>IF($P63="","",VLOOKUP($P63,$AB$3:$AF$61,4,0))</f>
        <v/>
      </c>
      <c r="T63" s="4" t="str">
        <f t="array" ref="T63">IFERROR(INDEX($S$2:$S$93,SMALL(IF(COUNTIF($T$1:T62,$S$2:$S$93)=0,ROW($S$1:$S$92)),1)),"")</f>
        <v/>
      </c>
      <c r="U63" t="str">
        <f>IF($P63="","",VLOOKUP($P63,$AB$3:$AF$61,5,0))</f>
        <v/>
      </c>
      <c r="V63" t="str">
        <f t="array" ref="V63">IFERROR(INDEX($U$2:$U$93,SMALL(IF(COUNTIF($V$1:V62,$U$2:$U$93)=0,ROW($U$1:$U$92)),1)),"")</f>
        <v/>
      </c>
    </row>
    <row r="64" spans="8:32" x14ac:dyDescent="0.25">
      <c r="H64" t="str">
        <f t="array" ref="H64">IFERROR(INDEX($X$2:$X$61,SMALL(IF(COUNTIF($H$2:H63,$X$2:$X$61)=0,ROW($X$1:$X$60)),1)),"")</f>
        <v/>
      </c>
      <c r="I64" t="str">
        <f t="array" ref="I64">IFERROR(INDEX($Y$2:$Y$61,SMALL(IF((COUNTIF($I$2:$I63,$Y$2:$Y$61)=0)*($X$2:$X$61=$G$1),ROW($X$1:$X$60)),1)),"")</f>
        <v/>
      </c>
      <c r="J64" t="str">
        <f t="array" ref="J64">IF($J$1="Все Территории",
IFERROR(INDEX($Z$2:$Z$61,SMALL(IF((COUNTIF($J$2:$J63,$Z$2:$Z$61)=0)*($X$2:$X$61=$G$1),ROW($X$1:$X$60)),1)),""),
IFERROR(INDEX($Z$2:$Z$61,SMALL(IF((COUNTIF($J$2:$J63,$Z$2:$Z$61)=0)*($Y$2:$Y$61=$J$1),ROW($Y$1:$Y$60)),1)),""))</f>
        <v/>
      </c>
      <c r="K64" t="str">
        <f t="array" ref="K64">IF($J$1="Все Территории",
IFERROR(INDEX($AB$2:$AB$61,SMALL(IF((COUNTIF($K$2:$K63,$AB$2:$AB$61)=0)*($Y$2:$Y$61=$G$1),ROW($Y$1:$Y$60)),1)),""),
IF(AND($G$1="Москва",$J$1="Все Территории"),
IFERROR(INDEX($AB$2:$AB$61,SMALL(IF((COUNTIF($K$2:$K63,$AB$2:$AB$61)=0)*($Z$2:$Z$61=$G$1),ROW($Z$1:$Z$60)),1)),""),
IFERROR(INDEX($AB$2:$AB$61,SMALL(IF((COUNTIF($K$2:$K63,$AB$2:$AB$61)=0)*($Y$2:$Y$61=$J$1),ROW($Y$1:$Y$60)),1)),"")))</f>
        <v/>
      </c>
      <c r="L64" t="str">
        <f t="array" ref="L64">IF($K$1="Все Города",
IFERROR(INDEX($AB$2:$AB$61,SMALL(IF((COUNTIF($L$2:$L63,$AB$2:$AB$61)=0)*($Y$2:$Y$61=$G$1),ROW($Y$1:$Y$60)),1)),""),
IF(AND($G$1="Москва",$J$1="Все"),
IFERROR(INDEX($AB$2:$AB$61,SMALL(IF((COUNTIF($L$2:$L63,$AB$2:$AB$61)=0)*($AA$2:$AA$61=$G$1),ROW($Y$1:$Y$60)),1)),""),
IF(AND($G$1="Москва",$J$1&lt;&gt;"Все"),
IFERROR(INDEX($AB$2:$AB$61,SMALL(IF((COUNTIF($L$2:$L63,$AB$2:$AB$61)=0)*($Y$2:$Y$61=$J$1),ROW($Y$1:$Y$60)),1)),""),
IFERROR(INDEX($AB$2:$AB$61,SMALL(IF((COUNTIF($L$2:$L63,$AB$2:$AB$61)=0)*($Z$2:$Z$61=$K$1),ROW($Z$1:$Z$60)),1)),""))))</f>
        <v/>
      </c>
      <c r="M64" t="str">
        <f t="array" ref="M64">IFERROR(INDEX($O$2:$O$93,SMALL(IF(COUNTIF($M$1:M63,$O$2:$O$93)=0,ROW($O$1:$O$92)),1)),"")</f>
        <v/>
      </c>
      <c r="N64" t="str">
        <f t="array" ref="N64">IF($G$1="Все Округа",
IFERROR(INDEX($AB$2:$AB$61,SMALL(IF(COUNTIF($N$1:N63,$AB$2:$AB$61)=0,ROW($AB$1:$AB$60)),1)),""),
IF($J$1="Все Территории",
IFERROR(INDEX($AB$2:$AB$61,SMALL(IF((COUNTIF($N$1:$N63,$AB$2:$AB$61)=0)*($X$2:$X$61=$G$1),ROW($X$1:$X$60)),1)),""),
IF($K$1="Все Города",
IFERROR(INDEX($AB$2:$AB$61,SMALL(IF((COUNTIF($N$1:$N63,$AB$2:$AB$61)=0)*($Y$2:$Y$61=$J$1),ROW($Y$1:$Y$60)),1)),""),
IF($L$1="Все Филиалы",
IFERROR(INDEX($AB$2:$AB$61,SMALL(IF((COUNTIF($N$1:$N63,$AB$2:$AB$61)=0)*($Z$2:$Z$61=$K$1),ROW($Z$1:$Z$60)),1)),""),
IF(ROW($L64)=3,$L$1,"")
)
)
)
)</f>
        <v/>
      </c>
      <c r="O64" t="str">
        <f>IF($N64="","",VLOOKUP($N64,AB42:AC122,2,FALSE))</f>
        <v/>
      </c>
      <c r="P64" t="str">
        <f t="array" ref="P64">IF($O$1="Все Форматы",
IFERROR(INDEX($N$3:$N$93,SMALL(IF(COUNTIF($P$2:$P63,$N$3:$N$93)=0,ROW($N$2:$N$92)-1),1)),""),
IFERROR(INDEX($N$2:$N$93,SMALL(IF((COUNTIF($P$1:$P63,$N$2:$N$93)=0)*($O$2:$O$93=$O$1),ROW($O$1:$O$92)),1)),""))</f>
        <v/>
      </c>
      <c r="Q64" t="str">
        <f t="array" ref="Q64">IF($P64="","",VLOOKUP($P64,$AB$3:$AF$61,3,0))</f>
        <v/>
      </c>
      <c r="R64" t="str">
        <f t="array" ref="R64">IFERROR(INDEX($Q$2:$Q$93,SMALL(IF(COUNTIF($R$1:R63,$Q$2:$Q$93)=0,ROW($Q$1:$Q$92)),1)),"")</f>
        <v/>
      </c>
      <c r="S64" t="str">
        <f>IF($P64="","",VLOOKUP($P64,$AB$3:$AF$61,4,0))</f>
        <v/>
      </c>
      <c r="T64" s="4" t="str">
        <f t="array" ref="T64">IFERROR(INDEX($S$2:$S$93,SMALL(IF(COUNTIF($T$1:T63,$S$2:$S$93)=0,ROW($S$1:$S$92)),1)),"")</f>
        <v/>
      </c>
      <c r="U64" t="str">
        <f>IF($P64="","",VLOOKUP($P64,$AB$3:$AF$61,5,0))</f>
        <v/>
      </c>
      <c r="V64" t="str">
        <f t="array" ref="V64">IFERROR(INDEX($U$2:$U$93,SMALL(IF(COUNTIF($V$1:V63,$U$2:$U$93)=0,ROW($U$1:$U$92)),1)),"")</f>
        <v/>
      </c>
    </row>
    <row r="65" spans="8:22" x14ac:dyDescent="0.25">
      <c r="H65" t="str">
        <f t="array" ref="H65">IFERROR(INDEX($X$2:$X$61,SMALL(IF(COUNTIF($H$2:H64,$X$2:$X$61)=0,ROW($X$1:$X$60)),1)),"")</f>
        <v/>
      </c>
      <c r="I65" t="str">
        <f t="array" ref="I65">IFERROR(INDEX($Y$2:$Y$61,SMALL(IF((COUNTIF($I$2:$I64,$Y$2:$Y$61)=0)*($X$2:$X$61=$G$1),ROW($X$1:$X$60)),1)),"")</f>
        <v/>
      </c>
      <c r="J65" t="str">
        <f t="array" ref="J65">IF($J$1="Все Территории",
IFERROR(INDEX($Z$2:$Z$61,SMALL(IF((COUNTIF($J$2:$J64,$Z$2:$Z$61)=0)*($X$2:$X$61=$G$1),ROW($X$1:$X$60)),1)),""),
IFERROR(INDEX($Z$2:$Z$61,SMALL(IF((COUNTIF($J$2:$J64,$Z$2:$Z$61)=0)*($Y$2:$Y$61=$J$1),ROW($Y$1:$Y$60)),1)),""))</f>
        <v/>
      </c>
      <c r="K65" t="str">
        <f t="array" ref="K65">IF($J$1="Все Территории",
IFERROR(INDEX($AB$2:$AB$61,SMALL(IF((COUNTIF($K$2:$K64,$AB$2:$AB$61)=0)*($Y$2:$Y$61=$G$1),ROW($Y$1:$Y$60)),1)),""),
IF(AND($G$1="Москва",$J$1="Все Территории"),
IFERROR(INDEX($AB$2:$AB$61,SMALL(IF((COUNTIF($K$2:$K64,$AB$2:$AB$61)=0)*($Z$2:$Z$61=$G$1),ROW($Z$1:$Z$60)),1)),""),
IFERROR(INDEX($AB$2:$AB$61,SMALL(IF((COUNTIF($K$2:$K64,$AB$2:$AB$61)=0)*($Y$2:$Y$61=$J$1),ROW($Y$1:$Y$60)),1)),"")))</f>
        <v/>
      </c>
      <c r="L65" t="str">
        <f t="array" ref="L65">IF($K$1="Все Города",
IFERROR(INDEX($AB$2:$AB$61,SMALL(IF((COUNTIF($L$2:$L64,$AB$2:$AB$61)=0)*($Y$2:$Y$61=$G$1),ROW($Y$1:$Y$60)),1)),""),
IF(AND($G$1="Москва",$J$1="Все"),
IFERROR(INDEX($AB$2:$AB$61,SMALL(IF((COUNTIF($L$2:$L64,$AB$2:$AB$61)=0)*($AA$2:$AA$61=$G$1),ROW($Y$1:$Y$60)),1)),""),
IF(AND($G$1="Москва",$J$1&lt;&gt;"Все"),
IFERROR(INDEX($AB$2:$AB$61,SMALL(IF((COUNTIF($L$2:$L64,$AB$2:$AB$61)=0)*($Y$2:$Y$61=$J$1),ROW($Y$1:$Y$60)),1)),""),
IFERROR(INDEX($AB$2:$AB$61,SMALL(IF((COUNTIF($L$2:$L64,$AB$2:$AB$61)=0)*($Z$2:$Z$61=$K$1),ROW($Z$1:$Z$60)),1)),""))))</f>
        <v/>
      </c>
      <c r="M65" t="str">
        <f t="array" ref="M65">IFERROR(INDEX($O$2:$O$93,SMALL(IF(COUNTIF($M$1:M64,$O$2:$O$93)=0,ROW($O$1:$O$92)),1)),"")</f>
        <v/>
      </c>
      <c r="N65" t="str">
        <f t="array" ref="N65">IF($G$1="Все Округа",
IFERROR(INDEX($AB$2:$AB$61,SMALL(IF(COUNTIF($N$1:N64,$AB$2:$AB$61)=0,ROW($AB$1:$AB$60)),1)),""),
IF($J$1="Все Территории",
IFERROR(INDEX($AB$2:$AB$61,SMALL(IF((COUNTIF($N$1:$N64,$AB$2:$AB$61)=0)*($X$2:$X$61=$G$1),ROW($X$1:$X$60)),1)),""),
IF($K$1="Все Города",
IFERROR(INDEX($AB$2:$AB$61,SMALL(IF((COUNTIF($N$1:$N64,$AB$2:$AB$61)=0)*($Y$2:$Y$61=$J$1),ROW($Y$1:$Y$60)),1)),""),
IF($L$1="Все Филиалы",
IFERROR(INDEX($AB$2:$AB$61,SMALL(IF((COUNTIF($N$1:$N64,$AB$2:$AB$61)=0)*($Z$2:$Z$61=$K$1),ROW($Z$1:$Z$60)),1)),""),
IF(ROW($L65)=3,$L$1,"")
)
)
)
)</f>
        <v/>
      </c>
      <c r="O65" t="str">
        <f>IF($N65="","",VLOOKUP($N65,AB43:AC123,2,FALSE))</f>
        <v/>
      </c>
      <c r="P65" t="str">
        <f t="array" ref="P65">IF($O$1="Все Форматы",
IFERROR(INDEX($N$3:$N$93,SMALL(IF(COUNTIF($P$2:$P64,$N$3:$N$93)=0,ROW($N$2:$N$92)-1),1)),""),
IFERROR(INDEX($N$2:$N$93,SMALL(IF((COUNTIF($P$1:$P64,$N$2:$N$93)=0)*($O$2:$O$93=$O$1),ROW($O$1:$O$92)),1)),""))</f>
        <v/>
      </c>
      <c r="Q65" t="str">
        <f t="array" ref="Q65">IF($P65="","",VLOOKUP($P65,$AB$3:$AF$61,3,0))</f>
        <v/>
      </c>
      <c r="R65" t="str">
        <f t="array" ref="R65">IFERROR(INDEX($Q$2:$Q$93,SMALL(IF(COUNTIF($R$1:R64,$Q$2:$Q$93)=0,ROW($Q$1:$Q$92)),1)),"")</f>
        <v/>
      </c>
      <c r="S65" t="str">
        <f>IF($P65="","",VLOOKUP($P65,$AB$3:$AF$61,4,0))</f>
        <v/>
      </c>
      <c r="T65" s="4" t="str">
        <f t="array" ref="T65">IFERROR(INDEX($S$2:$S$93,SMALL(IF(COUNTIF($T$1:T64,$S$2:$S$93)=0,ROW($S$1:$S$92)),1)),"")</f>
        <v/>
      </c>
      <c r="U65" t="str">
        <f>IF($P65="","",VLOOKUP($P65,$AB$3:$AF$61,5,0))</f>
        <v/>
      </c>
      <c r="V65" t="str">
        <f t="array" ref="V65">IFERROR(INDEX($U$2:$U$93,SMALL(IF(COUNTIF($V$1:V64,$U$2:$U$93)=0,ROW($U$1:$U$92)),1)),"")</f>
        <v/>
      </c>
    </row>
    <row r="66" spans="8:22" x14ac:dyDescent="0.25">
      <c r="H66" t="str">
        <f t="array" ref="H66">IFERROR(INDEX($X$2:$X$61,SMALL(IF(COUNTIF($H$2:H65,$X$2:$X$61)=0,ROW($X$1:$X$60)),1)),"")</f>
        <v/>
      </c>
      <c r="I66" t="str">
        <f t="array" ref="I66">IFERROR(INDEX($Y$2:$Y$61,SMALL(IF((COUNTIF($I$2:$I65,$Y$2:$Y$61)=0)*($X$2:$X$61=$G$1),ROW($X$1:$X$60)),1)),"")</f>
        <v/>
      </c>
      <c r="J66" t="str">
        <f t="array" ref="J66">IF($J$1="Все Территории",
IFERROR(INDEX($Z$2:$Z$61,SMALL(IF((COUNTIF($J$2:$J65,$Z$2:$Z$61)=0)*($X$2:$X$61=$G$1),ROW($X$1:$X$60)),1)),""),
IFERROR(INDEX($Z$2:$Z$61,SMALL(IF((COUNTIF($J$2:$J65,$Z$2:$Z$61)=0)*($Y$2:$Y$61=$J$1),ROW($Y$1:$Y$60)),1)),""))</f>
        <v/>
      </c>
      <c r="K66" t="str">
        <f t="array" ref="K66">IF($J$1="Все Территории",
IFERROR(INDEX($AB$2:$AB$61,SMALL(IF((COUNTIF($K$2:$K65,$AB$2:$AB$61)=0)*($Y$2:$Y$61=$G$1),ROW($Y$1:$Y$60)),1)),""),
IF(AND($G$1="Москва",$J$1="Все Территории"),
IFERROR(INDEX($AB$2:$AB$61,SMALL(IF((COUNTIF($K$2:$K65,$AB$2:$AB$61)=0)*($Z$2:$Z$61=$G$1),ROW($Z$1:$Z$60)),1)),""),
IFERROR(INDEX($AB$2:$AB$61,SMALL(IF((COUNTIF($K$2:$K65,$AB$2:$AB$61)=0)*($Y$2:$Y$61=$J$1),ROW($Y$1:$Y$60)),1)),"")))</f>
        <v/>
      </c>
      <c r="L66" t="str">
        <f t="array" ref="L66">IF($K$1="Все Города",
IFERROR(INDEX($AB$2:$AB$61,SMALL(IF((COUNTIF($L$2:$L65,$AB$2:$AB$61)=0)*($Y$2:$Y$61=$G$1),ROW($Y$1:$Y$60)),1)),""),
IF(AND($G$1="Москва",$J$1="Все"),
IFERROR(INDEX($AB$2:$AB$61,SMALL(IF((COUNTIF($L$2:$L65,$AB$2:$AB$61)=0)*($AA$2:$AA$61=$G$1),ROW($Y$1:$Y$60)),1)),""),
IF(AND($G$1="Москва",$J$1&lt;&gt;"Все"),
IFERROR(INDEX($AB$2:$AB$61,SMALL(IF((COUNTIF($L$2:$L65,$AB$2:$AB$61)=0)*($Y$2:$Y$61=$J$1),ROW($Y$1:$Y$60)),1)),""),
IFERROR(INDEX($AB$2:$AB$61,SMALL(IF((COUNTIF($L$2:$L65,$AB$2:$AB$61)=0)*($Z$2:$Z$61=$K$1),ROW($Z$1:$Z$60)),1)),""))))</f>
        <v/>
      </c>
      <c r="M66" t="str">
        <f t="array" ref="M66">IFERROR(INDEX($O$2:$O$93,SMALL(IF(COUNTIF($M$1:M65,$O$2:$O$93)=0,ROW($O$1:$O$92)),1)),"")</f>
        <v/>
      </c>
      <c r="N66" t="str">
        <f t="array" ref="N66">IF($G$1="Все Округа",
IFERROR(INDEX($AB$2:$AB$61,SMALL(IF(COUNTIF($N$1:N65,$AB$2:$AB$61)=0,ROW($AB$1:$AB$60)),1)),""),
IF($J$1="Все Территории",
IFERROR(INDEX($AB$2:$AB$61,SMALL(IF((COUNTIF($N$1:$N65,$AB$2:$AB$61)=0)*($X$2:$X$61=$G$1),ROW($X$1:$X$60)),1)),""),
IF($K$1="Все Города",
IFERROR(INDEX($AB$2:$AB$61,SMALL(IF((COUNTIF($N$1:$N65,$AB$2:$AB$61)=0)*($Y$2:$Y$61=$J$1),ROW($Y$1:$Y$60)),1)),""),
IF($L$1="Все Филиалы",
IFERROR(INDEX($AB$2:$AB$61,SMALL(IF((COUNTIF($N$1:$N65,$AB$2:$AB$61)=0)*($Z$2:$Z$61=$K$1),ROW($Z$1:$Z$60)),1)),""),
IF(ROW($L66)=3,$L$1,"")
)
)
)
)</f>
        <v/>
      </c>
      <c r="O66" t="str">
        <f>IF($N66="","",VLOOKUP($N66,AB43:AC124,2,FALSE))</f>
        <v/>
      </c>
      <c r="P66" t="str">
        <f t="array" ref="P66">IF($O$1="Все Форматы",
IFERROR(INDEX($N$3:$N$93,SMALL(IF(COUNTIF($P$2:$P65,$N$3:$N$93)=0,ROW($N$2:$N$92)-1),1)),""),
IFERROR(INDEX($N$2:$N$93,SMALL(IF((COUNTIF($P$1:$P65,$N$2:$N$93)=0)*($O$2:$O$93=$O$1),ROW($O$1:$O$92)),1)),""))</f>
        <v/>
      </c>
      <c r="Q66" t="str">
        <f t="array" ref="Q66">IF($P66="","",VLOOKUP($P66,$AB$3:$AF$61,3,0))</f>
        <v/>
      </c>
      <c r="R66" t="str">
        <f t="array" ref="R66">IFERROR(INDEX($Q$2:$Q$93,SMALL(IF(COUNTIF($R$1:R65,$Q$2:$Q$93)=0,ROW($Q$1:$Q$92)),1)),"")</f>
        <v/>
      </c>
      <c r="S66" t="str">
        <f>IF($P66="","",VLOOKUP($P66,$AB$3:$AF$61,4,0))</f>
        <v/>
      </c>
      <c r="T66" s="4" t="str">
        <f t="array" ref="T66">IFERROR(INDEX($S$2:$S$93,SMALL(IF(COUNTIF($T$1:T65,$S$2:$S$93)=0,ROW($S$1:$S$92)),1)),"")</f>
        <v/>
      </c>
      <c r="U66" t="str">
        <f>IF($P66="","",VLOOKUP($P66,$AB$3:$AF$61,5,0))</f>
        <v/>
      </c>
      <c r="V66" t="str">
        <f t="array" ref="V66">IFERROR(INDEX($U$2:$U$93,SMALL(IF(COUNTIF($V$1:V65,$U$2:$U$93)=0,ROW($U$1:$U$92)),1)),"")</f>
        <v/>
      </c>
    </row>
    <row r="67" spans="8:22" x14ac:dyDescent="0.25">
      <c r="H67" t="str">
        <f t="array" ref="H67">IFERROR(INDEX($X$2:$X$61,SMALL(IF(COUNTIF($H$2:H66,$X$2:$X$61)=0,ROW($X$1:$X$60)),1)),"")</f>
        <v/>
      </c>
      <c r="I67" t="str">
        <f t="array" ref="I67">IFERROR(INDEX($Y$2:$Y$61,SMALL(IF((COUNTIF($I$2:$I66,$Y$2:$Y$61)=0)*($X$2:$X$61=$G$1),ROW($X$1:$X$60)),1)),"")</f>
        <v/>
      </c>
      <c r="J67" t="str">
        <f t="array" ref="J67">IF($J$1="Все Территории",
IFERROR(INDEX($Z$2:$Z$61,SMALL(IF((COUNTIF($J$2:$J66,$Z$2:$Z$61)=0)*($X$2:$X$61=$G$1),ROW($X$1:$X$60)),1)),""),
IFERROR(INDEX($Z$2:$Z$61,SMALL(IF((COUNTIF($J$2:$J66,$Z$2:$Z$61)=0)*($Y$2:$Y$61=$J$1),ROW($Y$1:$Y$60)),1)),""))</f>
        <v/>
      </c>
      <c r="K67" t="str">
        <f t="array" ref="K67">IF($J$1="Все Территории",
IFERROR(INDEX($AB$2:$AB$61,SMALL(IF((COUNTIF($K$2:$K66,$AB$2:$AB$61)=0)*($Y$2:$Y$61=$G$1),ROW($Y$1:$Y$60)),1)),""),
IF(AND($G$1="Москва",$J$1="Все Территории"),
IFERROR(INDEX($AB$2:$AB$61,SMALL(IF((COUNTIF($K$2:$K66,$AB$2:$AB$61)=0)*($Z$2:$Z$61=$G$1),ROW($Z$1:$Z$60)),1)),""),
IFERROR(INDEX($AB$2:$AB$61,SMALL(IF((COUNTIF($K$2:$K66,$AB$2:$AB$61)=0)*($Y$2:$Y$61=$J$1),ROW($Y$1:$Y$60)),1)),"")))</f>
        <v/>
      </c>
      <c r="L67" t="str">
        <f t="array" ref="L67">IF($K$1="Все Города",
IFERROR(INDEX($AB$2:$AB$61,SMALL(IF((COUNTIF($L$2:$L66,$AB$2:$AB$61)=0)*($Y$2:$Y$61=$G$1),ROW($Y$1:$Y$60)),1)),""),
IF(AND($G$1="Москва",$J$1="Все"),
IFERROR(INDEX($AB$2:$AB$61,SMALL(IF((COUNTIF($L$2:$L66,$AB$2:$AB$61)=0)*($AA$2:$AA$61=$G$1),ROW($Y$1:$Y$60)),1)),""),
IF(AND($G$1="Москва",$J$1&lt;&gt;"Все"),
IFERROR(INDEX($AB$2:$AB$61,SMALL(IF((COUNTIF($L$2:$L66,$AB$2:$AB$61)=0)*($Y$2:$Y$61=$J$1),ROW($Y$1:$Y$60)),1)),""),
IFERROR(INDEX($AB$2:$AB$61,SMALL(IF((COUNTIF($L$2:$L66,$AB$2:$AB$61)=0)*($Z$2:$Z$61=$K$1),ROW($Z$1:$Z$60)),1)),""))))</f>
        <v/>
      </c>
      <c r="M67" t="str">
        <f t="array" ref="M67">IFERROR(INDEX($O$2:$O$93,SMALL(IF(COUNTIF($M$1:M66,$O$2:$O$93)=0,ROW($O$1:$O$92)),1)),"")</f>
        <v/>
      </c>
      <c r="N67" t="str">
        <f t="array" ref="N67">IF($G$1="Все Округа",
IFERROR(INDEX($AB$2:$AB$61,SMALL(IF(COUNTIF($N$1:N66,$AB$2:$AB$61)=0,ROW($AB$1:$AB$60)),1)),""),
IF($J$1="Все Территории",
IFERROR(INDEX($AB$2:$AB$61,SMALL(IF((COUNTIF($N$1:$N66,$AB$2:$AB$61)=0)*($X$2:$X$61=$G$1),ROW($X$1:$X$60)),1)),""),
IF($K$1="Все Города",
IFERROR(INDEX($AB$2:$AB$61,SMALL(IF((COUNTIF($N$1:$N66,$AB$2:$AB$61)=0)*($Y$2:$Y$61=$J$1),ROW($Y$1:$Y$60)),1)),""),
IF($L$1="Все Филиалы",
IFERROR(INDEX($AB$2:$AB$61,SMALL(IF((COUNTIF($N$1:$N66,$AB$2:$AB$61)=0)*($Z$2:$Z$61=$K$1),ROW($Z$1:$Z$60)),1)),""),
IF(ROW($L67)=3,$L$1,"")
)
)
)
)</f>
        <v/>
      </c>
      <c r="O67" t="str">
        <f>IF($N67="","",VLOOKUP($N67,AB44:AC125,2,FALSE))</f>
        <v/>
      </c>
      <c r="P67" t="str">
        <f t="array" ref="P67">IF($O$1="Все Форматы",
IFERROR(INDEX($N$3:$N$93,SMALL(IF(COUNTIF($P$2:$P66,$N$3:$N$93)=0,ROW($N$2:$N$92)-1),1)),""),
IFERROR(INDEX($N$2:$N$93,SMALL(IF((COUNTIF($P$1:$P66,$N$2:$N$93)=0)*($O$2:$O$93=$O$1),ROW($O$1:$O$92)),1)),""))</f>
        <v/>
      </c>
      <c r="Q67" t="str">
        <f t="array" ref="Q67">IF($P67="","",VLOOKUP($P67,$AB$3:$AF$61,3,0))</f>
        <v/>
      </c>
      <c r="R67" t="str">
        <f t="array" ref="R67">IFERROR(INDEX($Q$2:$Q$93,SMALL(IF(COUNTIF($R$1:R66,$Q$2:$Q$93)=0,ROW($Q$1:$Q$92)),1)),"")</f>
        <v/>
      </c>
      <c r="S67" t="str">
        <f>IF($P67="","",VLOOKUP($P67,$AB$3:$AF$61,4,0))</f>
        <v/>
      </c>
      <c r="T67" s="4" t="str">
        <f t="array" ref="T67">IFERROR(INDEX($S$2:$S$93,SMALL(IF(COUNTIF($T$1:T66,$S$2:$S$93)=0,ROW($S$1:$S$92)),1)),"")</f>
        <v/>
      </c>
      <c r="U67" t="str">
        <f>IF($P67="","",VLOOKUP($P67,$AB$3:$AF$61,5,0))</f>
        <v/>
      </c>
      <c r="V67" t="str">
        <f t="array" ref="V67">IFERROR(INDEX($U$2:$U$93,SMALL(IF(COUNTIF($V$1:V66,$U$2:$U$93)=0,ROW($U$1:$U$92)),1)),"")</f>
        <v/>
      </c>
    </row>
    <row r="68" spans="8:22" x14ac:dyDescent="0.25">
      <c r="H68" t="str">
        <f t="array" ref="H68">IFERROR(INDEX($X$2:$X$61,SMALL(IF(COUNTIF($H$2:H67,$X$2:$X$61)=0,ROW($X$1:$X$60)),1)),"")</f>
        <v/>
      </c>
      <c r="I68" t="str">
        <f t="array" ref="I68">IFERROR(INDEX($Y$2:$Y$61,SMALL(IF((COUNTIF($I$2:$I67,$Y$2:$Y$61)=0)*($X$2:$X$61=$G$1),ROW($X$1:$X$60)),1)),"")</f>
        <v/>
      </c>
      <c r="J68" t="str">
        <f t="array" ref="J68">IF($J$1="Все Территории",
IFERROR(INDEX($Z$2:$Z$61,SMALL(IF((COUNTIF($J$2:$J67,$Z$2:$Z$61)=0)*($X$2:$X$61=$G$1),ROW($X$1:$X$60)),1)),""),
IFERROR(INDEX($Z$2:$Z$61,SMALL(IF((COUNTIF($J$2:$J67,$Z$2:$Z$61)=0)*($Y$2:$Y$61=$J$1),ROW($Y$1:$Y$60)),1)),""))</f>
        <v/>
      </c>
      <c r="K68" t="str">
        <f t="array" ref="K68">IF($J$1="Все Территории",
IFERROR(INDEX($AB$2:$AB$61,SMALL(IF((COUNTIF($K$2:$K67,$AB$2:$AB$61)=0)*($Y$2:$Y$61=$G$1),ROW($Y$1:$Y$60)),1)),""),
IF(AND($G$1="Москва",$J$1="Все Территории"),
IFERROR(INDEX($AB$2:$AB$61,SMALL(IF((COUNTIF($K$2:$K67,$AB$2:$AB$61)=0)*($Z$2:$Z$61=$G$1),ROW($Z$1:$Z$60)),1)),""),
IFERROR(INDEX($AB$2:$AB$61,SMALL(IF((COUNTIF($K$2:$K67,$AB$2:$AB$61)=0)*($Y$2:$Y$61=$J$1),ROW($Y$1:$Y$60)),1)),"")))</f>
        <v/>
      </c>
      <c r="L68" t="str">
        <f t="array" ref="L68">IF($K$1="Все Города",
IFERROR(INDEX($AB$2:$AB$61,SMALL(IF((COUNTIF($L$2:$L67,$AB$2:$AB$61)=0)*($Y$2:$Y$61=$G$1),ROW($Y$1:$Y$60)),1)),""),
IF(AND($G$1="Москва",$J$1="Все"),
IFERROR(INDEX($AB$2:$AB$61,SMALL(IF((COUNTIF($L$2:$L67,$AB$2:$AB$61)=0)*($AA$2:$AA$61=$G$1),ROW($Y$1:$Y$60)),1)),""),
IF(AND($G$1="Москва",$J$1&lt;&gt;"Все"),
IFERROR(INDEX($AB$2:$AB$61,SMALL(IF((COUNTIF($L$2:$L67,$AB$2:$AB$61)=0)*($Y$2:$Y$61=$J$1),ROW($Y$1:$Y$60)),1)),""),
IFERROR(INDEX($AB$2:$AB$61,SMALL(IF((COUNTIF($L$2:$L67,$AB$2:$AB$61)=0)*($Z$2:$Z$61=$K$1),ROW($Z$1:$Z$60)),1)),""))))</f>
        <v/>
      </c>
      <c r="M68" t="str">
        <f t="array" ref="M68">IFERROR(INDEX($O$2:$O$93,SMALL(IF(COUNTIF($M$1:M67,$O$2:$O$93)=0,ROW($O$1:$O$92)),1)),"")</f>
        <v/>
      </c>
      <c r="N68" t="str">
        <f t="array" ref="N68">IF($G$1="Все Округа",
IFERROR(INDEX($AB$2:$AB$61,SMALL(IF(COUNTIF($N$1:N67,$AB$2:$AB$61)=0,ROW($AB$1:$AB$60)),1)),""),
IF($J$1="Все Территории",
IFERROR(INDEX($AB$2:$AB$61,SMALL(IF((COUNTIF($N$1:$N67,$AB$2:$AB$61)=0)*($X$2:$X$61=$G$1),ROW($X$1:$X$60)),1)),""),
IF($K$1="Все Города",
IFERROR(INDEX($AB$2:$AB$61,SMALL(IF((COUNTIF($N$1:$N67,$AB$2:$AB$61)=0)*($Y$2:$Y$61=$J$1),ROW($Y$1:$Y$60)),1)),""),
IF($L$1="Все Филиалы",
IFERROR(INDEX($AB$2:$AB$61,SMALL(IF((COUNTIF($N$1:$N67,$AB$2:$AB$61)=0)*($Z$2:$Z$61=$K$1),ROW($Z$1:$Z$60)),1)),""),
IF(ROW($L68)=3,$L$1,"")
)
)
)
)</f>
        <v/>
      </c>
      <c r="O68" t="str">
        <f>IF($N68="","",VLOOKUP($N68,AB45:AC126,2,FALSE))</f>
        <v/>
      </c>
      <c r="P68" t="str">
        <f t="array" ref="P68">IF($O$1="Все Форматы",
IFERROR(INDEX($N$3:$N$93,SMALL(IF(COUNTIF($P$2:$P67,$N$3:$N$93)=0,ROW($N$2:$N$92)-1),1)),""),
IFERROR(INDEX($N$2:$N$93,SMALL(IF((COUNTIF($P$1:$P67,$N$2:$N$93)=0)*($O$2:$O$93=$O$1),ROW($O$1:$O$92)),1)),""))</f>
        <v/>
      </c>
      <c r="Q68" t="str">
        <f t="array" ref="Q68">IF($P68="","",VLOOKUP($P68,$AB$3:$AF$61,3,0))</f>
        <v/>
      </c>
      <c r="R68" t="str">
        <f t="array" ref="R68">IFERROR(INDEX($Q$2:$Q$93,SMALL(IF(COUNTIF($R$1:R67,$Q$2:$Q$93)=0,ROW($Q$1:$Q$92)),1)),"")</f>
        <v/>
      </c>
      <c r="S68" t="str">
        <f>IF($P68="","",VLOOKUP($P68,$AB$3:$AF$61,4,0))</f>
        <v/>
      </c>
      <c r="T68" s="4" t="str">
        <f t="array" ref="T68">IFERROR(INDEX($S$2:$S$93,SMALL(IF(COUNTIF($T$1:T67,$S$2:$S$93)=0,ROW($S$1:$S$92)),1)),"")</f>
        <v/>
      </c>
      <c r="U68" t="str">
        <f>IF($P68="","",VLOOKUP($P68,$AB$3:$AF$61,5,0))</f>
        <v/>
      </c>
      <c r="V68" t="str">
        <f t="array" ref="V68">IFERROR(INDEX($U$2:$U$93,SMALL(IF(COUNTIF($V$1:V67,$U$2:$U$93)=0,ROW($U$1:$U$92)),1)),"")</f>
        <v/>
      </c>
    </row>
    <row r="69" spans="8:22" x14ac:dyDescent="0.25">
      <c r="H69" t="str">
        <f t="array" ref="H69">IFERROR(INDEX($X$2:$X$61,SMALL(IF(COUNTIF($H$2:H68,$X$2:$X$61)=0,ROW($X$1:$X$60)),1)),"")</f>
        <v/>
      </c>
      <c r="I69" t="str">
        <f t="array" ref="I69">IFERROR(INDEX($Y$2:$Y$61,SMALL(IF((COUNTIF($I$2:$I68,$Y$2:$Y$61)=0)*($X$2:$X$61=$G$1),ROW($X$1:$X$60)),1)),"")</f>
        <v/>
      </c>
      <c r="J69" t="str">
        <f t="array" ref="J69">IF($J$1="Все Территории",
IFERROR(INDEX($Z$2:$Z$61,SMALL(IF((COUNTIF($J$2:$J68,$Z$2:$Z$61)=0)*($X$2:$X$61=$G$1),ROW($X$1:$X$60)),1)),""),
IFERROR(INDEX($Z$2:$Z$61,SMALL(IF((COUNTIF($J$2:$J68,$Z$2:$Z$61)=0)*($Y$2:$Y$61=$J$1),ROW($Y$1:$Y$60)),1)),""))</f>
        <v/>
      </c>
      <c r="K69" t="str">
        <f t="array" ref="K69">IF($J$1="Все Территории",
IFERROR(INDEX($AB$2:$AB$61,SMALL(IF((COUNTIF($K$2:$K68,$AB$2:$AB$61)=0)*($Y$2:$Y$61=$G$1),ROW($Y$1:$Y$60)),1)),""),
IF(AND($G$1="Москва",$J$1="Все Территории"),
IFERROR(INDEX($AB$2:$AB$61,SMALL(IF((COUNTIF($K$2:$K68,$AB$2:$AB$61)=0)*($Z$2:$Z$61=$G$1),ROW($Z$1:$Z$60)),1)),""),
IFERROR(INDEX($AB$2:$AB$61,SMALL(IF((COUNTIF($K$2:$K68,$AB$2:$AB$61)=0)*($Y$2:$Y$61=$J$1),ROW($Y$1:$Y$60)),1)),"")))</f>
        <v/>
      </c>
      <c r="L69" t="str">
        <f t="array" ref="L69">IF($K$1="Все Города",
IFERROR(INDEX($AB$2:$AB$61,SMALL(IF((COUNTIF($L$2:$L68,$AB$2:$AB$61)=0)*($Y$2:$Y$61=$G$1),ROW($Y$1:$Y$60)),1)),""),
IF(AND($G$1="Москва",$J$1="Все"),
IFERROR(INDEX($AB$2:$AB$61,SMALL(IF((COUNTIF($L$2:$L68,$AB$2:$AB$61)=0)*($AA$2:$AA$61=$G$1),ROW($Y$1:$Y$60)),1)),""),
IF(AND($G$1="Москва",$J$1&lt;&gt;"Все"),
IFERROR(INDEX($AB$2:$AB$61,SMALL(IF((COUNTIF($L$2:$L68,$AB$2:$AB$61)=0)*($Y$2:$Y$61=$J$1),ROW($Y$1:$Y$60)),1)),""),
IFERROR(INDEX($AB$2:$AB$61,SMALL(IF((COUNTIF($L$2:$L68,$AB$2:$AB$61)=0)*($Z$2:$Z$61=$K$1),ROW($Z$1:$Z$60)),1)),""))))</f>
        <v/>
      </c>
      <c r="M69" t="str">
        <f t="array" ref="M69">IFERROR(INDEX($O$2:$O$93,SMALL(IF(COUNTIF($M$1:M68,$O$2:$O$93)=0,ROW($O$1:$O$92)),1)),"")</f>
        <v/>
      </c>
      <c r="N69" t="str">
        <f t="array" ref="N69">IF($G$1="Все Округа",
IFERROR(INDEX($AB$2:$AB$61,SMALL(IF(COUNTIF($N$1:N68,$AB$2:$AB$61)=0,ROW($AB$1:$AB$60)),1)),""),
IF($J$1="Все Территории",
IFERROR(INDEX($AB$2:$AB$61,SMALL(IF((COUNTIF($N$1:$N68,$AB$2:$AB$61)=0)*($X$2:$X$61=$G$1),ROW($X$1:$X$60)),1)),""),
IF($K$1="Все Города",
IFERROR(INDEX($AB$2:$AB$61,SMALL(IF((COUNTIF($N$1:$N68,$AB$2:$AB$61)=0)*($Y$2:$Y$61=$J$1),ROW($Y$1:$Y$60)),1)),""),
IF($L$1="Все Филиалы",
IFERROR(INDEX($AB$2:$AB$61,SMALL(IF((COUNTIF($N$1:$N68,$AB$2:$AB$61)=0)*($Z$2:$Z$61=$K$1),ROW($Z$1:$Z$60)),1)),""),
IF(ROW($L69)=3,$L$1,"")
)
)
)
)</f>
        <v/>
      </c>
      <c r="O69" t="str">
        <f>IF($N69="","",VLOOKUP($N69,AB46:AC127,2,FALSE))</f>
        <v/>
      </c>
      <c r="P69" t="str">
        <f t="array" ref="P69">IF($O$1="Все Форматы",
IFERROR(INDEX($N$3:$N$93,SMALL(IF(COUNTIF($P$2:$P68,$N$3:$N$93)=0,ROW($N$2:$N$92)-1),1)),""),
IFERROR(INDEX($N$2:$N$93,SMALL(IF((COUNTIF($P$1:$P68,$N$2:$N$93)=0)*($O$2:$O$93=$O$1),ROW($O$1:$O$92)),1)),""))</f>
        <v/>
      </c>
      <c r="Q69" t="str">
        <f t="array" ref="Q69">IF($P69="","",VLOOKUP($P69,$AB$3:$AF$61,3,0))</f>
        <v/>
      </c>
      <c r="R69" t="str">
        <f t="array" ref="R69">IFERROR(INDEX($Q$2:$Q$93,SMALL(IF(COUNTIF($R$1:R68,$Q$2:$Q$93)=0,ROW($Q$1:$Q$92)),1)),"")</f>
        <v/>
      </c>
      <c r="S69" t="str">
        <f>IF($P69="","",VLOOKUP($P69,$AB$3:$AF$61,4,0))</f>
        <v/>
      </c>
      <c r="T69" s="4" t="str">
        <f t="array" ref="T69">IFERROR(INDEX($S$2:$S$93,SMALL(IF(COUNTIF($T$1:T68,$S$2:$S$93)=0,ROW($S$1:$S$92)),1)),"")</f>
        <v/>
      </c>
      <c r="U69" t="str">
        <f>IF($P69="","",VLOOKUP($P69,$AB$3:$AF$61,5,0))</f>
        <v/>
      </c>
      <c r="V69" t="str">
        <f t="array" ref="V69">IFERROR(INDEX($U$2:$U$93,SMALL(IF(COUNTIF($V$1:V68,$U$2:$U$93)=0,ROW($U$1:$U$92)),1)),"")</f>
        <v/>
      </c>
    </row>
    <row r="70" spans="8:22" x14ac:dyDescent="0.25">
      <c r="H70" t="str">
        <f t="array" ref="H70">IFERROR(INDEX($X$2:$X$61,SMALL(IF(COUNTIF($H$2:H69,$X$2:$X$61)=0,ROW($X$1:$X$60)),1)),"")</f>
        <v/>
      </c>
      <c r="I70" t="str">
        <f t="array" ref="I70">IFERROR(INDEX($Y$2:$Y$61,SMALL(IF((COUNTIF($I$2:$I69,$Y$2:$Y$61)=0)*($X$2:$X$61=$G$1),ROW($X$1:$X$60)),1)),"")</f>
        <v/>
      </c>
      <c r="J70" t="str">
        <f t="array" ref="J70">IF($J$1="Все Территории",
IFERROR(INDEX($Z$2:$Z$61,SMALL(IF((COUNTIF($J$2:$J69,$Z$2:$Z$61)=0)*($X$2:$X$61=$G$1),ROW($X$1:$X$60)),1)),""),
IFERROR(INDEX($Z$2:$Z$61,SMALL(IF((COUNTIF($J$2:$J69,$Z$2:$Z$61)=0)*($Y$2:$Y$61=$J$1),ROW($Y$1:$Y$60)),1)),""))</f>
        <v/>
      </c>
      <c r="K70" t="str">
        <f t="array" ref="K70">IF($J$1="Все Территории",
IFERROR(INDEX($AB$2:$AB$61,SMALL(IF((COUNTIF($K$2:$K69,$AB$2:$AB$61)=0)*($Y$2:$Y$61=$G$1),ROW($Y$1:$Y$60)),1)),""),
IF(AND($G$1="Москва",$J$1="Все Территории"),
IFERROR(INDEX($AB$2:$AB$61,SMALL(IF((COUNTIF($K$2:$K69,$AB$2:$AB$61)=0)*($Z$2:$Z$61=$G$1),ROW($Z$1:$Z$60)),1)),""),
IFERROR(INDEX($AB$2:$AB$61,SMALL(IF((COUNTIF($K$2:$K69,$AB$2:$AB$61)=0)*($Y$2:$Y$61=$J$1),ROW($Y$1:$Y$60)),1)),"")))</f>
        <v/>
      </c>
      <c r="L70" t="str">
        <f t="array" ref="L70">IF($K$1="Все Города",
IFERROR(INDEX($AB$2:$AB$61,SMALL(IF((COUNTIF($L$2:$L69,$AB$2:$AB$61)=0)*($Y$2:$Y$61=$G$1),ROW($Y$1:$Y$60)),1)),""),
IF(AND($G$1="Москва",$J$1="Все"),
IFERROR(INDEX($AB$2:$AB$61,SMALL(IF((COUNTIF($L$2:$L69,$AB$2:$AB$61)=0)*($AA$2:$AA$61=$G$1),ROW($Y$1:$Y$60)),1)),""),
IF(AND($G$1="Москва",$J$1&lt;&gt;"Все"),
IFERROR(INDEX($AB$2:$AB$61,SMALL(IF((COUNTIF($L$2:$L69,$AB$2:$AB$61)=0)*($Y$2:$Y$61=$J$1),ROW($Y$1:$Y$60)),1)),""),
IFERROR(INDEX($AB$2:$AB$61,SMALL(IF((COUNTIF($L$2:$L69,$AB$2:$AB$61)=0)*($Z$2:$Z$61=$K$1),ROW($Z$1:$Z$60)),1)),""))))</f>
        <v/>
      </c>
      <c r="M70" t="str">
        <f t="array" ref="M70">IFERROR(INDEX($O$2:$O$93,SMALL(IF(COUNTIF($M$1:M69,$O$2:$O$93)=0,ROW($O$1:$O$92)),1)),"")</f>
        <v/>
      </c>
      <c r="N70" t="str">
        <f t="array" ref="N70">IF($G$1="Все Округа",
IFERROR(INDEX($AB$2:$AB$61,SMALL(IF(COUNTIF($N$1:N69,$AB$2:$AB$61)=0,ROW($AB$1:$AB$60)),1)),""),
IF($J$1="Все Территории",
IFERROR(INDEX($AB$2:$AB$61,SMALL(IF((COUNTIF($N$1:$N69,$AB$2:$AB$61)=0)*($X$2:$X$61=$G$1),ROW($X$1:$X$60)),1)),""),
IF($K$1="Все Города",
IFERROR(INDEX($AB$2:$AB$61,SMALL(IF((COUNTIF($N$1:$N69,$AB$2:$AB$61)=0)*($Y$2:$Y$61=$J$1),ROW($Y$1:$Y$60)),1)),""),
IF($L$1="Все Филиалы",
IFERROR(INDEX($AB$2:$AB$61,SMALL(IF((COUNTIF($N$1:$N69,$AB$2:$AB$61)=0)*($Z$2:$Z$61=$K$1),ROW($Z$1:$Z$60)),1)),""),
IF(ROW($L70)=3,$L$1,"")
)
)
)
)</f>
        <v/>
      </c>
      <c r="O70" t="str">
        <f>IF($N70="","",VLOOKUP($N70,AB47:AC128,2,FALSE))</f>
        <v/>
      </c>
      <c r="P70" t="str">
        <f t="array" ref="P70">IF($O$1="Все Форматы",
IFERROR(INDEX($N$3:$N$93,SMALL(IF(COUNTIF($P$2:$P69,$N$3:$N$93)=0,ROW($N$2:$N$92)-1),1)),""),
IFERROR(INDEX($N$2:$N$93,SMALL(IF((COUNTIF($P$1:$P69,$N$2:$N$93)=0)*($O$2:$O$93=$O$1),ROW($O$1:$O$92)),1)),""))</f>
        <v/>
      </c>
      <c r="Q70" t="str">
        <f t="array" ref="Q70">IF($P70="","",VLOOKUP($P70,$AB$3:$AF$61,3,0))</f>
        <v/>
      </c>
      <c r="R70" t="str">
        <f t="array" ref="R70">IFERROR(INDEX($Q$2:$Q$93,SMALL(IF(COUNTIF($R$1:R69,$Q$2:$Q$93)=0,ROW($Q$1:$Q$92)),1)),"")</f>
        <v/>
      </c>
      <c r="S70" t="str">
        <f>IF($P70="","",VLOOKUP($P70,$AB$3:$AF$61,4,0))</f>
        <v/>
      </c>
      <c r="T70" s="4" t="str">
        <f t="array" ref="T70">IFERROR(INDEX($S$2:$S$93,SMALL(IF(COUNTIF($T$1:T69,$S$2:$S$93)=0,ROW($S$1:$S$92)),1)),"")</f>
        <v/>
      </c>
      <c r="U70" t="str">
        <f>IF($P70="","",VLOOKUP($P70,$AB$3:$AF$61,5,0))</f>
        <v/>
      </c>
      <c r="V70" t="str">
        <f t="array" ref="V70">IFERROR(INDEX($U$2:$U$93,SMALL(IF(COUNTIF($V$1:V69,$U$2:$U$93)=0,ROW($U$1:$U$92)),1)),"")</f>
        <v/>
      </c>
    </row>
    <row r="71" spans="8:22" x14ac:dyDescent="0.25">
      <c r="H71" t="str">
        <f t="array" ref="H71">IFERROR(INDEX($X$2:$X$61,SMALL(IF(COUNTIF($H$2:H70,$X$2:$X$61)=0,ROW($X$1:$X$60)),1)),"")</f>
        <v/>
      </c>
      <c r="I71" t="str">
        <f t="array" ref="I71">IFERROR(INDEX($Y$2:$Y$61,SMALL(IF((COUNTIF($I$2:$I70,$Y$2:$Y$61)=0)*($X$2:$X$61=$G$1),ROW($X$1:$X$60)),1)),"")</f>
        <v/>
      </c>
      <c r="J71" t="str">
        <f t="array" ref="J71">IF($J$1="Все Территории",
IFERROR(INDEX($Z$2:$Z$61,SMALL(IF((COUNTIF($J$2:$J70,$Z$2:$Z$61)=0)*($X$2:$X$61=$G$1),ROW($X$1:$X$60)),1)),""),
IFERROR(INDEX($Z$2:$Z$61,SMALL(IF((COUNTIF($J$2:$J70,$Z$2:$Z$61)=0)*($Y$2:$Y$61=$J$1),ROW($Y$1:$Y$60)),1)),""))</f>
        <v/>
      </c>
      <c r="K71" t="str">
        <f t="array" ref="K71">IF($J$1="Все Территории",
IFERROR(INDEX($AB$2:$AB$61,SMALL(IF((COUNTIF($K$2:$K70,$AB$2:$AB$61)=0)*($Y$2:$Y$61=$G$1),ROW($Y$1:$Y$60)),1)),""),
IF(AND($G$1="Москва",$J$1="Все Территории"),
IFERROR(INDEX($AB$2:$AB$61,SMALL(IF((COUNTIF($K$2:$K70,$AB$2:$AB$61)=0)*($Z$2:$Z$61=$G$1),ROW($Z$1:$Z$60)),1)),""),
IFERROR(INDEX($AB$2:$AB$61,SMALL(IF((COUNTIF($K$2:$K70,$AB$2:$AB$61)=0)*($Y$2:$Y$61=$J$1),ROW($Y$1:$Y$60)),1)),"")))</f>
        <v/>
      </c>
      <c r="L71" t="str">
        <f t="array" ref="L71">IF($K$1="Все Города",
IFERROR(INDEX($AB$2:$AB$61,SMALL(IF((COUNTIF($L$2:$L70,$AB$2:$AB$61)=0)*($Y$2:$Y$61=$G$1),ROW($Y$1:$Y$60)),1)),""),
IF(AND($G$1="Москва",$J$1="Все"),
IFERROR(INDEX($AB$2:$AB$61,SMALL(IF((COUNTIF($L$2:$L70,$AB$2:$AB$61)=0)*($AA$2:$AA$61=$G$1),ROW($Y$1:$Y$60)),1)),""),
IF(AND($G$1="Москва",$J$1&lt;&gt;"Все"),
IFERROR(INDEX($AB$2:$AB$61,SMALL(IF((COUNTIF($L$2:$L70,$AB$2:$AB$61)=0)*($Y$2:$Y$61=$J$1),ROW($Y$1:$Y$60)),1)),""),
IFERROR(INDEX($AB$2:$AB$61,SMALL(IF((COUNTIF($L$2:$L70,$AB$2:$AB$61)=0)*($Z$2:$Z$61=$K$1),ROW($Z$1:$Z$60)),1)),""))))</f>
        <v/>
      </c>
      <c r="M71" t="str">
        <f t="array" ref="M71">IFERROR(INDEX($O$2:$O$93,SMALL(IF(COUNTIF($M$1:M70,$O$2:$O$93)=0,ROW($O$1:$O$92)),1)),"")</f>
        <v/>
      </c>
      <c r="N71" t="str">
        <f t="array" ref="N71">IF($G$1="Все Округа",
IFERROR(INDEX($AB$2:$AB$61,SMALL(IF(COUNTIF($N$1:N70,$AB$2:$AB$61)=0,ROW($AB$1:$AB$60)),1)),""),
IF($J$1="Все Территории",
IFERROR(INDEX($AB$2:$AB$61,SMALL(IF((COUNTIF($N$1:$N70,$AB$2:$AB$61)=0)*($X$2:$X$61=$G$1),ROW($X$1:$X$60)),1)),""),
IF($K$1="Все Города",
IFERROR(INDEX($AB$2:$AB$61,SMALL(IF((COUNTIF($N$1:$N70,$AB$2:$AB$61)=0)*($Y$2:$Y$61=$J$1),ROW($Y$1:$Y$60)),1)),""),
IF($L$1="Все Филиалы",
IFERROR(INDEX($AB$2:$AB$61,SMALL(IF((COUNTIF($N$1:$N70,$AB$2:$AB$61)=0)*($Z$2:$Z$61=$K$1),ROW($Z$1:$Z$60)),1)),""),
IF(ROW($L71)=3,$L$1,"")
)
)
)
)</f>
        <v/>
      </c>
      <c r="O71" t="str">
        <f>IF($N71="","",VLOOKUP($N71,AB47:AC129,2,FALSE))</f>
        <v/>
      </c>
      <c r="P71" t="str">
        <f t="array" ref="P71">IF($O$1="Все Форматы",
IFERROR(INDEX($N$3:$N$93,SMALL(IF(COUNTIF($P$2:$P70,$N$3:$N$93)=0,ROW($N$2:$N$92)-1),1)),""),
IFERROR(INDEX($N$2:$N$93,SMALL(IF((COUNTIF($P$1:$P70,$N$2:$N$93)=0)*($O$2:$O$93=$O$1),ROW($O$1:$O$92)),1)),""))</f>
        <v/>
      </c>
      <c r="Q71" t="str">
        <f t="array" ref="Q71">IF($P71="","",VLOOKUP($P71,$AB$3:$AF$61,3,0))</f>
        <v/>
      </c>
      <c r="R71" t="str">
        <f t="array" ref="R71">IFERROR(INDEX($Q$2:$Q$93,SMALL(IF(COUNTIF($R$1:R70,$Q$2:$Q$93)=0,ROW($Q$1:$Q$92)),1)),"")</f>
        <v/>
      </c>
      <c r="S71" t="str">
        <f>IF($P71="","",VLOOKUP($P71,$AB$3:$AF$61,4,0))</f>
        <v/>
      </c>
      <c r="T71" s="4" t="str">
        <f t="array" ref="T71">IFERROR(INDEX($S$2:$S$93,SMALL(IF(COUNTIF($T$1:T70,$S$2:$S$93)=0,ROW($S$1:$S$92)),1)),"")</f>
        <v/>
      </c>
      <c r="U71" t="str">
        <f>IF($P71="","",VLOOKUP($P71,$AB$3:$AF$61,5,0))</f>
        <v/>
      </c>
      <c r="V71" t="str">
        <f t="array" ref="V71">IFERROR(INDEX($U$2:$U$93,SMALL(IF(COUNTIF($V$1:V70,$U$2:$U$93)=0,ROW($U$1:$U$92)),1)),"")</f>
        <v/>
      </c>
    </row>
    <row r="72" spans="8:22" x14ac:dyDescent="0.25">
      <c r="H72" t="str">
        <f t="array" ref="H72">IFERROR(INDEX($X$2:$X$61,SMALL(IF(COUNTIF($H$2:H71,$X$2:$X$61)=0,ROW($X$1:$X$60)),1)),"")</f>
        <v/>
      </c>
      <c r="I72" t="str">
        <f t="array" ref="I72">IFERROR(INDEX($Y$2:$Y$61,SMALL(IF((COUNTIF($I$2:$I71,$Y$2:$Y$61)=0)*($X$2:$X$61=$G$1),ROW($X$1:$X$60)),1)),"")</f>
        <v/>
      </c>
      <c r="J72" t="str">
        <f t="array" ref="J72">IF($J$1="Все Территории",
IFERROR(INDEX($Z$2:$Z$61,SMALL(IF((COUNTIF($J$2:$J71,$Z$2:$Z$61)=0)*($X$2:$X$61=$G$1),ROW($X$1:$X$60)),1)),""),
IFERROR(INDEX($Z$2:$Z$61,SMALL(IF((COUNTIF($J$2:$J71,$Z$2:$Z$61)=0)*($Y$2:$Y$61=$J$1),ROW($Y$1:$Y$60)),1)),""))</f>
        <v/>
      </c>
      <c r="K72" t="str">
        <f t="array" ref="K72">IF($J$1="Все Территории",
IFERROR(INDEX($AB$2:$AB$61,SMALL(IF((COUNTIF($K$2:$K71,$AB$2:$AB$61)=0)*($Y$2:$Y$61=$G$1),ROW($Y$1:$Y$60)),1)),""),
IF(AND($G$1="Москва",$J$1="Все Территории"),
IFERROR(INDEX($AB$2:$AB$61,SMALL(IF((COUNTIF($K$2:$K71,$AB$2:$AB$61)=0)*($Z$2:$Z$61=$G$1),ROW($Z$1:$Z$60)),1)),""),
IFERROR(INDEX($AB$2:$AB$61,SMALL(IF((COUNTIF($K$2:$K71,$AB$2:$AB$61)=0)*($Y$2:$Y$61=$J$1),ROW($Y$1:$Y$60)),1)),"")))</f>
        <v/>
      </c>
      <c r="L72" t="str">
        <f t="array" ref="L72">IF($K$1="Все Города",
IFERROR(INDEX($AB$2:$AB$61,SMALL(IF((COUNTIF($L$2:$L71,$AB$2:$AB$61)=0)*($Y$2:$Y$61=$G$1),ROW($Y$1:$Y$60)),1)),""),
IF(AND($G$1="Москва",$J$1="Все"),
IFERROR(INDEX($AB$2:$AB$61,SMALL(IF((COUNTIF($L$2:$L71,$AB$2:$AB$61)=0)*($AA$2:$AA$61=$G$1),ROW($Y$1:$Y$60)),1)),""),
IF(AND($G$1="Москва",$J$1&lt;&gt;"Все"),
IFERROR(INDEX($AB$2:$AB$61,SMALL(IF((COUNTIF($L$2:$L71,$AB$2:$AB$61)=0)*($Y$2:$Y$61=$J$1),ROW($Y$1:$Y$60)),1)),""),
IFERROR(INDEX($AB$2:$AB$61,SMALL(IF((COUNTIF($L$2:$L71,$AB$2:$AB$61)=0)*($Z$2:$Z$61=$K$1),ROW($Z$1:$Z$60)),1)),""))))</f>
        <v/>
      </c>
      <c r="M72" t="str">
        <f t="array" ref="M72">IFERROR(INDEX($O$2:$O$93,SMALL(IF(COUNTIF($M$1:M71,$O$2:$O$93)=0,ROW($O$1:$O$92)),1)),"")</f>
        <v/>
      </c>
      <c r="N72" t="str">
        <f t="array" ref="N72">IF($G$1="Все Округа",
IFERROR(INDEX($AB$2:$AB$61,SMALL(IF(COUNTIF($N$1:N71,$AB$2:$AB$61)=0,ROW($AB$1:$AB$60)),1)),""),
IF($J$1="Все Территории",
IFERROR(INDEX($AB$2:$AB$61,SMALL(IF((COUNTIF($N$1:$N71,$AB$2:$AB$61)=0)*($X$2:$X$61=$G$1),ROW($X$1:$X$60)),1)),""),
IF($K$1="Все Города",
IFERROR(INDEX($AB$2:$AB$61,SMALL(IF((COUNTIF($N$1:$N71,$AB$2:$AB$61)=0)*($Y$2:$Y$61=$J$1),ROW($Y$1:$Y$60)),1)),""),
IF($L$1="Все Филиалы",
IFERROR(INDEX($AB$2:$AB$61,SMALL(IF((COUNTIF($N$1:$N71,$AB$2:$AB$61)=0)*($Z$2:$Z$61=$K$1),ROW($Z$1:$Z$60)),1)),""),
IF(ROW($L72)=3,$L$1,"")
)
)
)
)</f>
        <v/>
      </c>
      <c r="O72" t="str">
        <f>IF($N72="","",VLOOKUP($N72,AB47:AC130,2,FALSE))</f>
        <v/>
      </c>
      <c r="P72" t="str">
        <f t="array" ref="P72">IF($O$1="Все Форматы",
IFERROR(INDEX($N$3:$N$93,SMALL(IF(COUNTIF($P$2:$P71,$N$3:$N$93)=0,ROW($N$2:$N$92)-1),1)),""),
IFERROR(INDEX($N$2:$N$93,SMALL(IF((COUNTIF($P$1:$P71,$N$2:$N$93)=0)*($O$2:$O$93=$O$1),ROW($O$1:$O$92)),1)),""))</f>
        <v/>
      </c>
      <c r="Q72" t="str">
        <f t="array" ref="Q72">IF($P72="","",VLOOKUP($P72,$AB$3:$AF$61,3,0))</f>
        <v/>
      </c>
      <c r="R72" t="str">
        <f t="array" ref="R72">IFERROR(INDEX($Q$2:$Q$93,SMALL(IF(COUNTIF($R$1:R71,$Q$2:$Q$93)=0,ROW($Q$1:$Q$92)),1)),"")</f>
        <v/>
      </c>
      <c r="S72" t="str">
        <f>IF($P72="","",VLOOKUP($P72,$AB$3:$AF$61,4,0))</f>
        <v/>
      </c>
      <c r="T72" s="4" t="str">
        <f t="array" ref="T72">IFERROR(INDEX($S$2:$S$93,SMALL(IF(COUNTIF($T$1:T71,$S$2:$S$93)=0,ROW($S$1:$S$92)),1)),"")</f>
        <v/>
      </c>
      <c r="U72" t="str">
        <f>IF($P72="","",VLOOKUP($P72,$AB$3:$AF$61,5,0))</f>
        <v/>
      </c>
      <c r="V72" t="str">
        <f t="array" ref="V72">IFERROR(INDEX($U$2:$U$93,SMALL(IF(COUNTIF($V$1:V71,$U$2:$U$93)=0,ROW($U$1:$U$92)),1)),"")</f>
        <v/>
      </c>
    </row>
    <row r="73" spans="8:22" x14ac:dyDescent="0.25">
      <c r="H73" t="str">
        <f t="array" ref="H73">IFERROR(INDEX($X$2:$X$61,SMALL(IF(COUNTIF($H$2:H72,$X$2:$X$61)=0,ROW($X$1:$X$60)),1)),"")</f>
        <v/>
      </c>
      <c r="I73" t="str">
        <f t="array" ref="I73">IFERROR(INDEX($Y$2:$Y$61,SMALL(IF((COUNTIF($I$2:$I72,$Y$2:$Y$61)=0)*($X$2:$X$61=$G$1),ROW($X$1:$X$60)),1)),"")</f>
        <v/>
      </c>
      <c r="J73" t="str">
        <f t="array" ref="J73">IF($J$1="Все Территории",
IFERROR(INDEX($Z$2:$Z$61,SMALL(IF((COUNTIF($J$2:$J72,$Z$2:$Z$61)=0)*($X$2:$X$61=$G$1),ROW($X$1:$X$60)),1)),""),
IFERROR(INDEX($Z$2:$Z$61,SMALL(IF((COUNTIF($J$2:$J72,$Z$2:$Z$61)=0)*($Y$2:$Y$61=$J$1),ROW($Y$1:$Y$60)),1)),""))</f>
        <v/>
      </c>
      <c r="K73" t="str">
        <f t="array" ref="K73">IF($J$1="Все Территории",
IFERROR(INDEX($AB$2:$AB$61,SMALL(IF((COUNTIF($K$2:$K72,$AB$2:$AB$61)=0)*($Y$2:$Y$61=$G$1),ROW($Y$1:$Y$60)),1)),""),
IF(AND($G$1="Москва",$J$1="Все Территории"),
IFERROR(INDEX($AB$2:$AB$61,SMALL(IF((COUNTIF($K$2:$K72,$AB$2:$AB$61)=0)*($Z$2:$Z$61=$G$1),ROW($Z$1:$Z$60)),1)),""),
IFERROR(INDEX($AB$2:$AB$61,SMALL(IF((COUNTIF($K$2:$K72,$AB$2:$AB$61)=0)*($Y$2:$Y$61=$J$1),ROW($Y$1:$Y$60)),1)),"")))</f>
        <v/>
      </c>
      <c r="L73" t="str">
        <f t="array" ref="L73">IF($K$1="Все Города",
IFERROR(INDEX($AB$2:$AB$61,SMALL(IF((COUNTIF($L$2:$L72,$AB$2:$AB$61)=0)*($Y$2:$Y$61=$G$1),ROW($Y$1:$Y$60)),1)),""),
IF(AND($G$1="Москва",$J$1="Все"),
IFERROR(INDEX($AB$2:$AB$61,SMALL(IF((COUNTIF($L$2:$L72,$AB$2:$AB$61)=0)*($AA$2:$AA$61=$G$1),ROW($Y$1:$Y$60)),1)),""),
IF(AND($G$1="Москва",$J$1&lt;&gt;"Все"),
IFERROR(INDEX($AB$2:$AB$61,SMALL(IF((COUNTIF($L$2:$L72,$AB$2:$AB$61)=0)*($Y$2:$Y$61=$J$1),ROW($Y$1:$Y$60)),1)),""),
IFERROR(INDEX($AB$2:$AB$61,SMALL(IF((COUNTIF($L$2:$L72,$AB$2:$AB$61)=0)*($Z$2:$Z$61=$K$1),ROW($Z$1:$Z$60)),1)),""))))</f>
        <v/>
      </c>
      <c r="M73" t="str">
        <f t="array" ref="M73">IFERROR(INDEX($O$2:$O$93,SMALL(IF(COUNTIF($M$1:M72,$O$2:$O$93)=0,ROW($O$1:$O$92)),1)),"")</f>
        <v/>
      </c>
      <c r="N73" t="str">
        <f t="array" ref="N73">IF($G$1="Все Округа",
IFERROR(INDEX($AB$2:$AB$61,SMALL(IF(COUNTIF($N$1:N72,$AB$2:$AB$61)=0,ROW($AB$1:$AB$60)),1)),""),
IF($J$1="Все Территории",
IFERROR(INDEX($AB$2:$AB$61,SMALL(IF((COUNTIF($N$1:$N72,$AB$2:$AB$61)=0)*($X$2:$X$61=$G$1),ROW($X$1:$X$60)),1)),""),
IF($K$1="Все Города",
IFERROR(INDEX($AB$2:$AB$61,SMALL(IF((COUNTIF($N$1:$N72,$AB$2:$AB$61)=0)*($Y$2:$Y$61=$J$1),ROW($Y$1:$Y$60)),1)),""),
IF($L$1="Все Филиалы",
IFERROR(INDEX($AB$2:$AB$61,SMALL(IF((COUNTIF($N$1:$N72,$AB$2:$AB$61)=0)*($Z$2:$Z$61=$K$1),ROW($Z$1:$Z$60)),1)),""),
IF(ROW($L73)=3,$L$1,"")
)
)
)
)</f>
        <v/>
      </c>
      <c r="O73" t="str">
        <f>IF($N73="","",VLOOKUP($N73,AB47:AC131,2,FALSE))</f>
        <v/>
      </c>
      <c r="P73" t="str">
        <f t="array" ref="P73">IF($O$1="Все Форматы",
IFERROR(INDEX($N$3:$N$93,SMALL(IF(COUNTIF($P$2:$P72,$N$3:$N$93)=0,ROW($N$2:$N$92)-1),1)),""),
IFERROR(INDEX($N$2:$N$93,SMALL(IF((COUNTIF($P$1:$P72,$N$2:$N$93)=0)*($O$2:$O$93=$O$1),ROW($O$1:$O$92)),1)),""))</f>
        <v/>
      </c>
      <c r="Q73" t="str">
        <f t="array" ref="Q73">IF($P73="","",VLOOKUP($P73,$AB$3:$AF$61,3,0))</f>
        <v/>
      </c>
      <c r="R73" t="str">
        <f t="array" ref="R73">IFERROR(INDEX($Q$2:$Q$93,SMALL(IF(COUNTIF($R$1:R72,$Q$2:$Q$93)=0,ROW($Q$1:$Q$92)),1)),"")</f>
        <v/>
      </c>
      <c r="S73" t="str">
        <f>IF($P73="","",VLOOKUP($P73,$AB$3:$AF$61,4,0))</f>
        <v/>
      </c>
      <c r="T73" s="4" t="str">
        <f t="array" ref="T73">IFERROR(INDEX($S$2:$S$93,SMALL(IF(COUNTIF($T$1:T72,$S$2:$S$93)=0,ROW($S$1:$S$92)),1)),"")</f>
        <v/>
      </c>
      <c r="U73" t="str">
        <f>IF($P73="","",VLOOKUP($P73,$AB$3:$AF$61,5,0))</f>
        <v/>
      </c>
      <c r="V73" t="str">
        <f t="array" ref="V73">IFERROR(INDEX($U$2:$U$93,SMALL(IF(COUNTIF($V$1:V72,$U$2:$U$93)=0,ROW($U$1:$U$92)),1)),"")</f>
        <v/>
      </c>
    </row>
    <row r="74" spans="8:22" x14ac:dyDescent="0.25">
      <c r="H74" t="str">
        <f t="array" ref="H74">IFERROR(INDEX($X$2:$X$61,SMALL(IF(COUNTIF($H$2:H73,$X$2:$X$61)=0,ROW($X$1:$X$60)),1)),"")</f>
        <v/>
      </c>
      <c r="I74" t="str">
        <f t="array" ref="I74">IFERROR(INDEX($Y$2:$Y$61,SMALL(IF((COUNTIF($I$2:$I73,$Y$2:$Y$61)=0)*($X$2:$X$61=$G$1),ROW($X$1:$X$60)),1)),"")</f>
        <v/>
      </c>
      <c r="J74" t="str">
        <f t="array" ref="J74">IF($J$1="Все Территории",
IFERROR(INDEX($Z$2:$Z$61,SMALL(IF((COUNTIF($J$2:$J73,$Z$2:$Z$61)=0)*($X$2:$X$61=$G$1),ROW($X$1:$X$60)),1)),""),
IFERROR(INDEX($Z$2:$Z$61,SMALL(IF((COUNTIF($J$2:$J73,$Z$2:$Z$61)=0)*($Y$2:$Y$61=$J$1),ROW($Y$1:$Y$60)),1)),""))</f>
        <v/>
      </c>
      <c r="K74" t="str">
        <f t="array" ref="K74">IF($J$1="Все Территории",
IFERROR(INDEX($AB$2:$AB$61,SMALL(IF((COUNTIF($K$2:$K73,$AB$2:$AB$61)=0)*($Y$2:$Y$61=$G$1),ROW($Y$1:$Y$60)),1)),""),
IF(AND($G$1="Москва",$J$1="Все Территории"),
IFERROR(INDEX($AB$2:$AB$61,SMALL(IF((COUNTIF($K$2:$K73,$AB$2:$AB$61)=0)*($Z$2:$Z$61=$G$1),ROW($Z$1:$Z$60)),1)),""),
IFERROR(INDEX($AB$2:$AB$61,SMALL(IF((COUNTIF($K$2:$K73,$AB$2:$AB$61)=0)*($Y$2:$Y$61=$J$1),ROW($Y$1:$Y$60)),1)),"")))</f>
        <v/>
      </c>
      <c r="L74" t="str">
        <f t="array" ref="L74">IF($K$1="Все Города",
IFERROR(INDEX($AB$2:$AB$61,SMALL(IF((COUNTIF($L$2:$L73,$AB$2:$AB$61)=0)*($Y$2:$Y$61=$G$1),ROW($Y$1:$Y$60)),1)),""),
IF(AND($G$1="Москва",$J$1="Все"),
IFERROR(INDEX($AB$2:$AB$61,SMALL(IF((COUNTIF($L$2:$L73,$AB$2:$AB$61)=0)*($AA$2:$AA$61=$G$1),ROW($Y$1:$Y$60)),1)),""),
IF(AND($G$1="Москва",$J$1&lt;&gt;"Все"),
IFERROR(INDEX($AB$2:$AB$61,SMALL(IF((COUNTIF($L$2:$L73,$AB$2:$AB$61)=0)*($Y$2:$Y$61=$J$1),ROW($Y$1:$Y$60)),1)),""),
IFERROR(INDEX($AB$2:$AB$61,SMALL(IF((COUNTIF($L$2:$L73,$AB$2:$AB$61)=0)*($Z$2:$Z$61=$K$1),ROW($Z$1:$Z$60)),1)),""))))</f>
        <v/>
      </c>
      <c r="M74" t="str">
        <f t="array" ref="M74">IFERROR(INDEX($O$2:$O$93,SMALL(IF(COUNTIF($M$1:M73,$O$2:$O$93)=0,ROW($O$1:$O$92)),1)),"")</f>
        <v/>
      </c>
      <c r="N74" t="str">
        <f t="array" ref="N74">IF($G$1="Все Округа",
IFERROR(INDEX($AB$2:$AB$61,SMALL(IF(COUNTIF($N$1:N73,$AB$2:$AB$61)=0,ROW($AB$1:$AB$60)),1)),""),
IF($J$1="Все Территории",
IFERROR(INDEX($AB$2:$AB$61,SMALL(IF((COUNTIF($N$1:$N73,$AB$2:$AB$61)=0)*($X$2:$X$61=$G$1),ROW($X$1:$X$60)),1)),""),
IF($K$1="Все Города",
IFERROR(INDEX($AB$2:$AB$61,SMALL(IF((COUNTIF($N$1:$N73,$AB$2:$AB$61)=0)*($Y$2:$Y$61=$J$1),ROW($Y$1:$Y$60)),1)),""),
IF($L$1="Все Филиалы",
IFERROR(INDEX($AB$2:$AB$61,SMALL(IF((COUNTIF($N$1:$N73,$AB$2:$AB$61)=0)*($Z$2:$Z$61=$K$1),ROW($Z$1:$Z$60)),1)),""),
IF(ROW($L74)=3,$L$1,"")
)
)
)
)</f>
        <v/>
      </c>
      <c r="O74" t="str">
        <f>IF($N74="","",VLOOKUP($N74,AB47:AC132,2,FALSE))</f>
        <v/>
      </c>
      <c r="P74" t="str">
        <f t="array" ref="P74">IF($O$1="Все Форматы",
IFERROR(INDEX($N$3:$N$93,SMALL(IF(COUNTIF($P$2:$P73,$N$3:$N$93)=0,ROW($N$2:$N$92)-1),1)),""),
IFERROR(INDEX($N$2:$N$93,SMALL(IF((COUNTIF($P$1:$P73,$N$2:$N$93)=0)*($O$2:$O$93=$O$1),ROW($O$1:$O$92)),1)),""))</f>
        <v/>
      </c>
      <c r="Q74" t="str">
        <f t="array" ref="Q74">IF($P74="","",VLOOKUP($P74,$AB$3:$AF$61,3,0))</f>
        <v/>
      </c>
      <c r="R74" t="str">
        <f t="array" ref="R74">IFERROR(INDEX($Q$2:$Q$93,SMALL(IF(COUNTIF($R$1:R73,$Q$2:$Q$93)=0,ROW($Q$1:$Q$92)),1)),"")</f>
        <v/>
      </c>
      <c r="S74" t="str">
        <f>IF($P74="","",VLOOKUP($P74,$AB$3:$AF$61,4,0))</f>
        <v/>
      </c>
      <c r="T74" s="4" t="str">
        <f t="array" ref="T74">IFERROR(INDEX($S$2:$S$93,SMALL(IF(COUNTIF($T$1:T73,$S$2:$S$93)=0,ROW($S$1:$S$92)),1)),"")</f>
        <v/>
      </c>
      <c r="U74" t="str">
        <f>IF($P74="","",VLOOKUP($P74,$AB$3:$AF$61,5,0))</f>
        <v/>
      </c>
      <c r="V74" t="str">
        <f t="array" ref="V74">IFERROR(INDEX($U$2:$U$93,SMALL(IF(COUNTIF($V$1:V73,$U$2:$U$93)=0,ROW($U$1:$U$92)),1)),"")</f>
        <v/>
      </c>
    </row>
    <row r="75" spans="8:22" x14ac:dyDescent="0.25">
      <c r="H75" t="str">
        <f t="array" ref="H75">IFERROR(INDEX($X$2:$X$61,SMALL(IF(COUNTIF($H$2:H74,$X$2:$X$61)=0,ROW($X$1:$X$60)),1)),"")</f>
        <v/>
      </c>
      <c r="I75" t="str">
        <f t="array" ref="I75">IFERROR(INDEX($Y$2:$Y$61,SMALL(IF((COUNTIF($I$2:$I74,$Y$2:$Y$61)=0)*($X$2:$X$61=$G$1),ROW($X$1:$X$60)),1)),"")</f>
        <v/>
      </c>
      <c r="J75" t="str">
        <f t="array" ref="J75">IF($J$1="Все Территории",
IFERROR(INDEX($Z$2:$Z$61,SMALL(IF((COUNTIF($J$2:$J74,$Z$2:$Z$61)=0)*($X$2:$X$61=$G$1),ROW($X$1:$X$60)),1)),""),
IFERROR(INDEX($Z$2:$Z$61,SMALL(IF((COUNTIF($J$2:$J74,$Z$2:$Z$61)=0)*($Y$2:$Y$61=$J$1),ROW($Y$1:$Y$60)),1)),""))</f>
        <v/>
      </c>
      <c r="K75" t="str">
        <f t="array" ref="K75">IF($J$1="Все Территории",
IFERROR(INDEX($AB$2:$AB$61,SMALL(IF((COUNTIF($K$2:$K74,$AB$2:$AB$61)=0)*($Y$2:$Y$61=$G$1),ROW($Y$1:$Y$60)),1)),""),
IF(AND($G$1="Москва",$J$1="Все Территории"),
IFERROR(INDEX($AB$2:$AB$61,SMALL(IF((COUNTIF($K$2:$K74,$AB$2:$AB$61)=0)*($Z$2:$Z$61=$G$1),ROW($Z$1:$Z$60)),1)),""),
IFERROR(INDEX($AB$2:$AB$61,SMALL(IF((COUNTIF($K$2:$K74,$AB$2:$AB$61)=0)*($Y$2:$Y$61=$J$1),ROW($Y$1:$Y$60)),1)),"")))</f>
        <v/>
      </c>
      <c r="L75" t="str">
        <f t="array" ref="L75">IF($K$1="Все Города",
IFERROR(INDEX($AB$2:$AB$61,SMALL(IF((COUNTIF($L$2:$L74,$AB$2:$AB$61)=0)*($Y$2:$Y$61=$G$1),ROW($Y$1:$Y$60)),1)),""),
IF(AND($G$1="Москва",$J$1="Все"),
IFERROR(INDEX($AB$2:$AB$61,SMALL(IF((COUNTIF($L$2:$L74,$AB$2:$AB$61)=0)*($AA$2:$AA$61=$G$1),ROW($Y$1:$Y$60)),1)),""),
IF(AND($G$1="Москва",$J$1&lt;&gt;"Все"),
IFERROR(INDEX($AB$2:$AB$61,SMALL(IF((COUNTIF($L$2:$L74,$AB$2:$AB$61)=0)*($Y$2:$Y$61=$J$1),ROW($Y$1:$Y$60)),1)),""),
IFERROR(INDEX($AB$2:$AB$61,SMALL(IF((COUNTIF($L$2:$L74,$AB$2:$AB$61)=0)*($Z$2:$Z$61=$K$1),ROW($Z$1:$Z$60)),1)),""))))</f>
        <v/>
      </c>
      <c r="M75" t="str">
        <f t="array" ref="M75">IFERROR(INDEX($O$2:$O$93,SMALL(IF(COUNTIF($M$1:M74,$O$2:$O$93)=0,ROW($O$1:$O$92)),1)),"")</f>
        <v/>
      </c>
      <c r="N75" t="str">
        <f t="array" ref="N75">IF($G$1="Все Округа",
IFERROR(INDEX($AB$2:$AB$61,SMALL(IF(COUNTIF($N$1:N74,$AB$2:$AB$61)=0,ROW($AB$1:$AB$60)),1)),""),
IF($J$1="Все Территории",
IFERROR(INDEX($AB$2:$AB$61,SMALL(IF((COUNTIF($N$1:$N74,$AB$2:$AB$61)=0)*($X$2:$X$61=$G$1),ROW($X$1:$X$60)),1)),""),
IF($K$1="Все Города",
IFERROR(INDEX($AB$2:$AB$61,SMALL(IF((COUNTIF($N$1:$N74,$AB$2:$AB$61)=0)*($Y$2:$Y$61=$J$1),ROW($Y$1:$Y$60)),1)),""),
IF($L$1="Все Филиалы",
IFERROR(INDEX($AB$2:$AB$61,SMALL(IF((COUNTIF($N$1:$N74,$AB$2:$AB$61)=0)*($Z$2:$Z$61=$K$1),ROW($Z$1:$Z$60)),1)),""),
IF(ROW($L75)=3,$L$1,"")
)
)
)
)</f>
        <v/>
      </c>
      <c r="O75" t="str">
        <f>IF($N75="","",VLOOKUP($N75,AB48:AC133,2,FALSE))</f>
        <v/>
      </c>
      <c r="P75" t="str">
        <f t="array" ref="P75">IF($O$1="Все Форматы",
IFERROR(INDEX($N$3:$N$93,SMALL(IF(COUNTIF($P$2:$P74,$N$3:$N$93)=0,ROW($N$2:$N$92)-1),1)),""),
IFERROR(INDEX($N$2:$N$93,SMALL(IF((COUNTIF($P$1:$P74,$N$2:$N$93)=0)*($O$2:$O$93=$O$1),ROW($O$1:$O$92)),1)),""))</f>
        <v/>
      </c>
      <c r="Q75" t="str">
        <f t="array" ref="Q75">IF($P75="","",VLOOKUP($P75,$AB$3:$AF$61,3,0))</f>
        <v/>
      </c>
      <c r="R75" t="str">
        <f t="array" ref="R75">IFERROR(INDEX($Q$2:$Q$93,SMALL(IF(COUNTIF($R$1:R74,$Q$2:$Q$93)=0,ROW($Q$1:$Q$92)),1)),"")</f>
        <v/>
      </c>
      <c r="S75" t="str">
        <f>IF($P75="","",VLOOKUP($P75,$AB$3:$AF$61,4,0))</f>
        <v/>
      </c>
      <c r="T75" s="4" t="str">
        <f t="array" ref="T75">IFERROR(INDEX($S$2:$S$93,SMALL(IF(COUNTIF($T$1:T74,$S$2:$S$93)=0,ROW($S$1:$S$92)),1)),"")</f>
        <v/>
      </c>
      <c r="U75" t="str">
        <f>IF($P75="","",VLOOKUP($P75,$AB$3:$AF$61,5,0))</f>
        <v/>
      </c>
      <c r="V75" t="str">
        <f t="array" ref="V75">IFERROR(INDEX($U$2:$U$93,SMALL(IF(COUNTIF($V$1:V74,$U$2:$U$93)=0,ROW($U$1:$U$92)),1)),"")</f>
        <v/>
      </c>
    </row>
    <row r="76" spans="8:22" x14ac:dyDescent="0.25">
      <c r="H76" t="str">
        <f t="array" ref="H76">IFERROR(INDEX($X$2:$X$61,SMALL(IF(COUNTIF($H$2:H75,$X$2:$X$61)=0,ROW($X$1:$X$60)),1)),"")</f>
        <v/>
      </c>
      <c r="I76" t="str">
        <f t="array" ref="I76">IFERROR(INDEX($Y$2:$Y$61,SMALL(IF((COUNTIF($I$2:$I75,$Y$2:$Y$61)=0)*($X$2:$X$61=$G$1),ROW($X$1:$X$60)),1)),"")</f>
        <v/>
      </c>
      <c r="J76" t="str">
        <f t="array" ref="J76">IF($J$1="Все Территории",
IFERROR(INDEX($Z$2:$Z$61,SMALL(IF((COUNTIF($J$2:$J75,$Z$2:$Z$61)=0)*($X$2:$X$61=$G$1),ROW($X$1:$X$60)),1)),""),
IFERROR(INDEX($Z$2:$Z$61,SMALL(IF((COUNTIF($J$2:$J75,$Z$2:$Z$61)=0)*($Y$2:$Y$61=$J$1),ROW($Y$1:$Y$60)),1)),""))</f>
        <v/>
      </c>
      <c r="K76" t="str">
        <f t="array" ref="K76">IF($J$1="Все Территории",
IFERROR(INDEX($AB$2:$AB$61,SMALL(IF((COUNTIF($K$2:$K75,$AB$2:$AB$61)=0)*($Y$2:$Y$61=$G$1),ROW($Y$1:$Y$60)),1)),""),
IF(AND($G$1="Москва",$J$1="Все Территории"),
IFERROR(INDEX($AB$2:$AB$61,SMALL(IF((COUNTIF($K$2:$K75,$AB$2:$AB$61)=0)*($Z$2:$Z$61=$G$1),ROW($Z$1:$Z$60)),1)),""),
IFERROR(INDEX($AB$2:$AB$61,SMALL(IF((COUNTIF($K$2:$K75,$AB$2:$AB$61)=0)*($Y$2:$Y$61=$J$1),ROW($Y$1:$Y$60)),1)),"")))</f>
        <v/>
      </c>
      <c r="L76" t="str">
        <f t="array" ref="L76">IF($K$1="Все Города",
IFERROR(INDEX($AB$2:$AB$61,SMALL(IF((COUNTIF($L$2:$L75,$AB$2:$AB$61)=0)*($Y$2:$Y$61=$G$1),ROW($Y$1:$Y$60)),1)),""),
IF(AND($G$1="Москва",$J$1="Все"),
IFERROR(INDEX($AB$2:$AB$61,SMALL(IF((COUNTIF($L$2:$L75,$AB$2:$AB$61)=0)*($AA$2:$AA$61=$G$1),ROW($Y$1:$Y$60)),1)),""),
IF(AND($G$1="Москва",$J$1&lt;&gt;"Все"),
IFERROR(INDEX($AB$2:$AB$61,SMALL(IF((COUNTIF($L$2:$L75,$AB$2:$AB$61)=0)*($Y$2:$Y$61=$J$1),ROW($Y$1:$Y$60)),1)),""),
IFERROR(INDEX($AB$2:$AB$61,SMALL(IF((COUNTIF($L$2:$L75,$AB$2:$AB$61)=0)*($Z$2:$Z$61=$K$1),ROW($Z$1:$Z$60)),1)),""))))</f>
        <v/>
      </c>
      <c r="M76" t="str">
        <f t="array" ref="M76">IFERROR(INDEX($O$2:$O$93,SMALL(IF(COUNTIF($M$1:M75,$O$2:$O$93)=0,ROW($O$1:$O$92)),1)),"")</f>
        <v/>
      </c>
      <c r="N76" t="str">
        <f t="array" ref="N76">IF($G$1="Все Округа",
IFERROR(INDEX($AB$2:$AB$61,SMALL(IF(COUNTIF($N$1:N75,$AB$2:$AB$61)=0,ROW($AB$1:$AB$60)),1)),""),
IF($J$1="Все Территории",
IFERROR(INDEX($AB$2:$AB$61,SMALL(IF((COUNTIF($N$1:$N75,$AB$2:$AB$61)=0)*($X$2:$X$61=$G$1),ROW($X$1:$X$60)),1)),""),
IF($K$1="Все Города",
IFERROR(INDEX($AB$2:$AB$61,SMALL(IF((COUNTIF($N$1:$N75,$AB$2:$AB$61)=0)*($Y$2:$Y$61=$J$1),ROW($Y$1:$Y$60)),1)),""),
IF($L$1="Все Филиалы",
IFERROR(INDEX($AB$2:$AB$61,SMALL(IF((COUNTIF($N$1:$N75,$AB$2:$AB$61)=0)*($Z$2:$Z$61=$K$1),ROW($Z$1:$Z$60)),1)),""),
IF(ROW($L76)=3,$L$1,"")
)
)
)
)</f>
        <v/>
      </c>
      <c r="O76" t="str">
        <f>IF($N76="","",VLOOKUP($N76,AB49:AC134,2,FALSE))</f>
        <v/>
      </c>
      <c r="P76" t="str">
        <f t="array" ref="P76">IF($O$1="Все Форматы",
IFERROR(INDEX($N$3:$N$93,SMALL(IF(COUNTIF($P$2:$P75,$N$3:$N$93)=0,ROW($N$2:$N$92)-1),1)),""),
IFERROR(INDEX($N$2:$N$93,SMALL(IF((COUNTIF($P$1:$P75,$N$2:$N$93)=0)*($O$2:$O$93=$O$1),ROW($O$1:$O$92)),1)),""))</f>
        <v/>
      </c>
      <c r="Q76" t="str">
        <f t="array" ref="Q76">IF($P76="","",VLOOKUP($P76,$AB$3:$AF$61,3,0))</f>
        <v/>
      </c>
      <c r="R76" t="str">
        <f t="array" ref="R76">IFERROR(INDEX($Q$2:$Q$93,SMALL(IF(COUNTIF($R$1:R75,$Q$2:$Q$93)=0,ROW($Q$1:$Q$92)),1)),"")</f>
        <v/>
      </c>
      <c r="S76" t="str">
        <f>IF($P76="","",VLOOKUP($P76,$AB$3:$AF$61,4,0))</f>
        <v/>
      </c>
      <c r="T76" s="4" t="str">
        <f t="array" ref="T76">IFERROR(INDEX($S$2:$S$93,SMALL(IF(COUNTIF($T$1:T75,$S$2:$S$93)=0,ROW($S$1:$S$92)),1)),"")</f>
        <v/>
      </c>
      <c r="U76" t="str">
        <f>IF($P76="","",VLOOKUP($P76,$AB$3:$AF$61,5,0))</f>
        <v/>
      </c>
      <c r="V76" t="str">
        <f t="array" ref="V76">IFERROR(INDEX($U$2:$U$93,SMALL(IF(COUNTIF($V$1:V75,$U$2:$U$93)=0,ROW($U$1:$U$92)),1)),"")</f>
        <v/>
      </c>
    </row>
    <row r="77" spans="8:22" x14ac:dyDescent="0.25">
      <c r="H77" t="str">
        <f t="array" ref="H77">IFERROR(INDEX($X$2:$X$61,SMALL(IF(COUNTIF($H$2:H76,$X$2:$X$61)=0,ROW($X$1:$X$60)),1)),"")</f>
        <v/>
      </c>
      <c r="I77" t="str">
        <f t="array" ref="I77">IFERROR(INDEX($Y$2:$Y$61,SMALL(IF((COUNTIF($I$2:$I76,$Y$2:$Y$61)=0)*($X$2:$X$61=$G$1),ROW($X$1:$X$60)),1)),"")</f>
        <v/>
      </c>
      <c r="J77" t="str">
        <f t="array" ref="J77">IF($J$1="Все Территории",
IFERROR(INDEX($Z$2:$Z$61,SMALL(IF((COUNTIF($J$2:$J76,$Z$2:$Z$61)=0)*($X$2:$X$61=$G$1),ROW($X$1:$X$60)),1)),""),
IFERROR(INDEX($Z$2:$Z$61,SMALL(IF((COUNTIF($J$2:$J76,$Z$2:$Z$61)=0)*($Y$2:$Y$61=$J$1),ROW($Y$1:$Y$60)),1)),""))</f>
        <v/>
      </c>
      <c r="K77" t="str">
        <f t="array" ref="K77">IF($J$1="Все Территории",
IFERROR(INDEX($AB$2:$AB$61,SMALL(IF((COUNTIF($K$2:$K76,$AB$2:$AB$61)=0)*($Y$2:$Y$61=$G$1),ROW($Y$1:$Y$60)),1)),""),
IF(AND($G$1="Москва",$J$1="Все Территории"),
IFERROR(INDEX($AB$2:$AB$61,SMALL(IF((COUNTIF($K$2:$K76,$AB$2:$AB$61)=0)*($Z$2:$Z$61=$G$1),ROW($Z$1:$Z$60)),1)),""),
IFERROR(INDEX($AB$2:$AB$61,SMALL(IF((COUNTIF($K$2:$K76,$AB$2:$AB$61)=0)*($Y$2:$Y$61=$J$1),ROW($Y$1:$Y$60)),1)),"")))</f>
        <v/>
      </c>
      <c r="L77" t="str">
        <f t="array" ref="L77">IF($K$1="Все Города",
IFERROR(INDEX($AB$2:$AB$61,SMALL(IF((COUNTIF($L$2:$L76,$AB$2:$AB$61)=0)*($Y$2:$Y$61=$G$1),ROW($Y$1:$Y$60)),1)),""),
IF(AND($G$1="Москва",$J$1="Все"),
IFERROR(INDEX($AB$2:$AB$61,SMALL(IF((COUNTIF($L$2:$L76,$AB$2:$AB$61)=0)*($AA$2:$AA$61=$G$1),ROW($Y$1:$Y$60)),1)),""),
IF(AND($G$1="Москва",$J$1&lt;&gt;"Все"),
IFERROR(INDEX($AB$2:$AB$61,SMALL(IF((COUNTIF($L$2:$L76,$AB$2:$AB$61)=0)*($Y$2:$Y$61=$J$1),ROW($Y$1:$Y$60)),1)),""),
IFERROR(INDEX($AB$2:$AB$61,SMALL(IF((COUNTIF($L$2:$L76,$AB$2:$AB$61)=0)*($Z$2:$Z$61=$K$1),ROW($Z$1:$Z$60)),1)),""))))</f>
        <v/>
      </c>
      <c r="M77" t="str">
        <f t="array" ref="M77">IFERROR(INDEX($O$2:$O$93,SMALL(IF(COUNTIF($M$1:M76,$O$2:$O$93)=0,ROW($O$1:$O$92)),1)),"")</f>
        <v/>
      </c>
      <c r="N77" t="str">
        <f t="array" ref="N77">IF($G$1="Все Округа",
IFERROR(INDEX($AB$2:$AB$61,SMALL(IF(COUNTIF($N$1:N76,$AB$2:$AB$61)=0,ROW($AB$1:$AB$60)),1)),""),
IF($J$1="Все Территории",
IFERROR(INDEX($AB$2:$AB$61,SMALL(IF((COUNTIF($N$1:$N76,$AB$2:$AB$61)=0)*($X$2:$X$61=$G$1),ROW($X$1:$X$60)),1)),""),
IF($K$1="Все Города",
IFERROR(INDEX($AB$2:$AB$61,SMALL(IF((COUNTIF($N$1:$N76,$AB$2:$AB$61)=0)*($Y$2:$Y$61=$J$1),ROW($Y$1:$Y$60)),1)),""),
IF($L$1="Все Филиалы",
IFERROR(INDEX($AB$2:$AB$61,SMALL(IF((COUNTIF($N$1:$N76,$AB$2:$AB$61)=0)*($Z$2:$Z$61=$K$1),ROW($Z$1:$Z$60)),1)),""),
IF(ROW($L77)=3,$L$1,"")
)
)
)
)</f>
        <v/>
      </c>
      <c r="O77" t="str">
        <f>IF($N77="","",VLOOKUP($N77,AB50:AC135,2,FALSE))</f>
        <v/>
      </c>
      <c r="P77" t="str">
        <f t="array" ref="P77">IF($O$1="Все Форматы",
IFERROR(INDEX($N$3:$N$93,SMALL(IF(COUNTIF($P$2:$P76,$N$3:$N$93)=0,ROW($N$2:$N$92)-1),1)),""),
IFERROR(INDEX($N$2:$N$93,SMALL(IF((COUNTIF($P$1:$P76,$N$2:$N$93)=0)*($O$2:$O$93=$O$1),ROW($O$1:$O$92)),1)),""))</f>
        <v/>
      </c>
      <c r="Q77" t="str">
        <f t="array" ref="Q77">IF($P77="","",VLOOKUP($P77,$AB$3:$AF$61,3,0))</f>
        <v/>
      </c>
      <c r="R77" t="str">
        <f t="array" ref="R77">IFERROR(INDEX($Q$2:$Q$93,SMALL(IF(COUNTIF($R$1:R76,$Q$2:$Q$93)=0,ROW($Q$1:$Q$92)),1)),"")</f>
        <v/>
      </c>
      <c r="S77" t="str">
        <f>IF($P77="","",VLOOKUP($P77,$AB$3:$AF$61,4,0))</f>
        <v/>
      </c>
      <c r="T77" s="4" t="str">
        <f t="array" ref="T77">IFERROR(INDEX($S$2:$S$93,SMALL(IF(COUNTIF($T$1:T76,$S$2:$S$93)=0,ROW($S$1:$S$92)),1)),"")</f>
        <v/>
      </c>
      <c r="U77" t="str">
        <f>IF($P77="","",VLOOKUP($P77,$AB$3:$AF$61,5,0))</f>
        <v/>
      </c>
      <c r="V77" t="str">
        <f t="array" ref="V77">IFERROR(INDEX($U$2:$U$93,SMALL(IF(COUNTIF($V$1:V76,$U$2:$U$93)=0,ROW($U$1:$U$92)),1)),"")</f>
        <v/>
      </c>
    </row>
    <row r="78" spans="8:22" x14ac:dyDescent="0.25">
      <c r="H78" t="str">
        <f t="array" ref="H78">IFERROR(INDEX($X$2:$X$61,SMALL(IF(COUNTIF($H$2:H77,$X$2:$X$61)=0,ROW($X$1:$X$60)),1)),"")</f>
        <v/>
      </c>
      <c r="I78" t="str">
        <f t="array" ref="I78">IFERROR(INDEX($Y$2:$Y$61,SMALL(IF((COUNTIF($I$2:$I77,$Y$2:$Y$61)=0)*($X$2:$X$61=$G$1),ROW($X$1:$X$60)),1)),"")</f>
        <v/>
      </c>
      <c r="J78" t="str">
        <f t="array" ref="J78">IF($J$1="Все Территории",
IFERROR(INDEX($Z$2:$Z$61,SMALL(IF((COUNTIF($J$2:$J77,$Z$2:$Z$61)=0)*($X$2:$X$61=$G$1),ROW($X$1:$X$60)),1)),""),
IFERROR(INDEX($Z$2:$Z$61,SMALL(IF((COUNTIF($J$2:$J77,$Z$2:$Z$61)=0)*($Y$2:$Y$61=$J$1),ROW($Y$1:$Y$60)),1)),""))</f>
        <v/>
      </c>
      <c r="K78" t="str">
        <f t="array" ref="K78">IF($J$1="Все Территории",
IFERROR(INDEX($AB$2:$AB$61,SMALL(IF((COUNTIF($K$2:$K77,$AB$2:$AB$61)=0)*($Y$2:$Y$61=$G$1),ROW($Y$1:$Y$60)),1)),""),
IF(AND($G$1="Москва",$J$1="Все Территории"),
IFERROR(INDEX($AB$2:$AB$61,SMALL(IF((COUNTIF($K$2:$K77,$AB$2:$AB$61)=0)*($Z$2:$Z$61=$G$1),ROW($Z$1:$Z$60)),1)),""),
IFERROR(INDEX($AB$2:$AB$61,SMALL(IF((COUNTIF($K$2:$K77,$AB$2:$AB$61)=0)*($Y$2:$Y$61=$J$1),ROW($Y$1:$Y$60)),1)),"")))</f>
        <v/>
      </c>
      <c r="L78" t="str">
        <f t="array" ref="L78">IF($K$1="Все Города",
IFERROR(INDEX($AB$2:$AB$61,SMALL(IF((COUNTIF($L$2:$L77,$AB$2:$AB$61)=0)*($Y$2:$Y$61=$G$1),ROW($Y$1:$Y$60)),1)),""),
IF(AND($G$1="Москва",$J$1="Все"),
IFERROR(INDEX($AB$2:$AB$61,SMALL(IF((COUNTIF($L$2:$L77,$AB$2:$AB$61)=0)*($AA$2:$AA$61=$G$1),ROW($Y$1:$Y$60)),1)),""),
IF(AND($G$1="Москва",$J$1&lt;&gt;"Все"),
IFERROR(INDEX($AB$2:$AB$61,SMALL(IF((COUNTIF($L$2:$L77,$AB$2:$AB$61)=0)*($Y$2:$Y$61=$J$1),ROW($Y$1:$Y$60)),1)),""),
IFERROR(INDEX($AB$2:$AB$61,SMALL(IF((COUNTIF($L$2:$L77,$AB$2:$AB$61)=0)*($Z$2:$Z$61=$K$1),ROW($Z$1:$Z$60)),1)),""))))</f>
        <v/>
      </c>
      <c r="M78" t="str">
        <f t="array" ref="M78">IFERROR(INDEX($O$2:$O$93,SMALL(IF(COUNTIF($M$1:M77,$O$2:$O$93)=0,ROW($O$1:$O$92)),1)),"")</f>
        <v/>
      </c>
      <c r="N78" t="str">
        <f t="array" ref="N78">IF($G$1="Все Округа",
IFERROR(INDEX($AB$2:$AB$61,SMALL(IF(COUNTIF($N$1:N77,$AB$2:$AB$61)=0,ROW($AB$1:$AB$60)),1)),""),
IF($J$1="Все Территории",
IFERROR(INDEX($AB$2:$AB$61,SMALL(IF((COUNTIF($N$1:$N77,$AB$2:$AB$61)=0)*($X$2:$X$61=$G$1),ROW($X$1:$X$60)),1)),""),
IF($K$1="Все Города",
IFERROR(INDEX($AB$2:$AB$61,SMALL(IF((COUNTIF($N$1:$N77,$AB$2:$AB$61)=0)*($Y$2:$Y$61=$J$1),ROW($Y$1:$Y$60)),1)),""),
IF($L$1="Все Филиалы",
IFERROR(INDEX($AB$2:$AB$61,SMALL(IF((COUNTIF($N$1:$N77,$AB$2:$AB$61)=0)*($Z$2:$Z$61=$K$1),ROW($Z$1:$Z$60)),1)),""),
IF(ROW($L78)=3,$L$1,"")
)
)
)
)</f>
        <v/>
      </c>
      <c r="O78" t="str">
        <f>IF($N78="","",VLOOKUP($N78,AB50:AC136,2,FALSE))</f>
        <v/>
      </c>
      <c r="P78" t="str">
        <f t="array" ref="P78">IF($O$1="Все Форматы",
IFERROR(INDEX($N$3:$N$93,SMALL(IF(COUNTIF($P$2:$P77,$N$3:$N$93)=0,ROW($N$2:$N$92)-1),1)),""),
IFERROR(INDEX($N$2:$N$93,SMALL(IF((COUNTIF($P$1:$P77,$N$2:$N$93)=0)*($O$2:$O$93=$O$1),ROW($O$1:$O$92)),1)),""))</f>
        <v/>
      </c>
      <c r="Q78" t="str">
        <f t="array" ref="Q78">IF($P78="","",VLOOKUP($P78,$AB$3:$AF$61,3,0))</f>
        <v/>
      </c>
      <c r="R78" t="str">
        <f t="array" ref="R78">IFERROR(INDEX($Q$2:$Q$93,SMALL(IF(COUNTIF($R$1:R77,$Q$2:$Q$93)=0,ROW($Q$1:$Q$92)),1)),"")</f>
        <v/>
      </c>
      <c r="S78" t="str">
        <f>IF($P78="","",VLOOKUP($P78,$AB$3:$AF$61,4,0))</f>
        <v/>
      </c>
      <c r="T78" s="4" t="str">
        <f t="array" ref="T78">IFERROR(INDEX($S$2:$S$93,SMALL(IF(COUNTIF($T$1:T77,$S$2:$S$93)=0,ROW($S$1:$S$92)),1)),"")</f>
        <v/>
      </c>
      <c r="U78" t="str">
        <f>IF($P78="","",VLOOKUP($P78,$AB$3:$AF$61,5,0))</f>
        <v/>
      </c>
      <c r="V78" t="str">
        <f t="array" ref="V78">IFERROR(INDEX($U$2:$U$93,SMALL(IF(COUNTIF($V$1:V77,$U$2:$U$93)=0,ROW($U$1:$U$92)),1)),"")</f>
        <v/>
      </c>
    </row>
    <row r="79" spans="8:22" x14ac:dyDescent="0.25">
      <c r="H79" t="str">
        <f t="array" ref="H79">IFERROR(INDEX($X$2:$X$61,SMALL(IF(COUNTIF($H$2:H78,$X$2:$X$61)=0,ROW($X$1:$X$60)),1)),"")</f>
        <v/>
      </c>
      <c r="I79" t="str">
        <f t="array" ref="I79">IFERROR(INDEX($Y$2:$Y$61,SMALL(IF((COUNTIF($I$2:$I78,$Y$2:$Y$61)=0)*($X$2:$X$61=$G$1),ROW($X$1:$X$60)),1)),"")</f>
        <v/>
      </c>
      <c r="J79" t="str">
        <f t="array" ref="J79">IF($J$1="Все Территории",
IFERROR(INDEX($Z$2:$Z$61,SMALL(IF((COUNTIF($J$2:$J78,$Z$2:$Z$61)=0)*($X$2:$X$61=$G$1),ROW($X$1:$X$60)),1)),""),
IFERROR(INDEX($Z$2:$Z$61,SMALL(IF((COUNTIF($J$2:$J78,$Z$2:$Z$61)=0)*($Y$2:$Y$61=$J$1),ROW($Y$1:$Y$60)),1)),""))</f>
        <v/>
      </c>
      <c r="K79" t="str">
        <f t="array" ref="K79">IF($J$1="Все Территории",
IFERROR(INDEX($AB$2:$AB$61,SMALL(IF((COUNTIF($K$2:$K78,$AB$2:$AB$61)=0)*($Y$2:$Y$61=$G$1),ROW($Y$1:$Y$60)),1)),""),
IF(AND($G$1="Москва",$J$1="Все Территории"),
IFERROR(INDEX($AB$2:$AB$61,SMALL(IF((COUNTIF($K$2:$K78,$AB$2:$AB$61)=0)*($Z$2:$Z$61=$G$1),ROW($Z$1:$Z$60)),1)),""),
IFERROR(INDEX($AB$2:$AB$61,SMALL(IF((COUNTIF($K$2:$K78,$AB$2:$AB$61)=0)*($Y$2:$Y$61=$J$1),ROW($Y$1:$Y$60)),1)),"")))</f>
        <v/>
      </c>
      <c r="L79" t="str">
        <f t="array" ref="L79">IF($K$1="Все Города",
IFERROR(INDEX($AB$2:$AB$61,SMALL(IF((COUNTIF($L$2:$L78,$AB$2:$AB$61)=0)*($Y$2:$Y$61=$G$1),ROW($Y$1:$Y$60)),1)),""),
IF(AND($G$1="Москва",$J$1="Все"),
IFERROR(INDEX($AB$2:$AB$61,SMALL(IF((COUNTIF($L$2:$L78,$AB$2:$AB$61)=0)*($AA$2:$AA$61=$G$1),ROW($Y$1:$Y$60)),1)),""),
IF(AND($G$1="Москва",$J$1&lt;&gt;"Все"),
IFERROR(INDEX($AB$2:$AB$61,SMALL(IF((COUNTIF($L$2:$L78,$AB$2:$AB$61)=0)*($Y$2:$Y$61=$J$1),ROW($Y$1:$Y$60)),1)),""),
IFERROR(INDEX($AB$2:$AB$61,SMALL(IF((COUNTIF($L$2:$L78,$AB$2:$AB$61)=0)*($Z$2:$Z$61=$K$1),ROW($Z$1:$Z$60)),1)),""))))</f>
        <v/>
      </c>
      <c r="M79" t="str">
        <f t="array" ref="M79">IFERROR(INDEX($O$2:$O$93,SMALL(IF(COUNTIF($M$1:M78,$O$2:$O$93)=0,ROW($O$1:$O$92)),1)),"")</f>
        <v/>
      </c>
      <c r="N79" t="str">
        <f t="array" ref="N79">IF($G$1="Все Округа",
IFERROR(INDEX($AB$2:$AB$61,SMALL(IF(COUNTIF($N$1:N78,$AB$2:$AB$61)=0,ROW($AB$1:$AB$60)),1)),""),
IF($J$1="Все Территории",
IFERROR(INDEX($AB$2:$AB$61,SMALL(IF((COUNTIF($N$1:$N78,$AB$2:$AB$61)=0)*($X$2:$X$61=$G$1),ROW($X$1:$X$60)),1)),""),
IF($K$1="Все Города",
IFERROR(INDEX($AB$2:$AB$61,SMALL(IF((COUNTIF($N$1:$N78,$AB$2:$AB$61)=0)*($Y$2:$Y$61=$J$1),ROW($Y$1:$Y$60)),1)),""),
IF($L$1="Все Филиалы",
IFERROR(INDEX($AB$2:$AB$61,SMALL(IF((COUNTIF($N$1:$N78,$AB$2:$AB$61)=0)*($Z$2:$Z$61=$K$1),ROW($Z$1:$Z$60)),1)),""),
IF(ROW($L79)=3,$L$1,"")
)
)
)
)</f>
        <v/>
      </c>
      <c r="O79" t="str">
        <f>IF($N79="","",VLOOKUP($N79,AB51:AC137,2,FALSE))</f>
        <v/>
      </c>
      <c r="P79" t="str">
        <f t="array" ref="P79">IF($O$1="Все Форматы",
IFERROR(INDEX($N$3:$N$93,SMALL(IF(COUNTIF($P$2:$P78,$N$3:$N$93)=0,ROW($N$2:$N$92)-1),1)),""),
IFERROR(INDEX($N$2:$N$93,SMALL(IF((COUNTIF($P$1:$P78,$N$2:$N$93)=0)*($O$2:$O$93=$O$1),ROW($O$1:$O$92)),1)),""))</f>
        <v/>
      </c>
      <c r="Q79" t="str">
        <f t="array" ref="Q79">IF($P79="","",VLOOKUP($P79,$AB$3:$AF$61,3,0))</f>
        <v/>
      </c>
      <c r="R79" t="str">
        <f t="array" ref="R79">IFERROR(INDEX($Q$2:$Q$93,SMALL(IF(COUNTIF($R$1:R78,$Q$2:$Q$93)=0,ROW($Q$1:$Q$92)),1)),"")</f>
        <v/>
      </c>
      <c r="S79" t="str">
        <f>IF($P79="","",VLOOKUP($P79,$AB$3:$AF$61,4,0))</f>
        <v/>
      </c>
      <c r="T79" s="4" t="str">
        <f t="array" ref="T79">IFERROR(INDEX($S$2:$S$93,SMALL(IF(COUNTIF($T$1:T78,$S$2:$S$93)=0,ROW($S$1:$S$92)),1)),"")</f>
        <v/>
      </c>
      <c r="U79" t="str">
        <f>IF($P79="","",VLOOKUP($P79,$AB$3:$AF$61,5,0))</f>
        <v/>
      </c>
      <c r="V79" t="str">
        <f t="array" ref="V79">IFERROR(INDEX($U$2:$U$93,SMALL(IF(COUNTIF($V$1:V78,$U$2:$U$93)=0,ROW($U$1:$U$92)),1)),"")</f>
        <v/>
      </c>
    </row>
    <row r="80" spans="8:22" x14ac:dyDescent="0.25">
      <c r="H80" t="str">
        <f t="array" ref="H80">IFERROR(INDEX($X$2:$X$61,SMALL(IF(COUNTIF($H$2:H79,$X$2:$X$61)=0,ROW($X$1:$X$60)),1)),"")</f>
        <v/>
      </c>
      <c r="I80" t="str">
        <f t="array" ref="I80">IFERROR(INDEX($Y$2:$Y$61,SMALL(IF((COUNTIF($I$2:$I79,$Y$2:$Y$61)=0)*($X$2:$X$61=$G$1),ROW($X$1:$X$60)),1)),"")</f>
        <v/>
      </c>
      <c r="J80" t="str">
        <f t="array" ref="J80">IF($J$1="Все Территории",
IFERROR(INDEX($Z$2:$Z$61,SMALL(IF((COUNTIF($J$2:$J79,$Z$2:$Z$61)=0)*($X$2:$X$61=$G$1),ROW($X$1:$X$60)),1)),""),
IFERROR(INDEX($Z$2:$Z$61,SMALL(IF((COUNTIF($J$2:$J79,$Z$2:$Z$61)=0)*($Y$2:$Y$61=$J$1),ROW($Y$1:$Y$60)),1)),""))</f>
        <v/>
      </c>
      <c r="K80" t="str">
        <f t="array" ref="K80">IF($J$1="Все Территории",
IFERROR(INDEX($AB$2:$AB$61,SMALL(IF((COUNTIF($K$2:$K79,$AB$2:$AB$61)=0)*($Y$2:$Y$61=$G$1),ROW($Y$1:$Y$60)),1)),""),
IF(AND($G$1="Москва",$J$1="Все Территории"),
IFERROR(INDEX($AB$2:$AB$61,SMALL(IF((COUNTIF($K$2:$K79,$AB$2:$AB$61)=0)*($Z$2:$Z$61=$G$1),ROW($Z$1:$Z$60)),1)),""),
IFERROR(INDEX($AB$2:$AB$61,SMALL(IF((COUNTIF($K$2:$K79,$AB$2:$AB$61)=0)*($Y$2:$Y$61=$J$1),ROW($Y$1:$Y$60)),1)),"")))</f>
        <v/>
      </c>
      <c r="L80" t="str">
        <f t="array" ref="L80">IF($K$1="Все Города",
IFERROR(INDEX($AB$2:$AB$61,SMALL(IF((COUNTIF($L$2:$L79,$AB$2:$AB$61)=0)*($Y$2:$Y$61=$G$1),ROW($Y$1:$Y$60)),1)),""),
IF(AND($G$1="Москва",$J$1="Все"),
IFERROR(INDEX($AB$2:$AB$61,SMALL(IF((COUNTIF($L$2:$L79,$AB$2:$AB$61)=0)*($AA$2:$AA$61=$G$1),ROW($Y$1:$Y$60)),1)),""),
IF(AND($G$1="Москва",$J$1&lt;&gt;"Все"),
IFERROR(INDEX($AB$2:$AB$61,SMALL(IF((COUNTIF($L$2:$L79,$AB$2:$AB$61)=0)*($Y$2:$Y$61=$J$1),ROW($Y$1:$Y$60)),1)),""),
IFERROR(INDEX($AB$2:$AB$61,SMALL(IF((COUNTIF($L$2:$L79,$AB$2:$AB$61)=0)*($Z$2:$Z$61=$K$1),ROW($Z$1:$Z$60)),1)),""))))</f>
        <v/>
      </c>
      <c r="M80" t="str">
        <f t="array" ref="M80">IFERROR(INDEX($O$2:$O$93,SMALL(IF(COUNTIF($M$1:M79,$O$2:$O$93)=0,ROW($O$1:$O$92)),1)),"")</f>
        <v/>
      </c>
      <c r="N80" t="str">
        <f t="array" ref="N80">IF($G$1="Все Округа",
IFERROR(INDEX($AB$2:$AB$61,SMALL(IF(COUNTIF($N$1:N79,$AB$2:$AB$61)=0,ROW($AB$1:$AB$60)),1)),""),
IF($J$1="Все Территории",
IFERROR(INDEX($AB$2:$AB$61,SMALL(IF((COUNTIF($N$1:$N79,$AB$2:$AB$61)=0)*($X$2:$X$61=$G$1),ROW($X$1:$X$60)),1)),""),
IF($K$1="Все Города",
IFERROR(INDEX($AB$2:$AB$61,SMALL(IF((COUNTIF($N$1:$N79,$AB$2:$AB$61)=0)*($Y$2:$Y$61=$J$1),ROW($Y$1:$Y$60)),1)),""),
IF($L$1="Все Филиалы",
IFERROR(INDEX($AB$2:$AB$61,SMALL(IF((COUNTIF($N$1:$N79,$AB$2:$AB$61)=0)*($Z$2:$Z$61=$K$1),ROW($Z$1:$Z$60)),1)),""),
IF(ROW($L80)=3,$L$1,"")
)
)
)
)</f>
        <v/>
      </c>
      <c r="O80" t="str">
        <f>IF($N80="","",VLOOKUP($N80,AB52:AC138,2,FALSE))</f>
        <v/>
      </c>
      <c r="P80" t="str">
        <f t="array" ref="P80">IF($O$1="Все Форматы",
IFERROR(INDEX($N$3:$N$93,SMALL(IF(COUNTIF($P$2:$P79,$N$3:$N$93)=0,ROW($N$2:$N$92)-1),1)),""),
IFERROR(INDEX($N$2:$N$93,SMALL(IF((COUNTIF($P$1:$P79,$N$2:$N$93)=0)*($O$2:$O$93=$O$1),ROW($O$1:$O$92)),1)),""))</f>
        <v/>
      </c>
      <c r="Q80" t="str">
        <f t="array" ref="Q80">IF($P80="","",VLOOKUP($P80,$AB$3:$AF$61,3,0))</f>
        <v/>
      </c>
      <c r="R80" t="str">
        <f t="array" ref="R80">IFERROR(INDEX($Q$2:$Q$93,SMALL(IF(COUNTIF($R$1:R79,$Q$2:$Q$93)=0,ROW($Q$1:$Q$92)),1)),"")</f>
        <v/>
      </c>
      <c r="S80" t="str">
        <f>IF($P80="","",VLOOKUP($P80,$AB$3:$AF$61,4,0))</f>
        <v/>
      </c>
      <c r="T80" s="4" t="str">
        <f t="array" ref="T80">IFERROR(INDEX($S$2:$S$93,SMALL(IF(COUNTIF($T$1:T79,$S$2:$S$93)=0,ROW($S$1:$S$92)),1)),"")</f>
        <v/>
      </c>
      <c r="U80" t="str">
        <f>IF($P80="","",VLOOKUP($P80,$AB$3:$AF$61,5,0))</f>
        <v/>
      </c>
      <c r="V80" t="str">
        <f t="array" ref="V80">IFERROR(INDEX($U$2:$U$93,SMALL(IF(COUNTIF($V$1:V79,$U$2:$U$93)=0,ROW($U$1:$U$92)),1)),"")</f>
        <v/>
      </c>
    </row>
    <row r="81" spans="8:22" x14ac:dyDescent="0.25">
      <c r="H81" t="str">
        <f t="array" ref="H81">IFERROR(INDEX($X$2:$X$61,SMALL(IF(COUNTIF($H$2:H80,$X$2:$X$61)=0,ROW($X$1:$X$60)),1)),"")</f>
        <v/>
      </c>
      <c r="I81" t="str">
        <f t="array" ref="I81">IFERROR(INDEX($Y$2:$Y$61,SMALL(IF((COUNTIF($I$2:$I80,$Y$2:$Y$61)=0)*($X$2:$X$61=$G$1),ROW($X$1:$X$60)),1)),"")</f>
        <v/>
      </c>
      <c r="J81" t="str">
        <f t="array" ref="J81">IF($J$1="Все Территории",
IFERROR(INDEX($Z$2:$Z$61,SMALL(IF((COUNTIF($J$2:$J80,$Z$2:$Z$61)=0)*($X$2:$X$61=$G$1),ROW($X$1:$X$60)),1)),""),
IFERROR(INDEX($Z$2:$Z$61,SMALL(IF((COUNTIF($J$2:$J80,$Z$2:$Z$61)=0)*($Y$2:$Y$61=$J$1),ROW($Y$1:$Y$60)),1)),""))</f>
        <v/>
      </c>
      <c r="K81" t="str">
        <f t="array" ref="K81">IF($J$1="Все Территории",
IFERROR(INDEX($AB$2:$AB$61,SMALL(IF((COUNTIF($K$2:$K80,$AB$2:$AB$61)=0)*($Y$2:$Y$61=$G$1),ROW($Y$1:$Y$60)),1)),""),
IF(AND($G$1="Москва",$J$1="Все Территории"),
IFERROR(INDEX($AB$2:$AB$61,SMALL(IF((COUNTIF($K$2:$K80,$AB$2:$AB$61)=0)*($Z$2:$Z$61=$G$1),ROW($Z$1:$Z$60)),1)),""),
IFERROR(INDEX($AB$2:$AB$61,SMALL(IF((COUNTIF($K$2:$K80,$AB$2:$AB$61)=0)*($Y$2:$Y$61=$J$1),ROW($Y$1:$Y$60)),1)),"")))</f>
        <v/>
      </c>
      <c r="L81" t="str">
        <f t="array" ref="L81">IF($K$1="Все Города",
IFERROR(INDEX($AB$2:$AB$61,SMALL(IF((COUNTIF($L$2:$L80,$AB$2:$AB$61)=0)*($Y$2:$Y$61=$G$1),ROW($Y$1:$Y$60)),1)),""),
IF(AND($G$1="Москва",$J$1="Все"),
IFERROR(INDEX($AB$2:$AB$61,SMALL(IF((COUNTIF($L$2:$L80,$AB$2:$AB$61)=0)*($AA$2:$AA$61=$G$1),ROW($Y$1:$Y$60)),1)),""),
IF(AND($G$1="Москва",$J$1&lt;&gt;"Все"),
IFERROR(INDEX($AB$2:$AB$61,SMALL(IF((COUNTIF($L$2:$L80,$AB$2:$AB$61)=0)*($Y$2:$Y$61=$J$1),ROW($Y$1:$Y$60)),1)),""),
IFERROR(INDEX($AB$2:$AB$61,SMALL(IF((COUNTIF($L$2:$L80,$AB$2:$AB$61)=0)*($Z$2:$Z$61=$K$1),ROW($Z$1:$Z$60)),1)),""))))</f>
        <v/>
      </c>
      <c r="M81" t="str">
        <f t="array" ref="M81">IFERROR(INDEX($O$2:$O$93,SMALL(IF(COUNTIF($M$1:M80,$O$2:$O$93)=0,ROW($O$1:$O$92)),1)),"")</f>
        <v/>
      </c>
      <c r="N81" t="str">
        <f t="array" ref="N81">IF($G$1="Все Округа",
IFERROR(INDEX($AB$2:$AB$61,SMALL(IF(COUNTIF($N$1:N80,$AB$2:$AB$61)=0,ROW($AB$1:$AB$60)),1)),""),
IF($J$1="Все Территории",
IFERROR(INDEX($AB$2:$AB$61,SMALL(IF((COUNTIF($N$1:$N80,$AB$2:$AB$61)=0)*($X$2:$X$61=$G$1),ROW($X$1:$X$60)),1)),""),
IF($K$1="Все Города",
IFERROR(INDEX($AB$2:$AB$61,SMALL(IF((COUNTIF($N$1:$N80,$AB$2:$AB$61)=0)*($Y$2:$Y$61=$J$1),ROW($Y$1:$Y$60)),1)),""),
IF($L$1="Все Филиалы",
IFERROR(INDEX($AB$2:$AB$61,SMALL(IF((COUNTIF($N$1:$N80,$AB$2:$AB$61)=0)*($Z$2:$Z$61=$K$1),ROW($Z$1:$Z$60)),1)),""),
IF(ROW($L81)=3,$L$1,"")
)
)
)
)</f>
        <v/>
      </c>
      <c r="O81" t="str">
        <f>IF($N81="","",VLOOKUP($N81,AB52:AC139,2,FALSE))</f>
        <v/>
      </c>
      <c r="P81" t="str">
        <f t="array" ref="P81">IF($O$1="Все Форматы",
IFERROR(INDEX($N$3:$N$93,SMALL(IF(COUNTIF($P$2:$P80,$N$3:$N$93)=0,ROW($N$2:$N$92)-1),1)),""),
IFERROR(INDEX($N$2:$N$93,SMALL(IF((COUNTIF($P$1:$P80,$N$2:$N$93)=0)*($O$2:$O$93=$O$1),ROW($O$1:$O$92)),1)),""))</f>
        <v/>
      </c>
      <c r="Q81" t="str">
        <f t="array" ref="Q81">IF($P81="","",VLOOKUP($P81,$AB$3:$AF$61,3,0))</f>
        <v/>
      </c>
      <c r="R81" t="str">
        <f t="array" ref="R81">IFERROR(INDEX($Q$2:$Q$93,SMALL(IF(COUNTIF($R$1:R80,$Q$2:$Q$93)=0,ROW($Q$1:$Q$92)),1)),"")</f>
        <v/>
      </c>
      <c r="S81" t="str">
        <f>IF($P81="","",VLOOKUP($P81,$AB$3:$AF$61,4,0))</f>
        <v/>
      </c>
      <c r="T81" s="4" t="str">
        <f t="array" ref="T81">IFERROR(INDEX($S$2:$S$93,SMALL(IF(COUNTIF($T$1:T80,$S$2:$S$93)=0,ROW($S$1:$S$92)),1)),"")</f>
        <v/>
      </c>
      <c r="U81" t="str">
        <f>IF($P81="","",VLOOKUP($P81,$AB$3:$AF$61,5,0))</f>
        <v/>
      </c>
      <c r="V81" t="str">
        <f t="array" ref="V81">IFERROR(INDEX($U$2:$U$93,SMALL(IF(COUNTIF($V$1:V80,$U$2:$U$93)=0,ROW($U$1:$U$92)),1)),"")</f>
        <v/>
      </c>
    </row>
    <row r="82" spans="8:22" x14ac:dyDescent="0.25">
      <c r="H82" t="str">
        <f t="array" ref="H82">IFERROR(INDEX($X$2:$X$61,SMALL(IF(COUNTIF($H$2:H81,$X$2:$X$61)=0,ROW($X$1:$X$60)),1)),"")</f>
        <v/>
      </c>
      <c r="I82" t="str">
        <f t="array" ref="I82">IFERROR(INDEX($Y$2:$Y$61,SMALL(IF((COUNTIF($I$2:$I81,$Y$2:$Y$61)=0)*($X$2:$X$61=$G$1),ROW($X$1:$X$60)),1)),"")</f>
        <v/>
      </c>
      <c r="J82" t="str">
        <f t="array" ref="J82">IF($J$1="Все Территории",
IFERROR(INDEX($Z$2:$Z$61,SMALL(IF((COUNTIF($J$2:$J81,$Z$2:$Z$61)=0)*($X$2:$X$61=$G$1),ROW($X$1:$X$60)),1)),""),
IFERROR(INDEX($Z$2:$Z$61,SMALL(IF((COUNTIF($J$2:$J81,$Z$2:$Z$61)=0)*($Y$2:$Y$61=$J$1),ROW($Y$1:$Y$60)),1)),""))</f>
        <v/>
      </c>
      <c r="K82" t="str">
        <f t="array" ref="K82">IF($J$1="Все Территории",
IFERROR(INDEX($AB$2:$AB$61,SMALL(IF((COUNTIF($K$2:$K81,$AB$2:$AB$61)=0)*($Y$2:$Y$61=$G$1),ROW($Y$1:$Y$60)),1)),""),
IF(AND($G$1="Москва",$J$1="Все Территории"),
IFERROR(INDEX($AB$2:$AB$61,SMALL(IF((COUNTIF($K$2:$K81,$AB$2:$AB$61)=0)*($Z$2:$Z$61=$G$1),ROW($Z$1:$Z$60)),1)),""),
IFERROR(INDEX($AB$2:$AB$61,SMALL(IF((COUNTIF($K$2:$K81,$AB$2:$AB$61)=0)*($Y$2:$Y$61=$J$1),ROW($Y$1:$Y$60)),1)),"")))</f>
        <v/>
      </c>
      <c r="L82" t="str">
        <f t="array" ref="L82">IF($K$1="Все Города",
IFERROR(INDEX($AB$2:$AB$61,SMALL(IF((COUNTIF($L$2:$L81,$AB$2:$AB$61)=0)*($Y$2:$Y$61=$G$1),ROW($Y$1:$Y$60)),1)),""),
IF(AND($G$1="Москва",$J$1="Все"),
IFERROR(INDEX($AB$2:$AB$61,SMALL(IF((COUNTIF($L$2:$L81,$AB$2:$AB$61)=0)*($AA$2:$AA$61=$G$1),ROW($Y$1:$Y$60)),1)),""),
IF(AND($G$1="Москва",$J$1&lt;&gt;"Все"),
IFERROR(INDEX($AB$2:$AB$61,SMALL(IF((COUNTIF($L$2:$L81,$AB$2:$AB$61)=0)*($Y$2:$Y$61=$J$1),ROW($Y$1:$Y$60)),1)),""),
IFERROR(INDEX($AB$2:$AB$61,SMALL(IF((COUNTIF($L$2:$L81,$AB$2:$AB$61)=0)*($Z$2:$Z$61=$K$1),ROW($Z$1:$Z$60)),1)),""))))</f>
        <v/>
      </c>
      <c r="M82" t="str">
        <f t="array" ref="M82">IFERROR(INDEX($O$2:$O$93,SMALL(IF(COUNTIF($M$1:M81,$O$2:$O$93)=0,ROW($O$1:$O$92)),1)),"")</f>
        <v/>
      </c>
      <c r="N82" t="str">
        <f t="array" ref="N82">IF($G$1="Все Округа",
IFERROR(INDEX($AB$2:$AB$61,SMALL(IF(COUNTIF($N$1:N81,$AB$2:$AB$61)=0,ROW($AB$1:$AB$60)),1)),""),
IF($J$1="Все Территории",
IFERROR(INDEX($AB$2:$AB$61,SMALL(IF((COUNTIF($N$1:$N81,$AB$2:$AB$61)=0)*($X$2:$X$61=$G$1),ROW($X$1:$X$60)),1)),""),
IF($K$1="Все Города",
IFERROR(INDEX($AB$2:$AB$61,SMALL(IF((COUNTIF($N$1:$N81,$AB$2:$AB$61)=0)*($Y$2:$Y$61=$J$1),ROW($Y$1:$Y$60)),1)),""),
IF($L$1="Все Филиалы",
IFERROR(INDEX($AB$2:$AB$61,SMALL(IF((COUNTIF($N$1:$N81,$AB$2:$AB$61)=0)*($Z$2:$Z$61=$K$1),ROW($Z$1:$Z$60)),1)),""),
IF(ROW($L82)=3,$L$1,"")
)
)
)
)</f>
        <v/>
      </c>
      <c r="O82" t="str">
        <f>IF($N82="","",VLOOKUP($N82,AB53:AC140,2,FALSE))</f>
        <v/>
      </c>
      <c r="P82" t="str">
        <f t="array" ref="P82">IF($O$1="Все Форматы",
IFERROR(INDEX($N$3:$N$93,SMALL(IF(COUNTIF($P$2:$P81,$N$3:$N$93)=0,ROW($N$2:$N$92)-1),1)),""),
IFERROR(INDEX($N$2:$N$93,SMALL(IF((COUNTIF($P$1:$P81,$N$2:$N$93)=0)*($O$2:$O$93=$O$1),ROW($O$1:$O$92)),1)),""))</f>
        <v/>
      </c>
      <c r="Q82" t="str">
        <f t="array" ref="Q82">IF($P82="","",VLOOKUP($P82,$AB$3:$AF$61,3,0))</f>
        <v/>
      </c>
      <c r="R82" t="str">
        <f t="array" ref="R82">IFERROR(INDEX($Q$2:$Q$93,SMALL(IF(COUNTIF($R$1:R81,$Q$2:$Q$93)=0,ROW($Q$1:$Q$92)),1)),"")</f>
        <v/>
      </c>
      <c r="S82" t="str">
        <f>IF($P82="","",VLOOKUP($P82,$AB$3:$AF$61,4,0))</f>
        <v/>
      </c>
      <c r="T82" s="4" t="str">
        <f t="array" ref="T82">IFERROR(INDEX($S$2:$S$93,SMALL(IF(COUNTIF($T$1:T81,$S$2:$S$93)=0,ROW($S$1:$S$92)),1)),"")</f>
        <v/>
      </c>
      <c r="U82" t="str">
        <f>IF($P82="","",VLOOKUP($P82,$AB$3:$AF$61,5,0))</f>
        <v/>
      </c>
      <c r="V82" t="str">
        <f t="array" ref="V82">IFERROR(INDEX($U$2:$U$93,SMALL(IF(COUNTIF($V$1:V81,$U$2:$U$93)=0,ROW($U$1:$U$92)),1)),"")</f>
        <v/>
      </c>
    </row>
    <row r="83" spans="8:22" x14ac:dyDescent="0.25">
      <c r="H83" t="str">
        <f t="array" ref="H83">IFERROR(INDEX($X$2:$X$61,SMALL(IF(COUNTIF($H$2:H82,$X$2:$X$61)=0,ROW($X$1:$X$60)),1)),"")</f>
        <v/>
      </c>
      <c r="I83" t="str">
        <f t="array" ref="I83">IFERROR(INDEX($Y$2:$Y$61,SMALL(IF((COUNTIF($I$2:$I82,$Y$2:$Y$61)=0)*($X$2:$X$61=$G$1),ROW($X$1:$X$60)),1)),"")</f>
        <v/>
      </c>
      <c r="J83" t="str">
        <f t="array" ref="J83">IF($J$1="Все Территории",
IFERROR(INDEX($Z$2:$Z$61,SMALL(IF((COUNTIF($J$2:$J82,$Z$2:$Z$61)=0)*($X$2:$X$61=$G$1),ROW($X$1:$X$60)),1)),""),
IFERROR(INDEX($Z$2:$Z$61,SMALL(IF((COUNTIF($J$2:$J82,$Z$2:$Z$61)=0)*($Y$2:$Y$61=$J$1),ROW($Y$1:$Y$60)),1)),""))</f>
        <v/>
      </c>
      <c r="K83" t="str">
        <f t="array" ref="K83">IF($J$1="Все Территории",
IFERROR(INDEX($AB$2:$AB$61,SMALL(IF((COUNTIF($K$2:$K82,$AB$2:$AB$61)=0)*($Y$2:$Y$61=$G$1),ROW($Y$1:$Y$60)),1)),""),
IF(AND($G$1="Москва",$J$1="Все Территории"),
IFERROR(INDEX($AB$2:$AB$61,SMALL(IF((COUNTIF($K$2:$K82,$AB$2:$AB$61)=0)*($Z$2:$Z$61=$G$1),ROW($Z$1:$Z$60)),1)),""),
IFERROR(INDEX($AB$2:$AB$61,SMALL(IF((COUNTIF($K$2:$K82,$AB$2:$AB$61)=0)*($Y$2:$Y$61=$J$1),ROW($Y$1:$Y$60)),1)),"")))</f>
        <v/>
      </c>
      <c r="L83" t="str">
        <f t="array" ref="L83">IF($K$1="Все Города",
IFERROR(INDEX($AB$2:$AB$61,SMALL(IF((COUNTIF($L$2:$L82,$AB$2:$AB$61)=0)*($Y$2:$Y$61=$G$1),ROW($Y$1:$Y$60)),1)),""),
IF(AND($G$1="Москва",$J$1="Все"),
IFERROR(INDEX($AB$2:$AB$61,SMALL(IF((COUNTIF($L$2:$L82,$AB$2:$AB$61)=0)*($AA$2:$AA$61=$G$1),ROW($Y$1:$Y$60)),1)),""),
IF(AND($G$1="Москва",$J$1&lt;&gt;"Все"),
IFERROR(INDEX($AB$2:$AB$61,SMALL(IF((COUNTIF($L$2:$L82,$AB$2:$AB$61)=0)*($Y$2:$Y$61=$J$1),ROW($Y$1:$Y$60)),1)),""),
IFERROR(INDEX($AB$2:$AB$61,SMALL(IF((COUNTIF($L$2:$L82,$AB$2:$AB$61)=0)*($Z$2:$Z$61=$K$1),ROW($Z$1:$Z$60)),1)),""))))</f>
        <v/>
      </c>
      <c r="M83" t="str">
        <f t="array" ref="M83">IFERROR(INDEX($O$2:$O$93,SMALL(IF(COUNTIF($M$1:M82,$O$2:$O$93)=0,ROW($O$1:$O$92)),1)),"")</f>
        <v/>
      </c>
      <c r="N83" t="str">
        <f t="array" ref="N83">IF($G$1="Все Округа",
IFERROR(INDEX($AB$2:$AB$61,SMALL(IF(COUNTIF($N$1:N82,$AB$2:$AB$61)=0,ROW($AB$1:$AB$60)),1)),""),
IF($J$1="Все Территории",
IFERROR(INDEX($AB$2:$AB$61,SMALL(IF((COUNTIF($N$1:$N82,$AB$2:$AB$61)=0)*($X$2:$X$61=$G$1),ROW($X$1:$X$60)),1)),""),
IF($K$1="Все Города",
IFERROR(INDEX($AB$2:$AB$61,SMALL(IF((COUNTIF($N$1:$N82,$AB$2:$AB$61)=0)*($Y$2:$Y$61=$J$1),ROW($Y$1:$Y$60)),1)),""),
IF($L$1="Все Филиалы",
IFERROR(INDEX($AB$2:$AB$61,SMALL(IF((COUNTIF($N$1:$N82,$AB$2:$AB$61)=0)*($Z$2:$Z$61=$K$1),ROW($Z$1:$Z$60)),1)),""),
IF(ROW($L83)=3,$L$1,"")
)
)
)
)</f>
        <v/>
      </c>
      <c r="O83" t="str">
        <f>IF($N83="","",VLOOKUP($N83,AB53:AC141,2,FALSE))</f>
        <v/>
      </c>
      <c r="P83" t="str">
        <f t="array" ref="P83">IF($O$1="Все Форматы",
IFERROR(INDEX($N$3:$N$93,SMALL(IF(COUNTIF($P$2:$P82,$N$3:$N$93)=0,ROW($N$2:$N$92)-1),1)),""),
IFERROR(INDEX($N$2:$N$93,SMALL(IF((COUNTIF($P$1:$P82,$N$2:$N$93)=0)*($O$2:$O$93=$O$1),ROW($O$1:$O$92)),1)),""))</f>
        <v/>
      </c>
      <c r="Q83" t="str">
        <f t="array" ref="Q83">IF($P83="","",VLOOKUP($P83,$AB$3:$AF$61,3,0))</f>
        <v/>
      </c>
      <c r="R83" t="str">
        <f t="array" ref="R83">IFERROR(INDEX($Q$2:$Q$93,SMALL(IF(COUNTIF($R$1:R82,$Q$2:$Q$93)=0,ROW($Q$1:$Q$92)),1)),"")</f>
        <v/>
      </c>
      <c r="S83" t="str">
        <f>IF($P83="","",VLOOKUP($P83,$AB$3:$AF$61,4,0))</f>
        <v/>
      </c>
      <c r="T83" s="4" t="str">
        <f t="array" ref="T83">IFERROR(INDEX($S$2:$S$93,SMALL(IF(COUNTIF($T$1:T82,$S$2:$S$93)=0,ROW($S$1:$S$92)),1)),"")</f>
        <v/>
      </c>
      <c r="U83" t="str">
        <f>IF($P83="","",VLOOKUP($P83,$AB$3:$AF$61,5,0))</f>
        <v/>
      </c>
      <c r="V83" t="str">
        <f t="array" ref="V83">IFERROR(INDEX($U$2:$U$93,SMALL(IF(COUNTIF($V$1:V82,$U$2:$U$93)=0,ROW($U$1:$U$92)),1)),"")</f>
        <v/>
      </c>
    </row>
    <row r="84" spans="8:22" x14ac:dyDescent="0.25">
      <c r="H84" t="str">
        <f t="array" ref="H84">IFERROR(INDEX($X$2:$X$61,SMALL(IF(COUNTIF($H$2:H83,$X$2:$X$61)=0,ROW($X$1:$X$60)),1)),"")</f>
        <v/>
      </c>
      <c r="I84" t="str">
        <f t="array" ref="I84">IFERROR(INDEX($Y$2:$Y$61,SMALL(IF((COUNTIF($I$2:$I83,$Y$2:$Y$61)=0)*($X$2:$X$61=$G$1),ROW($X$1:$X$60)),1)),"")</f>
        <v/>
      </c>
      <c r="J84" t="str">
        <f t="array" ref="J84">IF($J$1="Все Территории",
IFERROR(INDEX($Z$2:$Z$61,SMALL(IF((COUNTIF($J$2:$J83,$Z$2:$Z$61)=0)*($X$2:$X$61=$G$1),ROW($X$1:$X$60)),1)),""),
IFERROR(INDEX($Z$2:$Z$61,SMALL(IF((COUNTIF($J$2:$J83,$Z$2:$Z$61)=0)*($Y$2:$Y$61=$J$1),ROW($Y$1:$Y$60)),1)),""))</f>
        <v/>
      </c>
      <c r="K84" t="str">
        <f t="array" ref="K84">IF($J$1="Все Территории",
IFERROR(INDEX($AB$2:$AB$61,SMALL(IF((COUNTIF($K$2:$K83,$AB$2:$AB$61)=0)*($Y$2:$Y$61=$G$1),ROW($Y$1:$Y$60)),1)),""),
IF(AND($G$1="Москва",$J$1="Все Территории"),
IFERROR(INDEX($AB$2:$AB$61,SMALL(IF((COUNTIF($K$2:$K83,$AB$2:$AB$61)=0)*($Z$2:$Z$61=$G$1),ROW($Z$1:$Z$60)),1)),""),
IFERROR(INDEX($AB$2:$AB$61,SMALL(IF((COUNTIF($K$2:$K83,$AB$2:$AB$61)=0)*($Y$2:$Y$61=$J$1),ROW($Y$1:$Y$60)),1)),"")))</f>
        <v/>
      </c>
      <c r="L84" t="str">
        <f t="array" ref="L84">IF($K$1="Все Города",
IFERROR(INDEX($AB$2:$AB$61,SMALL(IF((COUNTIF($L$2:$L83,$AB$2:$AB$61)=0)*($Y$2:$Y$61=$G$1),ROW($Y$1:$Y$60)),1)),""),
IF(AND($G$1="Москва",$J$1="Все"),
IFERROR(INDEX($AB$2:$AB$61,SMALL(IF((COUNTIF($L$2:$L83,$AB$2:$AB$61)=0)*($AA$2:$AA$61=$G$1),ROW($Y$1:$Y$60)),1)),""),
IF(AND($G$1="Москва",$J$1&lt;&gt;"Все"),
IFERROR(INDEX($AB$2:$AB$61,SMALL(IF((COUNTIF($L$2:$L83,$AB$2:$AB$61)=0)*($Y$2:$Y$61=$J$1),ROW($Y$1:$Y$60)),1)),""),
IFERROR(INDEX($AB$2:$AB$61,SMALL(IF((COUNTIF($L$2:$L83,$AB$2:$AB$61)=0)*($Z$2:$Z$61=$K$1),ROW($Z$1:$Z$60)),1)),""))))</f>
        <v/>
      </c>
      <c r="M84" t="str">
        <f t="array" ref="M84">IFERROR(INDEX($O$2:$O$93,SMALL(IF(COUNTIF($M$1:M83,$O$2:$O$93)=0,ROW($O$1:$O$92)),1)),"")</f>
        <v/>
      </c>
      <c r="N84" t="str">
        <f t="array" ref="N84">IF($G$1="Все Округа",
IFERROR(INDEX($AB$2:$AB$61,SMALL(IF(COUNTIF($N$1:N83,$AB$2:$AB$61)=0,ROW($AB$1:$AB$60)),1)),""),
IF($J$1="Все Территории",
IFERROR(INDEX($AB$2:$AB$61,SMALL(IF((COUNTIF($N$1:$N83,$AB$2:$AB$61)=0)*($X$2:$X$61=$G$1),ROW($X$1:$X$60)),1)),""),
IF($K$1="Все Города",
IFERROR(INDEX($AB$2:$AB$61,SMALL(IF((COUNTIF($N$1:$N83,$AB$2:$AB$61)=0)*($Y$2:$Y$61=$J$1),ROW($Y$1:$Y$60)),1)),""),
IF($L$1="Все Филиалы",
IFERROR(INDEX($AB$2:$AB$61,SMALL(IF((COUNTIF($N$1:$N83,$AB$2:$AB$61)=0)*($Z$2:$Z$61=$K$1),ROW($Z$1:$Z$60)),1)),""),
IF(ROW($L84)=3,$L$1,"")
)
)
)
)</f>
        <v/>
      </c>
      <c r="O84" t="str">
        <f>IF($N84="","",VLOOKUP($N84,AB54:AC142,2,FALSE))</f>
        <v/>
      </c>
      <c r="P84" t="str">
        <f t="array" ref="P84">IF($O$1="Все Форматы",
IFERROR(INDEX($N$3:$N$93,SMALL(IF(COUNTIF($P$2:$P83,$N$3:$N$93)=0,ROW($N$2:$N$92)-1),1)),""),
IFERROR(INDEX($N$2:$N$93,SMALL(IF((COUNTIF($P$1:$P83,$N$2:$N$93)=0)*($O$2:$O$93=$O$1),ROW($O$1:$O$92)),1)),""))</f>
        <v/>
      </c>
      <c r="Q84" t="str">
        <f t="array" ref="Q84">IF($P84="","",VLOOKUP($P84,$AB$3:$AF$61,3,0))</f>
        <v/>
      </c>
      <c r="R84" t="str">
        <f t="array" ref="R84">IFERROR(INDEX($Q$2:$Q$93,SMALL(IF(COUNTIF($R$1:R83,$Q$2:$Q$93)=0,ROW($Q$1:$Q$92)),1)),"")</f>
        <v/>
      </c>
      <c r="S84" t="str">
        <f>IF($P84="","",VLOOKUP($P84,$AB$3:$AF$61,4,0))</f>
        <v/>
      </c>
      <c r="T84" s="4" t="str">
        <f t="array" ref="T84">IFERROR(INDEX($S$2:$S$93,SMALL(IF(COUNTIF($T$1:T83,$S$2:$S$93)=0,ROW($S$1:$S$92)),1)),"")</f>
        <v/>
      </c>
      <c r="U84" t="str">
        <f>IF($P84="","",VLOOKUP($P84,$AB$3:$AF$61,5,0))</f>
        <v/>
      </c>
      <c r="V84" t="str">
        <f t="array" ref="V84">IFERROR(INDEX($U$2:$U$93,SMALL(IF(COUNTIF($V$1:V83,$U$2:$U$93)=0,ROW($U$1:$U$92)),1)),"")</f>
        <v/>
      </c>
    </row>
    <row r="85" spans="8:22" x14ac:dyDescent="0.25">
      <c r="H85" t="str">
        <f t="array" ref="H85">IFERROR(INDEX($X$2:$X$61,SMALL(IF(COUNTIF($H$2:H84,$X$2:$X$61)=0,ROW($X$1:$X$60)),1)),"")</f>
        <v/>
      </c>
      <c r="I85" t="str">
        <f t="array" ref="I85">IFERROR(INDEX($Y$2:$Y$61,SMALL(IF((COUNTIF($I$2:$I84,$Y$2:$Y$61)=0)*($X$2:$X$61=$G$1),ROW($X$1:$X$60)),1)),"")</f>
        <v/>
      </c>
      <c r="J85" t="str">
        <f t="array" ref="J85">IF($J$1="Все Территории",
IFERROR(INDEX($Z$2:$Z$61,SMALL(IF((COUNTIF($J$2:$J84,$Z$2:$Z$61)=0)*($X$2:$X$61=$G$1),ROW($X$1:$X$60)),1)),""),
IFERROR(INDEX($Z$2:$Z$61,SMALL(IF((COUNTIF($J$2:$J84,$Z$2:$Z$61)=0)*($Y$2:$Y$61=$J$1),ROW($Y$1:$Y$60)),1)),""))</f>
        <v/>
      </c>
      <c r="K85" t="str">
        <f t="array" ref="K85">IF($J$1="Все Территории",
IFERROR(INDEX($AB$2:$AB$61,SMALL(IF((COUNTIF($K$2:$K84,$AB$2:$AB$61)=0)*($Y$2:$Y$61=$G$1),ROW($Y$1:$Y$60)),1)),""),
IF(AND($G$1="Москва",$J$1="Все Территории"),
IFERROR(INDEX($AB$2:$AB$61,SMALL(IF((COUNTIF($K$2:$K84,$AB$2:$AB$61)=0)*($Z$2:$Z$61=$G$1),ROW($Z$1:$Z$60)),1)),""),
IFERROR(INDEX($AB$2:$AB$61,SMALL(IF((COUNTIF($K$2:$K84,$AB$2:$AB$61)=0)*($Y$2:$Y$61=$J$1),ROW($Y$1:$Y$60)),1)),"")))</f>
        <v/>
      </c>
      <c r="L85" t="str">
        <f t="array" ref="L85">IF($K$1="Все Города",
IFERROR(INDEX($AB$2:$AB$61,SMALL(IF((COUNTIF($L$2:$L84,$AB$2:$AB$61)=0)*($Y$2:$Y$61=$G$1),ROW($Y$1:$Y$60)),1)),""),
IF(AND($G$1="Москва",$J$1="Все"),
IFERROR(INDEX($AB$2:$AB$61,SMALL(IF((COUNTIF($L$2:$L84,$AB$2:$AB$61)=0)*($AA$2:$AA$61=$G$1),ROW($Y$1:$Y$60)),1)),""),
IF(AND($G$1="Москва",$J$1&lt;&gt;"Все"),
IFERROR(INDEX($AB$2:$AB$61,SMALL(IF((COUNTIF($L$2:$L84,$AB$2:$AB$61)=0)*($Y$2:$Y$61=$J$1),ROW($Y$1:$Y$60)),1)),""),
IFERROR(INDEX($AB$2:$AB$61,SMALL(IF((COUNTIF($L$2:$L84,$AB$2:$AB$61)=0)*($Z$2:$Z$61=$K$1),ROW($Z$1:$Z$60)),1)),""))))</f>
        <v/>
      </c>
      <c r="M85" t="str">
        <f t="array" ref="M85">IFERROR(INDEX($O$2:$O$93,SMALL(IF(COUNTIF($M$1:M84,$O$2:$O$93)=0,ROW($O$1:$O$92)),1)),"")</f>
        <v/>
      </c>
      <c r="N85" t="str">
        <f t="array" ref="N85">IF($G$1="Все Округа",
IFERROR(INDEX($AB$2:$AB$61,SMALL(IF(COUNTIF($N$1:N84,$AB$2:$AB$61)=0,ROW($AB$1:$AB$60)),1)),""),
IF($J$1="Все Территории",
IFERROR(INDEX($AB$2:$AB$61,SMALL(IF((COUNTIF($N$1:$N84,$AB$2:$AB$61)=0)*($X$2:$X$61=$G$1),ROW($X$1:$X$60)),1)),""),
IF($K$1="Все Города",
IFERROR(INDEX($AB$2:$AB$61,SMALL(IF((COUNTIF($N$1:$N84,$AB$2:$AB$61)=0)*($Y$2:$Y$61=$J$1),ROW($Y$1:$Y$60)),1)),""),
IF($L$1="Все Филиалы",
IFERROR(INDEX($AB$2:$AB$61,SMALL(IF((COUNTIF($N$1:$N84,$AB$2:$AB$61)=0)*($Z$2:$Z$61=$K$1),ROW($Z$1:$Z$60)),1)),""),
IF(ROW($L85)=3,$L$1,"")
)
)
)
)</f>
        <v/>
      </c>
      <c r="O85" t="str">
        <f>IF($N85="","",VLOOKUP($N85,AB54:AC143,2,FALSE))</f>
        <v/>
      </c>
      <c r="P85" t="str">
        <f t="array" ref="P85">IF($O$1="Все Форматы",
IFERROR(INDEX($N$3:$N$93,SMALL(IF(COUNTIF($P$2:$P84,$N$3:$N$93)=0,ROW($N$2:$N$92)-1),1)),""),
IFERROR(INDEX($N$2:$N$93,SMALL(IF((COUNTIF($P$1:$P84,$N$2:$N$93)=0)*($O$2:$O$93=$O$1),ROW($O$1:$O$92)),1)),""))</f>
        <v/>
      </c>
      <c r="Q85" t="str">
        <f t="array" ref="Q85">IF($P85="","",VLOOKUP($P85,$AB$3:$AF$61,3,0))</f>
        <v/>
      </c>
      <c r="R85" t="str">
        <f t="array" ref="R85">IFERROR(INDEX($Q$2:$Q$93,SMALL(IF(COUNTIF($R$1:R84,$Q$2:$Q$93)=0,ROW($Q$1:$Q$92)),1)),"")</f>
        <v/>
      </c>
      <c r="S85" t="str">
        <f>IF($P85="","",VLOOKUP($P85,$AB$3:$AF$61,4,0))</f>
        <v/>
      </c>
      <c r="T85" s="4" t="str">
        <f t="array" ref="T85">IFERROR(INDEX($S$2:$S$93,SMALL(IF(COUNTIF($T$1:T84,$S$2:$S$93)=0,ROW($S$1:$S$92)),1)),"")</f>
        <v/>
      </c>
      <c r="U85" t="str">
        <f>IF($P85="","",VLOOKUP($P85,$AB$3:$AF$61,5,0))</f>
        <v/>
      </c>
      <c r="V85" t="str">
        <f t="array" ref="V85">IFERROR(INDEX($U$2:$U$93,SMALL(IF(COUNTIF($V$1:V84,$U$2:$U$93)=0,ROW($U$1:$U$92)),1)),"")</f>
        <v/>
      </c>
    </row>
    <row r="86" spans="8:22" x14ac:dyDescent="0.25">
      <c r="H86" t="str">
        <f t="array" ref="H86">IFERROR(INDEX($X$2:$X$61,SMALL(IF(COUNTIF($H$2:H85,$X$2:$X$61)=0,ROW($X$1:$X$60)),1)),"")</f>
        <v/>
      </c>
      <c r="I86" t="str">
        <f t="array" ref="I86">IFERROR(INDEX($Y$2:$Y$61,SMALL(IF((COUNTIF($I$2:$I85,$Y$2:$Y$61)=0)*($X$2:$X$61=$G$1),ROW($X$1:$X$60)),1)),"")</f>
        <v/>
      </c>
      <c r="J86" t="str">
        <f t="array" ref="J86">IF($J$1="Все Территории",
IFERROR(INDEX($Z$2:$Z$61,SMALL(IF((COUNTIF($J$2:$J85,$Z$2:$Z$61)=0)*($X$2:$X$61=$G$1),ROW($X$1:$X$60)),1)),""),
IFERROR(INDEX($Z$2:$Z$61,SMALL(IF((COUNTIF($J$2:$J85,$Z$2:$Z$61)=0)*($Y$2:$Y$61=$J$1),ROW($Y$1:$Y$60)),1)),""))</f>
        <v/>
      </c>
      <c r="K86" t="str">
        <f t="array" ref="K86">IF($J$1="Все Территории",
IFERROR(INDEX($AB$2:$AB$61,SMALL(IF((COUNTIF($K$2:$K85,$AB$2:$AB$61)=0)*($Y$2:$Y$61=$G$1),ROW($Y$1:$Y$60)),1)),""),
IF(AND($G$1="Москва",$J$1="Все Территории"),
IFERROR(INDEX($AB$2:$AB$61,SMALL(IF((COUNTIF($K$2:$K85,$AB$2:$AB$61)=0)*($Z$2:$Z$61=$G$1),ROW($Z$1:$Z$60)),1)),""),
IFERROR(INDEX($AB$2:$AB$61,SMALL(IF((COUNTIF($K$2:$K85,$AB$2:$AB$61)=0)*($Y$2:$Y$61=$J$1),ROW($Y$1:$Y$60)),1)),"")))</f>
        <v/>
      </c>
      <c r="L86" t="str">
        <f t="array" ref="L86">IF($K$1="Все Города",
IFERROR(INDEX($AB$2:$AB$61,SMALL(IF((COUNTIF($L$2:$L85,$AB$2:$AB$61)=0)*($Y$2:$Y$61=$G$1),ROW($Y$1:$Y$60)),1)),""),
IF(AND($G$1="Москва",$J$1="Все"),
IFERROR(INDEX($AB$2:$AB$61,SMALL(IF((COUNTIF($L$2:$L85,$AB$2:$AB$61)=0)*($AA$2:$AA$61=$G$1),ROW($Y$1:$Y$60)),1)),""),
IF(AND($G$1="Москва",$J$1&lt;&gt;"Все"),
IFERROR(INDEX($AB$2:$AB$61,SMALL(IF((COUNTIF($L$2:$L85,$AB$2:$AB$61)=0)*($Y$2:$Y$61=$J$1),ROW($Y$1:$Y$60)),1)),""),
IFERROR(INDEX($AB$2:$AB$61,SMALL(IF((COUNTIF($L$2:$L85,$AB$2:$AB$61)=0)*($Z$2:$Z$61=$K$1),ROW($Z$1:$Z$60)),1)),""))))</f>
        <v/>
      </c>
      <c r="M86" t="str">
        <f t="array" ref="M86">IFERROR(INDEX($O$2:$O$93,SMALL(IF(COUNTIF($M$1:M85,$O$2:$O$93)=0,ROW($O$1:$O$92)),1)),"")</f>
        <v/>
      </c>
      <c r="N86" t="str">
        <f t="array" ref="N86">IF($G$1="Все Округа",
IFERROR(INDEX($AB$2:$AB$61,SMALL(IF(COUNTIF($N$1:N85,$AB$2:$AB$61)=0,ROW($AB$1:$AB$60)),1)),""),
IF($J$1="Все Территории",
IFERROR(INDEX($AB$2:$AB$61,SMALL(IF((COUNTIF($N$1:$N85,$AB$2:$AB$61)=0)*($X$2:$X$61=$G$1),ROW($X$1:$X$60)),1)),""),
IF($K$1="Все Города",
IFERROR(INDEX($AB$2:$AB$61,SMALL(IF((COUNTIF($N$1:$N85,$AB$2:$AB$61)=0)*($Y$2:$Y$61=$J$1),ROW($Y$1:$Y$60)),1)),""),
IF($L$1="Все Филиалы",
IFERROR(INDEX($AB$2:$AB$61,SMALL(IF((COUNTIF($N$1:$N85,$AB$2:$AB$61)=0)*($Z$2:$Z$61=$K$1),ROW($Z$1:$Z$60)),1)),""),
IF(ROW($L86)=3,$L$1,"")
)
)
)
)</f>
        <v/>
      </c>
      <c r="O86" t="str">
        <f>IF($N86="","",VLOOKUP($N86,AB55:AC144,2,FALSE))</f>
        <v/>
      </c>
      <c r="P86" t="str">
        <f t="array" ref="P86">IF($O$1="Все Форматы",
IFERROR(INDEX($N$3:$N$93,SMALL(IF(COUNTIF($P$2:$P85,$N$3:$N$93)=0,ROW($N$2:$N$92)-1),1)),""),
IFERROR(INDEX($N$2:$N$93,SMALL(IF((COUNTIF($P$1:$P85,$N$2:$N$93)=0)*($O$2:$O$93=$O$1),ROW($O$1:$O$92)),1)),""))</f>
        <v/>
      </c>
      <c r="Q86" t="str">
        <f t="array" ref="Q86">IF($P86="","",VLOOKUP($P86,$AB$3:$AF$61,3,0))</f>
        <v/>
      </c>
      <c r="R86" t="str">
        <f t="array" ref="R86">IFERROR(INDEX($Q$2:$Q$93,SMALL(IF(COUNTIF($R$1:R85,$Q$2:$Q$93)=0,ROW($Q$1:$Q$92)),1)),"")</f>
        <v/>
      </c>
      <c r="S86" t="str">
        <f>IF($P86="","",VLOOKUP($P86,$AB$3:$AF$61,4,0))</f>
        <v/>
      </c>
      <c r="T86" s="4" t="str">
        <f t="array" ref="T86">IFERROR(INDEX($S$2:$S$93,SMALL(IF(COUNTIF($T$1:T85,$S$2:$S$93)=0,ROW($S$1:$S$92)),1)),"")</f>
        <v/>
      </c>
      <c r="U86" t="str">
        <f>IF($P86="","",VLOOKUP($P86,$AB$3:$AF$61,5,0))</f>
        <v/>
      </c>
      <c r="V86" t="str">
        <f t="array" ref="V86">IFERROR(INDEX($U$2:$U$93,SMALL(IF(COUNTIF($V$1:V85,$U$2:$U$93)=0,ROW($U$1:$U$92)),1)),"")</f>
        <v/>
      </c>
    </row>
    <row r="87" spans="8:22" x14ac:dyDescent="0.25">
      <c r="H87" t="str">
        <f t="array" ref="H87">IFERROR(INDEX($X$2:$X$61,SMALL(IF(COUNTIF($H$2:H86,$X$2:$X$61)=0,ROW($X$1:$X$60)),1)),"")</f>
        <v/>
      </c>
      <c r="I87" t="str">
        <f t="array" ref="I87">IFERROR(INDEX($Y$2:$Y$61,SMALL(IF((COUNTIF($I$2:$I86,$Y$2:$Y$61)=0)*($X$2:$X$61=$G$1),ROW($X$1:$X$60)),1)),"")</f>
        <v/>
      </c>
      <c r="J87" t="str">
        <f t="array" ref="J87">IF($J$1="Все Территории",
IFERROR(INDEX($Z$2:$Z$61,SMALL(IF((COUNTIF($J$2:$J86,$Z$2:$Z$61)=0)*($X$2:$X$61=$G$1),ROW($X$1:$X$60)),1)),""),
IFERROR(INDEX($Z$2:$Z$61,SMALL(IF((COUNTIF($J$2:$J86,$Z$2:$Z$61)=0)*($Y$2:$Y$61=$J$1),ROW($Y$1:$Y$60)),1)),""))</f>
        <v/>
      </c>
      <c r="K87" t="str">
        <f t="array" ref="K87">IF($J$1="Все Территории",
IFERROR(INDEX($AB$2:$AB$61,SMALL(IF((COUNTIF($K$2:$K86,$AB$2:$AB$61)=0)*($Y$2:$Y$61=$G$1),ROW($Y$1:$Y$60)),1)),""),
IF(AND($G$1="Москва",$J$1="Все Территории"),
IFERROR(INDEX($AB$2:$AB$61,SMALL(IF((COUNTIF($K$2:$K86,$AB$2:$AB$61)=0)*($Z$2:$Z$61=$G$1),ROW($Z$1:$Z$60)),1)),""),
IFERROR(INDEX($AB$2:$AB$61,SMALL(IF((COUNTIF($K$2:$K86,$AB$2:$AB$61)=0)*($Y$2:$Y$61=$J$1),ROW($Y$1:$Y$60)),1)),"")))</f>
        <v/>
      </c>
      <c r="L87" t="str">
        <f t="array" ref="L87">IF($K$1="Все Города",
IFERROR(INDEX($AB$2:$AB$61,SMALL(IF((COUNTIF($L$2:$L86,$AB$2:$AB$61)=0)*($Y$2:$Y$61=$G$1),ROW($Y$1:$Y$60)),1)),""),
IF(AND($G$1="Москва",$J$1="Все"),
IFERROR(INDEX($AB$2:$AB$61,SMALL(IF((COUNTIF($L$2:$L86,$AB$2:$AB$61)=0)*($AA$2:$AA$61=$G$1),ROW($Y$1:$Y$60)),1)),""),
IF(AND($G$1="Москва",$J$1&lt;&gt;"Все"),
IFERROR(INDEX($AB$2:$AB$61,SMALL(IF((COUNTIF($L$2:$L86,$AB$2:$AB$61)=0)*($Y$2:$Y$61=$J$1),ROW($Y$1:$Y$60)),1)),""),
IFERROR(INDEX($AB$2:$AB$61,SMALL(IF((COUNTIF($L$2:$L86,$AB$2:$AB$61)=0)*($Z$2:$Z$61=$K$1),ROW($Z$1:$Z$60)),1)),""))))</f>
        <v/>
      </c>
      <c r="M87" t="str">
        <f t="array" ref="M87">IFERROR(INDEX($O$2:$O$93,SMALL(IF(COUNTIF($M$1:M86,$O$2:$O$93)=0,ROW($O$1:$O$92)),1)),"")</f>
        <v/>
      </c>
      <c r="N87" t="str">
        <f t="array" ref="N87">IF($G$1="Все Округа",
IFERROR(INDEX($AB$2:$AB$61,SMALL(IF(COUNTIF($N$1:N86,$AB$2:$AB$61)=0,ROW($AB$1:$AB$60)),1)),""),
IF($J$1="Все Территории",
IFERROR(INDEX($AB$2:$AB$61,SMALL(IF((COUNTIF($N$1:$N86,$AB$2:$AB$61)=0)*($X$2:$X$61=$G$1),ROW($X$1:$X$60)),1)),""),
IF($K$1="Все Города",
IFERROR(INDEX($AB$2:$AB$61,SMALL(IF((COUNTIF($N$1:$N86,$AB$2:$AB$61)=0)*($Y$2:$Y$61=$J$1),ROW($Y$1:$Y$60)),1)),""),
IF($L$1="Все Филиалы",
IFERROR(INDEX($AB$2:$AB$61,SMALL(IF((COUNTIF($N$1:$N86,$AB$2:$AB$61)=0)*($Z$2:$Z$61=$K$1),ROW($Z$1:$Z$60)),1)),""),
IF(ROW($L87)=3,$L$1,"")
)
)
)
)</f>
        <v/>
      </c>
      <c r="O87" t="str">
        <f>IF($N87="","",VLOOKUP($N87,AB55:AC145,2,FALSE))</f>
        <v/>
      </c>
      <c r="P87" t="str">
        <f t="array" ref="P87">IF($O$1="Все Форматы",
IFERROR(INDEX($N$3:$N$93,SMALL(IF(COUNTIF($P$2:$P86,$N$3:$N$93)=0,ROW($N$2:$N$92)-1),1)),""),
IFERROR(INDEX($N$2:$N$93,SMALL(IF((COUNTIF($P$1:$P86,$N$2:$N$93)=0)*($O$2:$O$93=$O$1),ROW($O$1:$O$92)),1)),""))</f>
        <v/>
      </c>
      <c r="Q87" t="str">
        <f t="array" ref="Q87">IF($P87="","",VLOOKUP($P87,$AB$3:$AF$61,3,0))</f>
        <v/>
      </c>
      <c r="R87" t="str">
        <f t="array" ref="R87">IFERROR(INDEX($Q$2:$Q$93,SMALL(IF(COUNTIF($R$1:R86,$Q$2:$Q$93)=0,ROW($Q$1:$Q$92)),1)),"")</f>
        <v/>
      </c>
      <c r="S87" t="str">
        <f>IF($P87="","",VLOOKUP($P87,$AB$3:$AF$61,4,0))</f>
        <v/>
      </c>
      <c r="T87" s="4" t="str">
        <f t="array" ref="T87">IFERROR(INDEX($S$2:$S$93,SMALL(IF(COUNTIF($T$1:T86,$S$2:$S$93)=0,ROW($S$1:$S$92)),1)),"")</f>
        <v/>
      </c>
      <c r="U87" t="str">
        <f>IF($P87="","",VLOOKUP($P87,$AB$3:$AF$61,5,0))</f>
        <v/>
      </c>
      <c r="V87" t="str">
        <f t="array" ref="V87">IFERROR(INDEX($U$2:$U$93,SMALL(IF(COUNTIF($V$1:V86,$U$2:$U$93)=0,ROW($U$1:$U$92)),1)),"")</f>
        <v/>
      </c>
    </row>
    <row r="88" spans="8:22" x14ac:dyDescent="0.25">
      <c r="H88" t="str">
        <f t="array" ref="H88">IFERROR(INDEX($X$2:$X$61,SMALL(IF(COUNTIF($H$2:H87,$X$2:$X$61)=0,ROW($X$1:$X$60)),1)),"")</f>
        <v/>
      </c>
      <c r="I88" t="str">
        <f t="array" ref="I88">IFERROR(INDEX($Y$2:$Y$61,SMALL(IF((COUNTIF($I$2:$I87,$Y$2:$Y$61)=0)*($X$2:$X$61=$G$1),ROW($X$1:$X$60)),1)),"")</f>
        <v/>
      </c>
      <c r="J88" t="str">
        <f t="array" ref="J88">IF($J$1="Все Территории",
IFERROR(INDEX($Z$2:$Z$61,SMALL(IF((COUNTIF($J$2:$J87,$Z$2:$Z$61)=0)*($X$2:$X$61=$G$1),ROW($X$1:$X$60)),1)),""),
IFERROR(INDEX($Z$2:$Z$61,SMALL(IF((COUNTIF($J$2:$J87,$Z$2:$Z$61)=0)*($Y$2:$Y$61=$J$1),ROW($Y$1:$Y$60)),1)),""))</f>
        <v/>
      </c>
      <c r="K88" t="str">
        <f t="array" ref="K88">IF($J$1="Все Территории",
IFERROR(INDEX($AB$2:$AB$61,SMALL(IF((COUNTIF($K$2:$K87,$AB$2:$AB$61)=0)*($Y$2:$Y$61=$G$1),ROW($Y$1:$Y$60)),1)),""),
IF(AND($G$1="Москва",$J$1="Все Территории"),
IFERROR(INDEX($AB$2:$AB$61,SMALL(IF((COUNTIF($K$2:$K87,$AB$2:$AB$61)=0)*($Z$2:$Z$61=$G$1),ROW($Z$1:$Z$60)),1)),""),
IFERROR(INDEX($AB$2:$AB$61,SMALL(IF((COUNTIF($K$2:$K87,$AB$2:$AB$61)=0)*($Y$2:$Y$61=$J$1),ROW($Y$1:$Y$60)),1)),"")))</f>
        <v/>
      </c>
      <c r="L88" t="str">
        <f t="array" ref="L88">IF($K$1="Все Города",
IFERROR(INDEX($AB$2:$AB$61,SMALL(IF((COUNTIF($L$2:$L87,$AB$2:$AB$61)=0)*($Y$2:$Y$61=$G$1),ROW($Y$1:$Y$60)),1)),""),
IF(AND($G$1="Москва",$J$1="Все"),
IFERROR(INDEX($AB$2:$AB$61,SMALL(IF((COUNTIF($L$2:$L87,$AB$2:$AB$61)=0)*($AA$2:$AA$61=$G$1),ROW($Y$1:$Y$60)),1)),""),
IF(AND($G$1="Москва",$J$1&lt;&gt;"Все"),
IFERROR(INDEX($AB$2:$AB$61,SMALL(IF((COUNTIF($L$2:$L87,$AB$2:$AB$61)=0)*($Y$2:$Y$61=$J$1),ROW($Y$1:$Y$60)),1)),""),
IFERROR(INDEX($AB$2:$AB$61,SMALL(IF((COUNTIF($L$2:$L87,$AB$2:$AB$61)=0)*($Z$2:$Z$61=$K$1),ROW($Z$1:$Z$60)),1)),""))))</f>
        <v/>
      </c>
      <c r="M88" t="str">
        <f t="array" ref="M88">IFERROR(INDEX($O$2:$O$93,SMALL(IF(COUNTIF($M$1:M87,$O$2:$O$93)=0,ROW($O$1:$O$92)),1)),"")</f>
        <v/>
      </c>
      <c r="N88" t="str">
        <f t="array" ref="N88">IF($G$1="Все Округа",
IFERROR(INDEX($AB$2:$AB$61,SMALL(IF(COUNTIF($N$1:N87,$AB$2:$AB$61)=0,ROW($AB$1:$AB$60)),1)),""),
IF($J$1="Все Территории",
IFERROR(INDEX($AB$2:$AB$61,SMALL(IF((COUNTIF($N$1:$N87,$AB$2:$AB$61)=0)*($X$2:$X$61=$G$1),ROW($X$1:$X$60)),1)),""),
IF($K$1="Все Города",
IFERROR(INDEX($AB$2:$AB$61,SMALL(IF((COUNTIF($N$1:$N87,$AB$2:$AB$61)=0)*($Y$2:$Y$61=$J$1),ROW($Y$1:$Y$60)),1)),""),
IF($L$1="Все Филиалы",
IFERROR(INDEX($AB$2:$AB$61,SMALL(IF((COUNTIF($N$1:$N87,$AB$2:$AB$61)=0)*($Z$2:$Z$61=$K$1),ROW($Z$1:$Z$60)),1)),""),
IF(ROW($L88)=3,$L$1,"")
)
)
)
)</f>
        <v/>
      </c>
      <c r="O88" t="str">
        <f>IF($N88="","",VLOOKUP($N88,AB56:AC146,2,FALSE))</f>
        <v/>
      </c>
      <c r="P88" t="str">
        <f t="array" ref="P88">IF($O$1="Все Форматы",
IFERROR(INDEX($N$3:$N$93,SMALL(IF(COUNTIF($P$2:$P87,$N$3:$N$93)=0,ROW($N$2:$N$92)-1),1)),""),
IFERROR(INDEX($N$2:$N$93,SMALL(IF((COUNTIF($P$1:$P87,$N$2:$N$93)=0)*($O$2:$O$93=$O$1),ROW($O$1:$O$92)),1)),""))</f>
        <v/>
      </c>
      <c r="Q88" t="str">
        <f t="array" ref="Q88">IF($P88="","",VLOOKUP($P88,$AB$3:$AF$61,3,0))</f>
        <v/>
      </c>
      <c r="R88" t="str">
        <f t="array" ref="R88">IFERROR(INDEX($Q$2:$Q$93,SMALL(IF(COUNTIF($R$1:R87,$Q$2:$Q$93)=0,ROW($Q$1:$Q$92)),1)),"")</f>
        <v/>
      </c>
      <c r="S88" t="str">
        <f>IF($P88="","",VLOOKUP($P88,$AB$3:$AF$61,4,0))</f>
        <v/>
      </c>
      <c r="T88" s="4" t="str">
        <f t="array" ref="T88">IFERROR(INDEX($S$2:$S$93,SMALL(IF(COUNTIF($T$1:T87,$S$2:$S$93)=0,ROW($S$1:$S$92)),1)),"")</f>
        <v/>
      </c>
      <c r="U88" t="str">
        <f>IF($P88="","",VLOOKUP($P88,$AB$3:$AF$61,5,0))</f>
        <v/>
      </c>
      <c r="V88" t="str">
        <f t="array" ref="V88">IFERROR(INDEX($U$2:$U$93,SMALL(IF(COUNTIF($V$1:V87,$U$2:$U$93)=0,ROW($U$1:$U$92)),1)),"")</f>
        <v/>
      </c>
    </row>
    <row r="89" spans="8:22" x14ac:dyDescent="0.25">
      <c r="H89" t="str">
        <f t="array" ref="H89">IFERROR(INDEX($X$2:$X$61,SMALL(IF(COUNTIF($H$2:H88,$X$2:$X$61)=0,ROW($X$1:$X$60)),1)),"")</f>
        <v/>
      </c>
      <c r="I89" t="str">
        <f t="array" ref="I89">IFERROR(INDEX($Y$2:$Y$61,SMALL(IF((COUNTIF($I$2:$I88,$Y$2:$Y$61)=0)*($X$2:$X$61=$G$1),ROW($X$1:$X$60)),1)),"")</f>
        <v/>
      </c>
      <c r="J89" t="str">
        <f t="array" ref="J89">IF($J$1="Все Территории",
IFERROR(INDEX($Z$2:$Z$61,SMALL(IF((COUNTIF($J$2:$J88,$Z$2:$Z$61)=0)*($X$2:$X$61=$G$1),ROW($X$1:$X$60)),1)),""),
IFERROR(INDEX($Z$2:$Z$61,SMALL(IF((COUNTIF($J$2:$J88,$Z$2:$Z$61)=0)*($Y$2:$Y$61=$J$1),ROW($Y$1:$Y$60)),1)),""))</f>
        <v/>
      </c>
      <c r="K89" t="str">
        <f t="array" ref="K89">IF($J$1="Все Территории",
IFERROR(INDEX($AB$2:$AB$61,SMALL(IF((COUNTIF($K$2:$K88,$AB$2:$AB$61)=0)*($Y$2:$Y$61=$G$1),ROW($Y$1:$Y$60)),1)),""),
IF(AND($G$1="Москва",$J$1="Все Территории"),
IFERROR(INDEX($AB$2:$AB$61,SMALL(IF((COUNTIF($K$2:$K88,$AB$2:$AB$61)=0)*($Z$2:$Z$61=$G$1),ROW($Z$1:$Z$60)),1)),""),
IFERROR(INDEX($AB$2:$AB$61,SMALL(IF((COUNTIF($K$2:$K88,$AB$2:$AB$61)=0)*($Y$2:$Y$61=$J$1),ROW($Y$1:$Y$60)),1)),"")))</f>
        <v/>
      </c>
      <c r="L89" t="str">
        <f t="array" ref="L89">IF($K$1="Все Города",
IFERROR(INDEX($AB$2:$AB$61,SMALL(IF((COUNTIF($L$2:$L88,$AB$2:$AB$61)=0)*($Y$2:$Y$61=$G$1),ROW($Y$1:$Y$60)),1)),""),
IF(AND($G$1="Москва",$J$1="Все"),
IFERROR(INDEX($AB$2:$AB$61,SMALL(IF((COUNTIF($L$2:$L88,$AB$2:$AB$61)=0)*($AA$2:$AA$61=$G$1),ROW($Y$1:$Y$60)),1)),""),
IF(AND($G$1="Москва",$J$1&lt;&gt;"Все"),
IFERROR(INDEX($AB$2:$AB$61,SMALL(IF((COUNTIF($L$2:$L88,$AB$2:$AB$61)=0)*($Y$2:$Y$61=$J$1),ROW($Y$1:$Y$60)),1)),""),
IFERROR(INDEX($AB$2:$AB$61,SMALL(IF((COUNTIF($L$2:$L88,$AB$2:$AB$61)=0)*($Z$2:$Z$61=$K$1),ROW($Z$1:$Z$60)),1)),""))))</f>
        <v/>
      </c>
      <c r="M89" t="str">
        <f t="array" ref="M89">IFERROR(INDEX($O$2:$O$93,SMALL(IF(COUNTIF($M$1:M88,$O$2:$O$93)=0,ROW($O$1:$O$92)),1)),"")</f>
        <v/>
      </c>
      <c r="N89" t="str">
        <f t="array" ref="N89">IF($G$1="Все Округа",
IFERROR(INDEX($AB$2:$AB$61,SMALL(IF(COUNTIF($N$1:N88,$AB$2:$AB$61)=0,ROW($AB$1:$AB$60)),1)),""),
IF($J$1="Все Территории",
IFERROR(INDEX($AB$2:$AB$61,SMALL(IF((COUNTIF($N$1:$N88,$AB$2:$AB$61)=0)*($X$2:$X$61=$G$1),ROW($X$1:$X$60)),1)),""),
IF($K$1="Все Города",
IFERROR(INDEX($AB$2:$AB$61,SMALL(IF((COUNTIF($N$1:$N88,$AB$2:$AB$61)=0)*($Y$2:$Y$61=$J$1),ROW($Y$1:$Y$60)),1)),""),
IF($L$1="Все Филиалы",
IFERROR(INDEX($AB$2:$AB$61,SMALL(IF((COUNTIF($N$1:$N88,$AB$2:$AB$61)=0)*($Z$2:$Z$61=$K$1),ROW($Z$1:$Z$60)),1)),""),
IF(ROW($L89)=3,$L$1,"")
)
)
)
)</f>
        <v/>
      </c>
      <c r="O89" t="str">
        <f>IF($N89="","",VLOOKUP($N89,AB57:AC147,2,FALSE))</f>
        <v/>
      </c>
      <c r="P89" t="str">
        <f t="array" ref="P89">IF($O$1="Все Форматы",
IFERROR(INDEX($N$3:$N$93,SMALL(IF(COUNTIF($P$2:$P88,$N$3:$N$93)=0,ROW($N$2:$N$92)-1),1)),""),
IFERROR(INDEX($N$2:$N$93,SMALL(IF((COUNTIF($P$1:$P88,$N$2:$N$93)=0)*($O$2:$O$93=$O$1),ROW($O$1:$O$92)),1)),""))</f>
        <v/>
      </c>
      <c r="Q89" t="str">
        <f t="array" ref="Q89">IF($P89="","",VLOOKUP($P89,$AB$3:$AF$61,3,0))</f>
        <v/>
      </c>
      <c r="R89" t="str">
        <f t="array" ref="R89">IFERROR(INDEX($Q$2:$Q$93,SMALL(IF(COUNTIF($R$1:R88,$Q$2:$Q$93)=0,ROW($Q$1:$Q$92)),1)),"")</f>
        <v/>
      </c>
      <c r="S89" t="str">
        <f>IF($P89="","",VLOOKUP($P89,$AB$3:$AF$61,4,0))</f>
        <v/>
      </c>
      <c r="T89" s="4" t="str">
        <f t="array" ref="T89">IFERROR(INDEX($S$2:$S$93,SMALL(IF(COUNTIF($T$1:T88,$S$2:$S$93)=0,ROW($S$1:$S$92)),1)),"")</f>
        <v/>
      </c>
      <c r="U89" t="str">
        <f>IF($P89="","",VLOOKUP($P89,$AB$3:$AF$61,5,0))</f>
        <v/>
      </c>
      <c r="V89" t="str">
        <f t="array" ref="V89">IFERROR(INDEX($U$2:$U$93,SMALL(IF(COUNTIF($V$1:V88,$U$2:$U$93)=0,ROW($U$1:$U$92)),1)),"")</f>
        <v/>
      </c>
    </row>
    <row r="90" spans="8:22" x14ac:dyDescent="0.25">
      <c r="H90" t="str">
        <f t="array" ref="H90">IFERROR(INDEX($X$2:$X$61,SMALL(IF(COUNTIF($H$2:H89,$X$2:$X$61)=0,ROW($X$1:$X$60)),1)),"")</f>
        <v/>
      </c>
      <c r="I90" t="str">
        <f t="array" ref="I90">IFERROR(INDEX($Y$2:$Y$61,SMALL(IF((COUNTIF($I$2:$I89,$Y$2:$Y$61)=0)*($X$2:$X$61=$G$1),ROW($X$1:$X$60)),1)),"")</f>
        <v/>
      </c>
      <c r="J90" t="str">
        <f t="array" ref="J90">IF($J$1="Все Территории",
IFERROR(INDEX($Z$2:$Z$61,SMALL(IF((COUNTIF($J$2:$J89,$Z$2:$Z$61)=0)*($X$2:$X$61=$G$1),ROW($X$1:$X$60)),1)),""),
IFERROR(INDEX($Z$2:$Z$61,SMALL(IF((COUNTIF($J$2:$J89,$Z$2:$Z$61)=0)*($Y$2:$Y$61=$J$1),ROW($Y$1:$Y$60)),1)),""))</f>
        <v/>
      </c>
      <c r="K90" t="str">
        <f t="array" ref="K90">IF($J$1="Все Территории",
IFERROR(INDEX($AB$2:$AB$61,SMALL(IF((COUNTIF($K$2:$K89,$AB$2:$AB$61)=0)*($Y$2:$Y$61=$G$1),ROW($Y$1:$Y$60)),1)),""),
IF(AND($G$1="Москва",$J$1="Все Территории"),
IFERROR(INDEX($AB$2:$AB$61,SMALL(IF((COUNTIF($K$2:$K89,$AB$2:$AB$61)=0)*($Z$2:$Z$61=$G$1),ROW($Z$1:$Z$60)),1)),""),
IFERROR(INDEX($AB$2:$AB$61,SMALL(IF((COUNTIF($K$2:$K89,$AB$2:$AB$61)=0)*($Y$2:$Y$61=$J$1),ROW($Y$1:$Y$60)),1)),"")))</f>
        <v/>
      </c>
      <c r="L90" t="str">
        <f t="array" ref="L90">IF($K$1="Все Города",
IFERROR(INDEX($AB$2:$AB$61,SMALL(IF((COUNTIF($L$2:$L89,$AB$2:$AB$61)=0)*($Y$2:$Y$61=$G$1),ROW($Y$1:$Y$60)),1)),""),
IF(AND($G$1="Москва",$J$1="Все"),
IFERROR(INDEX($AB$2:$AB$61,SMALL(IF((COUNTIF($L$2:$L89,$AB$2:$AB$61)=0)*($AA$2:$AA$61=$G$1),ROW($Y$1:$Y$60)),1)),""),
IF(AND($G$1="Москва",$J$1&lt;&gt;"Все"),
IFERROR(INDEX($AB$2:$AB$61,SMALL(IF((COUNTIF($L$2:$L89,$AB$2:$AB$61)=0)*($Y$2:$Y$61=$J$1),ROW($Y$1:$Y$60)),1)),""),
IFERROR(INDEX($AB$2:$AB$61,SMALL(IF((COUNTIF($L$2:$L89,$AB$2:$AB$61)=0)*($Z$2:$Z$61=$K$1),ROW($Z$1:$Z$60)),1)),""))))</f>
        <v/>
      </c>
      <c r="M90" t="str">
        <f t="array" ref="M90">IFERROR(INDEX($O$2:$O$93,SMALL(IF(COUNTIF($M$1:M89,$O$2:$O$93)=0,ROW($O$1:$O$92)),1)),"")</f>
        <v/>
      </c>
      <c r="N90" t="str">
        <f t="array" ref="N90">IF($G$1="Все Округа",
IFERROR(INDEX($AB$2:$AB$61,SMALL(IF(COUNTIF($N$1:N89,$AB$2:$AB$61)=0,ROW($AB$1:$AB$60)),1)),""),
IF($J$1="Все Территории",
IFERROR(INDEX($AB$2:$AB$61,SMALL(IF((COUNTIF($N$1:$N89,$AB$2:$AB$61)=0)*($X$2:$X$61=$G$1),ROW($X$1:$X$60)),1)),""),
IF($K$1="Все Города",
IFERROR(INDEX($AB$2:$AB$61,SMALL(IF((COUNTIF($N$1:$N89,$AB$2:$AB$61)=0)*($Y$2:$Y$61=$J$1),ROW($Y$1:$Y$60)),1)),""),
IF($L$1="Все Филиалы",
IFERROR(INDEX($AB$2:$AB$61,SMALL(IF((COUNTIF($N$1:$N89,$AB$2:$AB$61)=0)*($Z$2:$Z$61=$K$1),ROW($Z$1:$Z$60)),1)),""),
IF(ROW($L90)=3,$L$1,"")
)
)
)
)</f>
        <v/>
      </c>
      <c r="O90" t="str">
        <f>IF($N90="","",VLOOKUP($N90,AB58:AC148,2,FALSE))</f>
        <v/>
      </c>
      <c r="P90" t="str">
        <f t="array" ref="P90">IF($O$1="Все Форматы",
IFERROR(INDEX($N$3:$N$93,SMALL(IF(COUNTIF($P$2:$P89,$N$3:$N$93)=0,ROW($N$2:$N$92)-1),1)),""),
IFERROR(INDEX($N$2:$N$93,SMALL(IF((COUNTIF($P$1:$P89,$N$2:$N$93)=0)*($O$2:$O$93=$O$1),ROW($O$1:$O$92)),1)),""))</f>
        <v/>
      </c>
      <c r="Q90" t="str">
        <f t="array" ref="Q90">IF($P90="","",VLOOKUP($P90,$AB$3:$AF$61,3,0))</f>
        <v/>
      </c>
      <c r="R90" t="str">
        <f t="array" ref="R90">IFERROR(INDEX($Q$2:$Q$93,SMALL(IF(COUNTIF($R$1:R89,$Q$2:$Q$93)=0,ROW($Q$1:$Q$92)),1)),"")</f>
        <v/>
      </c>
      <c r="S90" t="str">
        <f>IF($P90="","",VLOOKUP($P90,$AB$3:$AF$61,4,0))</f>
        <v/>
      </c>
      <c r="T90" s="4" t="str">
        <f t="array" ref="T90">IFERROR(INDEX($S$2:$S$93,SMALL(IF(COUNTIF($T$1:T89,$S$2:$S$93)=0,ROW($S$1:$S$92)),1)),"")</f>
        <v/>
      </c>
      <c r="U90" t="str">
        <f>IF($P90="","",VLOOKUP($P90,$AB$3:$AF$61,5,0))</f>
        <v/>
      </c>
      <c r="V90" t="str">
        <f t="array" ref="V90">IFERROR(INDEX($U$2:$U$93,SMALL(IF(COUNTIF($V$1:V89,$U$2:$U$93)=0,ROW($U$1:$U$92)),1)),"")</f>
        <v/>
      </c>
    </row>
    <row r="91" spans="8:22" x14ac:dyDescent="0.25">
      <c r="H91" t="str">
        <f t="array" ref="H91">IFERROR(INDEX($X$2:$X$61,SMALL(IF(COUNTIF($H$2:H90,$X$2:$X$61)=0,ROW($X$1:$X$60)),1)),"")</f>
        <v/>
      </c>
      <c r="I91" t="str">
        <f t="array" ref="I91">IFERROR(INDEX($Y$2:$Y$61,SMALL(IF((COUNTIF($I$2:$I90,$Y$2:$Y$61)=0)*($X$2:$X$61=$G$1),ROW($X$1:$X$60)),1)),"")</f>
        <v/>
      </c>
      <c r="J91" t="str">
        <f t="array" ref="J91">IF($J$1="Все Территории",
IFERROR(INDEX($Z$2:$Z$61,SMALL(IF((COUNTIF($J$2:$J90,$Z$2:$Z$61)=0)*($X$2:$X$61=$G$1),ROW($X$1:$X$60)),1)),""),
IFERROR(INDEX($Z$2:$Z$61,SMALL(IF((COUNTIF($J$2:$J90,$Z$2:$Z$61)=0)*($Y$2:$Y$61=$J$1),ROW($Y$1:$Y$60)),1)),""))</f>
        <v/>
      </c>
      <c r="K91" t="str">
        <f t="array" ref="K91">IF($J$1="Все Территории",
IFERROR(INDEX($AB$2:$AB$61,SMALL(IF((COUNTIF($K$2:$K90,$AB$2:$AB$61)=0)*($Y$2:$Y$61=$G$1),ROW($Y$1:$Y$60)),1)),""),
IF(AND($G$1="Москва",$J$1="Все Территории"),
IFERROR(INDEX($AB$2:$AB$61,SMALL(IF((COUNTIF($K$2:$K90,$AB$2:$AB$61)=0)*($Z$2:$Z$61=$G$1),ROW($Z$1:$Z$60)),1)),""),
IFERROR(INDEX($AB$2:$AB$61,SMALL(IF((COUNTIF($K$2:$K90,$AB$2:$AB$61)=0)*($Y$2:$Y$61=$J$1),ROW($Y$1:$Y$60)),1)),"")))</f>
        <v/>
      </c>
      <c r="L91" t="str">
        <f t="array" ref="L91">IF($K$1="Все Города",
IFERROR(INDEX($AB$2:$AB$61,SMALL(IF((COUNTIF($L$2:$L90,$AB$2:$AB$61)=0)*($Y$2:$Y$61=$G$1),ROW($Y$1:$Y$60)),1)),""),
IF(AND($G$1="Москва",$J$1="Все"),
IFERROR(INDEX($AB$2:$AB$61,SMALL(IF((COUNTIF($L$2:$L90,$AB$2:$AB$61)=0)*($AA$2:$AA$61=$G$1),ROW($Y$1:$Y$60)),1)),""),
IF(AND($G$1="Москва",$J$1&lt;&gt;"Все"),
IFERROR(INDEX($AB$2:$AB$61,SMALL(IF((COUNTIF($L$2:$L90,$AB$2:$AB$61)=0)*($Y$2:$Y$61=$J$1),ROW($Y$1:$Y$60)),1)),""),
IFERROR(INDEX($AB$2:$AB$61,SMALL(IF((COUNTIF($L$2:$L90,$AB$2:$AB$61)=0)*($Z$2:$Z$61=$K$1),ROW($Z$1:$Z$60)),1)),""))))</f>
        <v/>
      </c>
      <c r="M91" t="str">
        <f t="array" ref="M91">IFERROR(INDEX($O$2:$O$93,SMALL(IF(COUNTIF($M$1:M90,$O$2:$O$93)=0,ROW($O$1:$O$92)),1)),"")</f>
        <v/>
      </c>
      <c r="N91" t="str">
        <f t="array" ref="N91">IF($G$1="Все Округа",
IFERROR(INDEX($AB$2:$AB$61,SMALL(IF(COUNTIF($N$1:N90,$AB$2:$AB$61)=0,ROW($AB$1:$AB$60)),1)),""),
IF($J$1="Все Территории",
IFERROR(INDEX($AB$2:$AB$61,SMALL(IF((COUNTIF($N$1:$N90,$AB$2:$AB$61)=0)*($X$2:$X$61=$G$1),ROW($X$1:$X$60)),1)),""),
IF($K$1="Все Города",
IFERROR(INDEX($AB$2:$AB$61,SMALL(IF((COUNTIF($N$1:$N90,$AB$2:$AB$61)=0)*($Y$2:$Y$61=$J$1),ROW($Y$1:$Y$60)),1)),""),
IF($L$1="Все Филиалы",
IFERROR(INDEX($AB$2:$AB$61,SMALL(IF((COUNTIF($N$1:$N90,$AB$2:$AB$61)=0)*($Z$2:$Z$61=$K$1),ROW($Z$1:$Z$60)),1)),""),
IF(ROW($L91)=3,$L$1,"")
)
)
)
)</f>
        <v/>
      </c>
      <c r="O91" t="str">
        <f>IF($N91="","",VLOOKUP($N91,AB58:AC149,2,FALSE))</f>
        <v/>
      </c>
      <c r="P91" t="str">
        <f t="array" ref="P91">IF($O$1="Все Форматы",
IFERROR(INDEX($N$3:$N$93,SMALL(IF(COUNTIF($P$2:$P90,$N$3:$N$93)=0,ROW($N$2:$N$92)-1),1)),""),
IFERROR(INDEX($N$2:$N$93,SMALL(IF((COUNTIF($P$1:$P90,$N$2:$N$93)=0)*($O$2:$O$93=$O$1),ROW($O$1:$O$92)),1)),""))</f>
        <v/>
      </c>
      <c r="Q91" t="str">
        <f t="array" ref="Q91">IF($P91="","",VLOOKUP($P91,$AB$3:$AF$61,3,0))</f>
        <v/>
      </c>
      <c r="R91" t="str">
        <f t="array" ref="R91">IFERROR(INDEX($Q$2:$Q$93,SMALL(IF(COUNTIF($R$1:R90,$Q$2:$Q$93)=0,ROW($Q$1:$Q$92)),1)),"")</f>
        <v/>
      </c>
      <c r="S91" t="str">
        <f>IF($P91="","",VLOOKUP($P91,$AB$3:$AF$61,4,0))</f>
        <v/>
      </c>
      <c r="T91" s="4" t="str">
        <f t="array" ref="T91">IFERROR(INDEX($S$2:$S$93,SMALL(IF(COUNTIF($T$1:T90,$S$2:$S$93)=0,ROW($S$1:$S$92)),1)),"")</f>
        <v/>
      </c>
      <c r="U91" t="str">
        <f>IF($P91="","",VLOOKUP($P91,$AB$3:$AF$61,5,0))</f>
        <v/>
      </c>
      <c r="V91" t="str">
        <f t="array" ref="V91">IFERROR(INDEX($U$2:$U$93,SMALL(IF(COUNTIF($V$1:V90,$U$2:$U$93)=0,ROW($U$1:$U$92)),1)),"")</f>
        <v/>
      </c>
    </row>
    <row r="92" spans="8:22" x14ac:dyDescent="0.25">
      <c r="H92" t="str">
        <f t="array" ref="H92">IFERROR(INDEX($X$2:$X$61,SMALL(IF(COUNTIF($H$2:H91,$X$2:$X$61)=0,ROW($X$1:$X$60)),1)),"")</f>
        <v/>
      </c>
      <c r="I92" t="str">
        <f t="array" ref="I92">IFERROR(INDEX($Y$2:$Y$61,SMALL(IF((COUNTIF($I$2:$I91,$Y$2:$Y$61)=0)*($X$2:$X$61=$G$1),ROW($X$1:$X$60)),1)),"")</f>
        <v/>
      </c>
      <c r="J92" t="str">
        <f t="array" ref="J92">IF($J$1="Все Территории",
IFERROR(INDEX($Z$2:$Z$61,SMALL(IF((COUNTIF($J$2:$J91,$Z$2:$Z$61)=0)*($X$2:$X$61=$G$1),ROW($X$1:$X$60)),1)),""),
IFERROR(INDEX($Z$2:$Z$61,SMALL(IF((COUNTIF($J$2:$J91,$Z$2:$Z$61)=0)*($Y$2:$Y$61=$J$1),ROW($Y$1:$Y$60)),1)),""))</f>
        <v/>
      </c>
      <c r="K92" t="str">
        <f t="array" ref="K92">IF($J$1="Все Территории",
IFERROR(INDEX($AB$2:$AB$61,SMALL(IF((COUNTIF($K$2:$K91,$AB$2:$AB$61)=0)*($Y$2:$Y$61=$G$1),ROW($Y$1:$Y$60)),1)),""),
IF(AND($G$1="Москва",$J$1="Все Территории"),
IFERROR(INDEX($AB$2:$AB$61,SMALL(IF((COUNTIF($K$2:$K91,$AB$2:$AB$61)=0)*($Z$2:$Z$61=$G$1),ROW($Z$1:$Z$60)),1)),""),
IFERROR(INDEX($AB$2:$AB$61,SMALL(IF((COUNTIF($K$2:$K91,$AB$2:$AB$61)=0)*($Y$2:$Y$61=$J$1),ROW($Y$1:$Y$60)),1)),"")))</f>
        <v/>
      </c>
      <c r="L92" t="str">
        <f t="array" ref="L92">IF($K$1="Все Города",
IFERROR(INDEX($AB$2:$AB$61,SMALL(IF((COUNTIF($L$2:$L91,$AB$2:$AB$61)=0)*($Y$2:$Y$61=$G$1),ROW($Y$1:$Y$60)),1)),""),
IF(AND($G$1="Москва",$J$1="Все"),
IFERROR(INDEX($AB$2:$AB$61,SMALL(IF((COUNTIF($L$2:$L91,$AB$2:$AB$61)=0)*($AA$2:$AA$61=$G$1),ROW($Y$1:$Y$60)),1)),""),
IF(AND($G$1="Москва",$J$1&lt;&gt;"Все"),
IFERROR(INDEX($AB$2:$AB$61,SMALL(IF((COUNTIF($L$2:$L91,$AB$2:$AB$61)=0)*($Y$2:$Y$61=$J$1),ROW($Y$1:$Y$60)),1)),""),
IFERROR(INDEX($AB$2:$AB$61,SMALL(IF((COUNTIF($L$2:$L91,$AB$2:$AB$61)=0)*($Z$2:$Z$61=$K$1),ROW($Z$1:$Z$60)),1)),""))))</f>
        <v/>
      </c>
      <c r="M92" t="str">
        <f t="array" ref="M92">IFERROR(INDEX($O$2:$O$93,SMALL(IF(COUNTIF($M$1:M91,$O$2:$O$93)=0,ROW($O$1:$O$92)),1)),"")</f>
        <v/>
      </c>
      <c r="N92" t="str">
        <f t="array" ref="N92">IF($G$1="Все Округа",
IFERROR(INDEX($AB$2:$AB$61,SMALL(IF(COUNTIF($N$1:N91,$AB$2:$AB$61)=0,ROW($AB$1:$AB$60)),1)),""),
IF($J$1="Все Территории",
IFERROR(INDEX($AB$2:$AB$61,SMALL(IF((COUNTIF($N$1:$N91,$AB$2:$AB$61)=0)*($X$2:$X$61=$G$1),ROW($X$1:$X$60)),1)),""),
IF($K$1="Все Города",
IFERROR(INDEX($AB$2:$AB$61,SMALL(IF((COUNTIF($N$1:$N91,$AB$2:$AB$61)=0)*($Y$2:$Y$61=$J$1),ROW($Y$1:$Y$60)),1)),""),
IF($L$1="Все Филиалы",
IFERROR(INDEX($AB$2:$AB$61,SMALL(IF((COUNTIF($N$1:$N91,$AB$2:$AB$61)=0)*($Z$2:$Z$61=$K$1),ROW($Z$1:$Z$60)),1)),""),
IF(ROW($L92)=3,$L$1,"")
)
)
)
)</f>
        <v/>
      </c>
      <c r="O92" t="str">
        <f>IF($N92="","",VLOOKUP($N92,AB59:AC150,2,FALSE))</f>
        <v/>
      </c>
      <c r="P92" t="str">
        <f t="array" ref="P92">IF($O$1="Все Форматы",
IFERROR(INDEX($N$3:$N$93,SMALL(IF(COUNTIF($P$2:$P91,$N$3:$N$93)=0,ROW($N$2:$N$92)-1),1)),""),
IFERROR(INDEX($N$2:$N$93,SMALL(IF((COUNTIF($P$1:$P91,$N$2:$N$93)=0)*($O$2:$O$93=$O$1),ROW($O$1:$O$92)),1)),""))</f>
        <v/>
      </c>
      <c r="Q92" t="str">
        <f t="array" ref="Q92">IF($P92="","",VLOOKUP($P92,$AB$3:$AF$61,3,0))</f>
        <v/>
      </c>
      <c r="R92" t="str">
        <f t="array" ref="R92">IFERROR(INDEX($Q$2:$Q$93,SMALL(IF(COUNTIF($R$1:R91,$Q$2:$Q$93)=0,ROW($Q$1:$Q$92)),1)),"")</f>
        <v/>
      </c>
      <c r="S92" t="str">
        <f>IF($P92="","",VLOOKUP($P92,$AB$3:$AF$61,4,0))</f>
        <v/>
      </c>
      <c r="T92" s="4" t="str">
        <f t="array" ref="T92">IFERROR(INDEX($S$2:$S$93,SMALL(IF(COUNTIF($T$1:T91,$S$2:$S$93)=0,ROW($S$1:$S$92)),1)),"")</f>
        <v/>
      </c>
      <c r="U92" t="str">
        <f>IF($P92="","",VLOOKUP($P92,$AB$3:$AF$61,5,0))</f>
        <v/>
      </c>
      <c r="V92" t="str">
        <f t="array" ref="V92">IFERROR(INDEX($U$2:$U$93,SMALL(IF(COUNTIF($V$1:V91,$U$2:$U$93)=0,ROW($U$1:$U$92)),1)),"")</f>
        <v/>
      </c>
    </row>
    <row r="93" spans="8:22" x14ac:dyDescent="0.25">
      <c r="H93" t="str">
        <f t="array" ref="H93">IFERROR(INDEX($X$2:$X$61,SMALL(IF(COUNTIF($H$2:H92,$X$2:$X$61)=0,ROW($X$1:$X$60)),1)),"")</f>
        <v/>
      </c>
      <c r="I93" t="str">
        <f t="array" ref="I93">IFERROR(INDEX($Y$2:$Y$61,SMALL(IF((COUNTIF($I$2:$I92,$Y$2:$Y$61)=0)*($X$2:$X$61=$G$1),ROW($X$1:$X$60)),1)),"")</f>
        <v/>
      </c>
      <c r="J93" t="str">
        <f t="array" ref="J93">IF($J$1="Все Территории",
IFERROR(INDEX($Z$2:$Z$61,SMALL(IF((COUNTIF($J$2:$J92,$Z$2:$Z$61)=0)*($X$2:$X$61=$G$1),ROW($X$1:$X$60)),1)),""),
IFERROR(INDEX($Z$2:$Z$61,SMALL(IF((COUNTIF($J$2:$J92,$Z$2:$Z$61)=0)*($Y$2:$Y$61=$J$1),ROW($Y$1:$Y$60)),1)),""))</f>
        <v/>
      </c>
      <c r="K93" t="str">
        <f t="array" ref="K93">IF($J$1="Все Территории",
IFERROR(INDEX($AB$2:$AB$61,SMALL(IF((COUNTIF($K$2:$K92,$AB$2:$AB$61)=0)*($Y$2:$Y$61=$G$1),ROW($Y$1:$Y$60)),1)),""),
IF(AND($G$1="Москва",$J$1="Все Территории"),
IFERROR(INDEX($AB$2:$AB$61,SMALL(IF((COUNTIF($K$2:$K92,$AB$2:$AB$61)=0)*($Z$2:$Z$61=$G$1),ROW($Z$1:$Z$60)),1)),""),
IFERROR(INDEX($AB$2:$AB$61,SMALL(IF((COUNTIF($K$2:$K92,$AB$2:$AB$61)=0)*($Y$2:$Y$61=$J$1),ROW($Y$1:$Y$60)),1)),"")))</f>
        <v/>
      </c>
      <c r="L93" t="str">
        <f t="array" ref="L93">IF($K$1="Все Города",
IFERROR(INDEX($AB$2:$AB$61,SMALL(IF((COUNTIF($L$2:$L92,$AB$2:$AB$61)=0)*($Y$2:$Y$61=$G$1),ROW($Y$1:$Y$60)),1)),""),
IF(AND($G$1="Москва",$J$1="Все"),
IFERROR(INDEX($AB$2:$AB$61,SMALL(IF((COUNTIF($L$2:$L92,$AB$2:$AB$61)=0)*($AA$2:$AA$61=$G$1),ROW($Y$1:$Y$60)),1)),""),
IF(AND($G$1="Москва",$J$1&lt;&gt;"Все"),
IFERROR(INDEX($AB$2:$AB$61,SMALL(IF((COUNTIF($L$2:$L92,$AB$2:$AB$61)=0)*($Y$2:$Y$61=$J$1),ROW($Y$1:$Y$60)),1)),""),
IFERROR(INDEX($AB$2:$AB$61,SMALL(IF((COUNTIF($L$2:$L92,$AB$2:$AB$61)=0)*($Z$2:$Z$61=$K$1),ROW($Z$1:$Z$60)),1)),""))))</f>
        <v/>
      </c>
      <c r="M93" t="str">
        <f t="array" ref="M93">IFERROR(INDEX($O$2:$O$93,SMALL(IF(COUNTIF($M$1:M92,$O$2:$O$93)=0,ROW($O$1:$O$92)),1)),"")</f>
        <v/>
      </c>
      <c r="N93" t="str">
        <f t="array" ref="N93">IF($G$1="Все Округа",
IFERROR(INDEX($AB$2:$AB$61,SMALL(IF(COUNTIF($N$1:N92,$AB$2:$AB$61)=0,ROW($AB$1:$AB$60)),1)),""),
IF($J$1="Все Территории",
IFERROR(INDEX($AB$2:$AB$61,SMALL(IF((COUNTIF($N$1:$N92,$AB$2:$AB$61)=0)*($X$2:$X$61=$G$1),ROW($X$1:$X$60)),1)),""),
IF($K$1="Все Города",
IFERROR(INDEX($AB$2:$AB$61,SMALL(IF((COUNTIF($N$1:$N92,$AB$2:$AB$61)=0)*($Y$2:$Y$61=$J$1),ROW($Y$1:$Y$60)),1)),""),
IF($L$1="Все Филиалы",
IFERROR(INDEX($AB$2:$AB$61,SMALL(IF((COUNTIF($N$1:$N92,$AB$2:$AB$61)=0)*($Z$2:$Z$61=$K$1),ROW($Z$1:$Z$60)),1)),""),
IF(ROW($L93)=3,$L$1,"")
)
)
)
)</f>
        <v/>
      </c>
      <c r="O93" t="str">
        <f>IF($N93="","",VLOOKUP($N93,AB59:AC151,2,FALSE))</f>
        <v/>
      </c>
      <c r="P93" t="str">
        <f t="array" ref="P93">IF($O$1="Все Форматы",
IFERROR(INDEX($N$3:$N$93,SMALL(IF(COUNTIF($P$2:$P92,$N$3:$N$93)=0,ROW($N$2:$N$92)-1),1)),""),
IFERROR(INDEX($N$2:$N$93,SMALL(IF((COUNTIF($P$1:$P92,$N$2:$N$93)=0)*($O$2:$O$93=$O$1),ROW($O$1:$O$92)),1)),""))</f>
        <v/>
      </c>
      <c r="Q93" t="str">
        <f t="array" ref="Q93">IF($P93="","",VLOOKUP($P93,$AB$3:$AF$61,3,0))</f>
        <v/>
      </c>
      <c r="R93" t="str">
        <f t="array" ref="R93">IFERROR(INDEX($Q$2:$Q$93,SMALL(IF(COUNTIF($R$1:R92,$Q$2:$Q$93)=0,ROW($Q$1:$Q$92)),1)),"")</f>
        <v/>
      </c>
      <c r="S93" t="str">
        <f>IF($P93="","",VLOOKUP($P93,$AB$3:$AF$61,4,0))</f>
        <v/>
      </c>
      <c r="T93" s="4" t="str">
        <f t="array" ref="T93">IFERROR(INDEX($S$2:$S$93,SMALL(IF(COUNTIF($T$1:T92,$S$2:$S$93)=0,ROW($S$1:$S$92)),1)),"")</f>
        <v/>
      </c>
      <c r="U93" t="str">
        <f>IF($P93="","",VLOOKUP($P93,$AB$3:$AF$61,5,0))</f>
        <v/>
      </c>
      <c r="V93" t="str">
        <f t="array" ref="V93">IFERROR(INDEX($U$2:$U$93,SMALL(IF(COUNTIF($V$1:V92,$U$2:$U$93)=0,ROW($U$1:$U$92)),1)),"")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6198585-5BEF-454E-BCF5-331301979AF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Вывод</vt:lpstr>
      <vt:lpstr>Расчет</vt:lpstr>
      <vt:lpstr>Настройки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XA7CL27</dc:creator>
  <cp:lastModifiedBy>zimin.i on XA7CL55</cp:lastModifiedBy>
  <dcterms:created xsi:type="dcterms:W3CDTF">2019-01-21T05:35:49Z</dcterms:created>
  <dcterms:modified xsi:type="dcterms:W3CDTF">2019-01-25T06:08:14Z</dcterms:modified>
</cp:coreProperties>
</file>