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0" yWindow="120" windowWidth="18920" windowHeight="73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C50" i="1"/>
  <c r="AB50"/>
  <c r="D50"/>
  <c r="F50"/>
  <c r="H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G50"/>
  <c r="E49"/>
  <c r="G49"/>
  <c r="I49"/>
  <c r="K49"/>
  <c r="M49"/>
  <c r="O49"/>
  <c r="Q49"/>
  <c r="S49"/>
  <c r="U49"/>
  <c r="W49"/>
  <c r="Y49"/>
  <c r="AA49"/>
  <c r="AB49"/>
  <c r="AD49" s="1"/>
  <c r="E48"/>
  <c r="G48"/>
  <c r="I48"/>
  <c r="K48"/>
  <c r="M48"/>
  <c r="O48"/>
  <c r="Q48"/>
  <c r="S48"/>
  <c r="U48"/>
  <c r="W48"/>
  <c r="Y48"/>
  <c r="AA48"/>
  <c r="AB48"/>
  <c r="AD48" s="1"/>
  <c r="AA46"/>
  <c r="E47"/>
  <c r="G47"/>
  <c r="I47"/>
  <c r="K47"/>
  <c r="M47"/>
  <c r="O47"/>
  <c r="Q47"/>
  <c r="S47"/>
  <c r="U47"/>
  <c r="W47"/>
  <c r="Y47"/>
  <c r="AA47"/>
  <c r="AB47"/>
  <c r="AD47" s="1"/>
  <c r="AB46"/>
  <c r="AD46" s="1"/>
  <c r="AB45"/>
  <c r="AD45" s="1"/>
  <c r="AB44"/>
  <c r="AD44" s="1"/>
  <c r="AB43"/>
  <c r="AD43" s="1"/>
  <c r="AB42"/>
  <c r="AD42" s="1"/>
  <c r="AB41"/>
  <c r="AD41" s="1"/>
  <c r="AB40"/>
  <c r="AD40" s="1"/>
  <c r="I46"/>
  <c r="I45"/>
  <c r="I44"/>
  <c r="I43"/>
  <c r="I42"/>
  <c r="I41"/>
  <c r="I40"/>
  <c r="E46"/>
  <c r="G46"/>
  <c r="K46"/>
  <c r="M46"/>
  <c r="O46"/>
  <c r="Q46"/>
  <c r="S46"/>
  <c r="U46"/>
  <c r="W46"/>
  <c r="Y46"/>
  <c r="E45"/>
  <c r="G45"/>
  <c r="M45"/>
  <c r="O45"/>
  <c r="Q45"/>
  <c r="S45"/>
  <c r="U45"/>
  <c r="W45"/>
  <c r="Y45"/>
  <c r="AA45"/>
  <c r="E44"/>
  <c r="G44"/>
  <c r="M44"/>
  <c r="O44"/>
  <c r="Q44"/>
  <c r="S44"/>
  <c r="U44"/>
  <c r="W44"/>
  <c r="Y44"/>
  <c r="AA44"/>
  <c r="E43"/>
  <c r="G43"/>
  <c r="M43"/>
  <c r="O43"/>
  <c r="Q43"/>
  <c r="S43"/>
  <c r="U43"/>
  <c r="W43"/>
  <c r="Y43"/>
  <c r="AA43"/>
  <c r="E42"/>
  <c r="G42"/>
  <c r="M42"/>
  <c r="O42"/>
  <c r="Q42"/>
  <c r="S42"/>
  <c r="U42"/>
  <c r="W42"/>
  <c r="Y42"/>
  <c r="AA42"/>
  <c r="E41"/>
  <c r="G41"/>
  <c r="K41"/>
  <c r="M41"/>
  <c r="O41"/>
  <c r="Q41"/>
  <c r="S41"/>
  <c r="U41"/>
  <c r="W41"/>
  <c r="Y41"/>
  <c r="AA41"/>
  <c r="E36"/>
  <c r="G36"/>
  <c r="I36"/>
  <c r="K36"/>
  <c r="M36"/>
  <c r="O36"/>
  <c r="Q36"/>
  <c r="S36"/>
  <c r="U36"/>
  <c r="W36"/>
  <c r="Y36"/>
  <c r="AA36"/>
  <c r="AB36"/>
  <c r="AD36" s="1"/>
  <c r="E37"/>
  <c r="G37"/>
  <c r="I37"/>
  <c r="K37"/>
  <c r="M37"/>
  <c r="O37"/>
  <c r="Q37"/>
  <c r="S37"/>
  <c r="U37"/>
  <c r="W37"/>
  <c r="Y37"/>
  <c r="AB37"/>
  <c r="AD37" s="1"/>
  <c r="E38"/>
  <c r="G38"/>
  <c r="I38"/>
  <c r="K38"/>
  <c r="M38"/>
  <c r="O38"/>
  <c r="Q38"/>
  <c r="S38"/>
  <c r="U38"/>
  <c r="W38"/>
  <c r="Y38"/>
  <c r="AB38"/>
  <c r="AD38" s="1"/>
  <c r="E39"/>
  <c r="G39"/>
  <c r="I39"/>
  <c r="K39"/>
  <c r="M39"/>
  <c r="O39"/>
  <c r="Q39"/>
  <c r="S39"/>
  <c r="U39"/>
  <c r="W39"/>
  <c r="Y39"/>
  <c r="AA39"/>
  <c r="AB39"/>
  <c r="AD39" s="1"/>
  <c r="E40"/>
  <c r="G40"/>
  <c r="K40"/>
  <c r="M40"/>
  <c r="O40"/>
  <c r="Q40"/>
  <c r="S40"/>
  <c r="U40"/>
  <c r="W40"/>
  <c r="Y40"/>
  <c r="AA40"/>
  <c r="AB7" l="1"/>
  <c r="AD7" s="1"/>
  <c r="AB6"/>
  <c r="AD6" s="1"/>
  <c r="AB8"/>
  <c r="AD8" s="1"/>
  <c r="AB9"/>
  <c r="AD9" s="1"/>
  <c r="AB10"/>
  <c r="AD10" s="1"/>
  <c r="AB11"/>
  <c r="AD11" s="1"/>
  <c r="AB12"/>
  <c r="AD12" s="1"/>
  <c r="AB13"/>
  <c r="AD13" s="1"/>
  <c r="AB14"/>
  <c r="AD14" s="1"/>
  <c r="AB15"/>
  <c r="AD15" s="1"/>
  <c r="AB16"/>
  <c r="AD16" s="1"/>
  <c r="AB17"/>
  <c r="AD17" s="1"/>
  <c r="AB18"/>
  <c r="AD18" s="1"/>
  <c r="AB19"/>
  <c r="AD19" s="1"/>
  <c r="AB20"/>
  <c r="AD20" s="1"/>
  <c r="AB21"/>
  <c r="AD21" s="1"/>
  <c r="AB22"/>
  <c r="AD22" s="1"/>
  <c r="AB23"/>
  <c r="AD23" s="1"/>
  <c r="AB24"/>
  <c r="AD24" s="1"/>
  <c r="AB25"/>
  <c r="AD25" s="1"/>
  <c r="AB26"/>
  <c r="AD26" s="1"/>
  <c r="AB27"/>
  <c r="AD27" s="1"/>
  <c r="AB28"/>
  <c r="AD28" s="1"/>
  <c r="AB29"/>
  <c r="AD29" s="1"/>
  <c r="AB30"/>
  <c r="AD30" s="1"/>
  <c r="AB31"/>
  <c r="AD31" s="1"/>
  <c r="AB32"/>
  <c r="AD32" s="1"/>
  <c r="AB33"/>
  <c r="AD33" s="1"/>
  <c r="AB34"/>
  <c r="AD34" s="1"/>
  <c r="AB35"/>
  <c r="AD35" s="1"/>
  <c r="AD50" l="1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6"/>
  <c r="G8"/>
  <c r="AA6"/>
  <c r="AA7"/>
  <c r="AA8"/>
  <c r="AA9"/>
  <c r="Y8"/>
  <c r="I6"/>
  <c r="Y35"/>
  <c r="W35"/>
  <c r="U35"/>
  <c r="S35"/>
  <c r="Q35"/>
  <c r="O35"/>
  <c r="M35"/>
  <c r="K35"/>
  <c r="AA34"/>
  <c r="Y34"/>
  <c r="W34"/>
  <c r="U34"/>
  <c r="S34"/>
  <c r="Q34"/>
  <c r="O34"/>
  <c r="M34"/>
  <c r="K34"/>
  <c r="AA33"/>
  <c r="Y33"/>
  <c r="W33"/>
  <c r="U33"/>
  <c r="S33"/>
  <c r="Q33"/>
  <c r="O33"/>
  <c r="M33"/>
  <c r="K33"/>
  <c r="AA32"/>
  <c r="Y32"/>
  <c r="W32"/>
  <c r="U32"/>
  <c r="S32"/>
  <c r="Q32"/>
  <c r="O32"/>
  <c r="M32"/>
  <c r="K32"/>
  <c r="AA31"/>
  <c r="Y31"/>
  <c r="W31"/>
  <c r="U31"/>
  <c r="S31"/>
  <c r="Q31"/>
  <c r="O31"/>
  <c r="M31"/>
  <c r="K31"/>
  <c r="AA30"/>
  <c r="Y30"/>
  <c r="W30"/>
  <c r="U30"/>
  <c r="S30"/>
  <c r="Q30"/>
  <c r="O30"/>
  <c r="M30"/>
  <c r="K30"/>
  <c r="AA29"/>
  <c r="Y29"/>
  <c r="W29"/>
  <c r="U29"/>
  <c r="S29"/>
  <c r="Q29"/>
  <c r="O29"/>
  <c r="M29"/>
  <c r="K29"/>
  <c r="AA28"/>
  <c r="Y28"/>
  <c r="W28"/>
  <c r="U28"/>
  <c r="S28"/>
  <c r="Q28"/>
  <c r="O28"/>
  <c r="M28"/>
  <c r="K28"/>
  <c r="AA27"/>
  <c r="Y27"/>
  <c r="W27"/>
  <c r="U27"/>
  <c r="S27"/>
  <c r="Q27"/>
  <c r="O27"/>
  <c r="M27"/>
  <c r="K27"/>
  <c r="AA26"/>
  <c r="Y26"/>
  <c r="W26"/>
  <c r="U26"/>
  <c r="S26"/>
  <c r="Q26"/>
  <c r="O26"/>
  <c r="M26"/>
  <c r="K26"/>
  <c r="AA25"/>
  <c r="Y25"/>
  <c r="W25"/>
  <c r="U25"/>
  <c r="S25"/>
  <c r="Q25"/>
  <c r="O25"/>
  <c r="M25"/>
  <c r="K25"/>
  <c r="AA24"/>
  <c r="Y24"/>
  <c r="W24"/>
  <c r="U24"/>
  <c r="S24"/>
  <c r="Q24"/>
  <c r="O24"/>
  <c r="M24"/>
  <c r="K24"/>
  <c r="AA23"/>
  <c r="Y23"/>
  <c r="W23"/>
  <c r="U23"/>
  <c r="S23"/>
  <c r="Q23"/>
  <c r="O23"/>
  <c r="M23"/>
  <c r="K23"/>
  <c r="AA22"/>
  <c r="Y22"/>
  <c r="W22"/>
  <c r="U22"/>
  <c r="S22"/>
  <c r="Q22"/>
  <c r="O22"/>
  <c r="M22"/>
  <c r="K22"/>
  <c r="AA21"/>
  <c r="Y21"/>
  <c r="W21"/>
  <c r="U21"/>
  <c r="S21"/>
  <c r="Q21"/>
  <c r="O21"/>
  <c r="M21"/>
  <c r="K21"/>
  <c r="AA20"/>
  <c r="Y20"/>
  <c r="W20"/>
  <c r="U20"/>
  <c r="S20"/>
  <c r="Q20"/>
  <c r="O20"/>
  <c r="M20"/>
  <c r="K20"/>
  <c r="AA19"/>
  <c r="Y19"/>
  <c r="W19"/>
  <c r="U19"/>
  <c r="S19"/>
  <c r="Q19"/>
  <c r="O19"/>
  <c r="M19"/>
  <c r="K19"/>
  <c r="AA18"/>
  <c r="Y18"/>
  <c r="W18"/>
  <c r="U18"/>
  <c r="S18"/>
  <c r="Q18"/>
  <c r="O18"/>
  <c r="M18"/>
  <c r="K18"/>
  <c r="AA17"/>
  <c r="Y17"/>
  <c r="W17"/>
  <c r="U17"/>
  <c r="S17"/>
  <c r="Q17"/>
  <c r="O17"/>
  <c r="M17"/>
  <c r="K17"/>
  <c r="AA16"/>
  <c r="Y16"/>
  <c r="W16"/>
  <c r="U16"/>
  <c r="S16"/>
  <c r="Q16"/>
  <c r="O16"/>
  <c r="M16"/>
  <c r="K16"/>
  <c r="AA15"/>
  <c r="Y15"/>
  <c r="W15"/>
  <c r="U15"/>
  <c r="S15"/>
  <c r="Q15"/>
  <c r="O15"/>
  <c r="M15"/>
  <c r="K15"/>
  <c r="AA14"/>
  <c r="Y14"/>
  <c r="W14"/>
  <c r="U14"/>
  <c r="S14"/>
  <c r="Q14"/>
  <c r="O14"/>
  <c r="M14"/>
  <c r="K14"/>
  <c r="AA13"/>
  <c r="Y13"/>
  <c r="W13"/>
  <c r="U13"/>
  <c r="S13"/>
  <c r="Q13"/>
  <c r="O13"/>
  <c r="M13"/>
  <c r="K13"/>
  <c r="AA12"/>
  <c r="Y12"/>
  <c r="W12"/>
  <c r="U12"/>
  <c r="S12"/>
  <c r="Q12"/>
  <c r="O12"/>
  <c r="M12"/>
  <c r="K12"/>
  <c r="AA11"/>
  <c r="Y11"/>
  <c r="W11"/>
  <c r="U11"/>
  <c r="S11"/>
  <c r="Q11"/>
  <c r="O11"/>
  <c r="M11"/>
  <c r="K11"/>
  <c r="AA10"/>
  <c r="Y10"/>
  <c r="W10"/>
  <c r="U10"/>
  <c r="S10"/>
  <c r="Q10"/>
  <c r="O10"/>
  <c r="M10"/>
  <c r="K10"/>
  <c r="Y9"/>
  <c r="W9"/>
  <c r="U9"/>
  <c r="S9"/>
  <c r="Q9"/>
  <c r="O9"/>
  <c r="M9"/>
  <c r="K9"/>
  <c r="W8"/>
  <c r="U8"/>
  <c r="S8"/>
  <c r="Q8"/>
  <c r="O8"/>
  <c r="M8"/>
  <c r="K8"/>
  <c r="Y7"/>
  <c r="W7"/>
  <c r="U7"/>
  <c r="S7"/>
  <c r="Q7"/>
  <c r="O7"/>
  <c r="M7"/>
  <c r="K7"/>
  <c r="Y6"/>
  <c r="W6"/>
  <c r="U6"/>
  <c r="S6"/>
  <c r="Q6"/>
  <c r="O6"/>
  <c r="M6"/>
  <c r="K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"/>
  <c r="E50" l="1"/>
</calcChain>
</file>

<file path=xl/sharedStrings.xml><?xml version="1.0" encoding="utf-8"?>
<sst xmlns="http://schemas.openxmlformats.org/spreadsheetml/2006/main" count="88" uniqueCount="65">
  <si>
    <t>фирма 1</t>
  </si>
  <si>
    <t>фирма 2</t>
  </si>
  <si>
    <t>фирма 3</t>
  </si>
  <si>
    <t>фирма 4</t>
  </si>
  <si>
    <t>фирма 5</t>
  </si>
  <si>
    <t>фирма 6</t>
  </si>
  <si>
    <t>фирма 7</t>
  </si>
  <si>
    <t>фирма 8</t>
  </si>
  <si>
    <t>фирма 9</t>
  </si>
  <si>
    <t>фирма 10</t>
  </si>
  <si>
    <t>фирма 11</t>
  </si>
  <si>
    <t>фирма 12</t>
  </si>
  <si>
    <t>фирма 13</t>
  </si>
  <si>
    <t>фирма 14</t>
  </si>
  <si>
    <t>фирма 15</t>
  </si>
  <si>
    <t>фирма 16</t>
  </si>
  <si>
    <t>фирма 17</t>
  </si>
  <si>
    <t>фирма 18</t>
  </si>
  <si>
    <t>фирма 19</t>
  </si>
  <si>
    <t>фирма 20</t>
  </si>
  <si>
    <t>фирма 21</t>
  </si>
  <si>
    <t>фирма 22</t>
  </si>
  <si>
    <t>фирма 23</t>
  </si>
  <si>
    <t>фирма 24</t>
  </si>
  <si>
    <t>фирма 25</t>
  </si>
  <si>
    <t>фирма 26</t>
  </si>
  <si>
    <t>фирма 27</t>
  </si>
  <si>
    <t>фирма 28</t>
  </si>
  <si>
    <t>фирма 29</t>
  </si>
  <si>
    <t>фирма 30</t>
  </si>
  <si>
    <t>фирма 31</t>
  </si>
  <si>
    <t>фирма 32</t>
  </si>
  <si>
    <t>фирма 33</t>
  </si>
  <si>
    <t>фирма 34</t>
  </si>
  <si>
    <t>фирма 35</t>
  </si>
  <si>
    <t>фирма 36</t>
  </si>
  <si>
    <t>фирма 37</t>
  </si>
  <si>
    <t>фирма 38</t>
  </si>
  <si>
    <t>фирма 39</t>
  </si>
  <si>
    <t>фирма 40</t>
  </si>
  <si>
    <t>фирма 41</t>
  </si>
  <si>
    <t>фирма 42</t>
  </si>
  <si>
    <t>фирма 43</t>
  </si>
  <si>
    <t>фирма 44</t>
  </si>
  <si>
    <t>Итог</t>
  </si>
  <si>
    <t>Имя поставщика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</si>
  <si>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</si>
  <si>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</si>
  <si>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</si>
  <si>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</si>
  <si>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</si>
  <si>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</si>
  <si>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</si>
  <si>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</si>
  <si>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</si>
  <si>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</si>
  <si>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</si>
  <si>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Номер поставщика</t>
  </si>
  <si>
    <t>сентябрь</t>
  </si>
  <si>
    <t>Статья расхода</t>
  </si>
  <si>
    <t>заплачено в этом месяце</t>
  </si>
  <si>
    <t>месячный бюджет минус заплаченное в реале</t>
  </si>
  <si>
    <t>годовой бюджет</t>
  </si>
  <si>
    <t>Заплатили в этом году в реале</t>
  </si>
  <si>
    <t>Годовой итог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</si>
</sst>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scheme val="minor"/>
    </font>
    <font>
      <b/>
      <sz val="11"/>
      <color rgb="FF3F3F3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ck">
        <color auto="1"/>
      </top>
      <bottom style="thick">
        <color auto="1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/>
      <diagonal/>
    </border>
    <border>
      <left style="medium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/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auto="1"/>
      </right>
      <top style="thin">
        <color rgb="FF3F3F3F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ck">
        <color rgb="FF3F3F3F"/>
      </right>
      <top style="thin">
        <color rgb="FF3F3F3F"/>
      </top>
      <bottom/>
      <diagonal/>
    </border>
    <border>
      <left/>
      <right style="medium">
        <color rgb="FF3F3F3F"/>
      </right>
      <top style="thin">
        <color rgb="FF3F3F3F"/>
      </top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/>
      <diagonal/>
    </border>
    <border>
      <left style="thin">
        <color rgb="FF3F3F3F"/>
      </left>
      <right style="medium">
        <color rgb="FF3F3F3F"/>
      </right>
      <top/>
      <bottom/>
      <diagonal/>
    </border>
    <border>
      <left style="thin">
        <color rgb="FF3F3F3F"/>
      </left>
      <right style="medium">
        <color auto="1"/>
      </right>
      <top/>
      <bottom/>
      <diagonal/>
    </border>
    <border>
      <left style="medium">
        <color auto="1"/>
      </left>
      <right style="thin">
        <color rgb="FF3F3F3F"/>
      </right>
      <top/>
      <bottom/>
      <diagonal/>
    </border>
    <border>
      <left style="medium">
        <color rgb="FF3F3F3F"/>
      </left>
      <right style="thin">
        <color rgb="FF3F3F3F"/>
      </right>
      <top/>
      <bottom/>
      <diagonal/>
    </border>
    <border>
      <left style="thick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ck">
        <color rgb="FF3F3F3F"/>
      </right>
      <top/>
      <bottom/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56">
    <xf numFmtId="0" fontId="0" fillId="0" borderId="0" xfId="0"/>
    <xf numFmtId="0" fontId="1" fillId="3" borderId="3" xfId="1" applyFill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1" fillId="3" borderId="12" xfId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 vertical="center" wrapText="1"/>
    </xf>
    <xf numFmtId="0" fontId="1" fillId="3" borderId="14" xfId="1" applyFill="1" applyBorder="1" applyAlignment="1">
      <alignment horizontal="center" vertical="center" wrapText="1"/>
    </xf>
    <xf numFmtId="0" fontId="1" fillId="3" borderId="15" xfId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center" vertical="center" wrapText="1"/>
    </xf>
    <xf numFmtId="0" fontId="1" fillId="3" borderId="18" xfId="1" applyFill="1" applyBorder="1" applyAlignment="1">
      <alignment horizontal="center" vertical="center" wrapText="1"/>
    </xf>
    <xf numFmtId="0" fontId="1" fillId="3" borderId="19" xfId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" fillId="3" borderId="23" xfId="1" applyFill="1" applyBorder="1" applyAlignment="1">
      <alignment horizontal="center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1" fillId="3" borderId="26" xfId="1" applyFill="1" applyBorder="1" applyAlignment="1">
      <alignment horizontal="center" vertical="center" wrapText="1"/>
    </xf>
    <xf numFmtId="0" fontId="1" fillId="3" borderId="3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36" xfId="1" applyFill="1" applyBorder="1" applyAlignment="1">
      <alignment horizontal="center" vertical="center" wrapText="1"/>
    </xf>
    <xf numFmtId="0" fontId="1" fillId="3" borderId="32" xfId="1" applyNumberFormat="1" applyFill="1" applyBorder="1" applyAlignment="1">
      <alignment horizontal="center" vertical="center" wrapText="1"/>
    </xf>
    <xf numFmtId="0" fontId="1" fillId="3" borderId="35" xfId="1" applyNumberFormat="1" applyFill="1" applyBorder="1" applyAlignment="1">
      <alignment horizontal="center" vertical="center" wrapText="1"/>
    </xf>
    <xf numFmtId="0" fontId="1" fillId="3" borderId="30" xfId="1" applyNumberFormat="1" applyFill="1" applyBorder="1" applyAlignment="1">
      <alignment horizontal="center" vertical="center" wrapText="1"/>
    </xf>
    <xf numFmtId="0" fontId="1" fillId="3" borderId="33" xfId="1" applyNumberFormat="1" applyFill="1" applyBorder="1" applyAlignment="1">
      <alignment horizontal="center" vertical="center" wrapText="1"/>
    </xf>
    <xf numFmtId="0" fontId="1" fillId="3" borderId="36" xfId="1" applyNumberFormat="1" applyFill="1" applyBorder="1" applyAlignment="1">
      <alignment horizontal="center" vertical="center" wrapText="1"/>
    </xf>
    <xf numFmtId="0" fontId="1" fillId="3" borderId="37" xfId="1" applyFill="1" applyBorder="1" applyAlignment="1">
      <alignment horizontal="center" vertical="center" wrapText="1"/>
    </xf>
    <xf numFmtId="0" fontId="1" fillId="3" borderId="38" xfId="1" applyFill="1" applyBorder="1" applyAlignment="1">
      <alignment horizontal="center" vertical="center" wrapText="1"/>
    </xf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3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27" xfId="0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3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ck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ck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thin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thin">
          <color rgb="FF3F3F3F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">
          <color rgb="FF3F3F3F"/>
        </left>
        <right/>
        <top style="thin">
          <color rgb="FF3F3F3F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">
          <color rgb="FF3F3F3F"/>
        </left>
        <right style="thin">
          <color rgb="FF3F3F3F"/>
        </right>
        <top style="thin">
          <color rgb="FF3F3F3F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rgb="FF3F3F3F"/>
        </left>
        <right style="thick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ck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medium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medium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medium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medium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medium">
          <color auto="1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auto="1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 style="thick">
          <color auto="1"/>
        </top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/>
        <top style="thick">
          <color auto="1"/>
        </top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rgb="FF3F3F3F"/>
        </left>
        <right style="medium">
          <color rgb="FF3F3F3F"/>
        </right>
        <top style="thick">
          <color auto="1"/>
        </top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3F3F3F"/>
        </left>
        <right style="thin">
          <color rgb="FF3F3F3F"/>
        </right>
        <top style="thick">
          <color auto="1"/>
        </top>
        <bottom style="thick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border>
        <bottom style="thick">
          <color auto="1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/>
        <right/>
        <top/>
        <bottom/>
      </border>
    </dxf>
    <dxf>
      <fill>
        <patternFill>
          <bgColor rgb="FFFF6199"/>
        </patternFill>
      </fill>
    </dxf>
    <dxf>
      <fill>
        <patternFill>
          <bgColor rgb="FF7FFDAC"/>
        </patternFill>
      </fill>
    </dxf>
    <dxf>
      <fill>
        <patternFill>
          <bgColor rgb="FF7FFDA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199"/>
      <color rgb="FF7FFDA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D6:AD50" headerRowCount="0" totalsRowCount="1" headerRowDxfId="83" dataDxfId="81" headerRowBorderDxfId="82" headerRowCellStyle="Вывод" dataCellStyle="Вывод">
  <tableColumns count="27">
    <tableColumn id="1" name="שילמנו החודש בפועל" totalsRowFunction="custom" headerRowDxfId="80" dataDxfId="27" totalsRowDxfId="26" dataCellStyle="Вывод">
      <totalsRowFormula>SUBTOTAL(109,[реальный платёж6])</totalsRowFormula>
    </tableColumn>
    <tableColumn id="2" name="месячный бюджет минус реальный платёж" totalsRowFunction="sum" headerRowDxfId="79" dataDxfId="78" totalsRowDxfId="25" dataCellStyle="Вывод">
      <calculatedColumnFormula>IF(D6=(""),(""),(AC6/12)-D6)</calculatedColumnFormula>
    </tableColumn>
    <tableColumn id="3" name="שילמנו החודש בפועל2 " totalsRowFunction="custom" headerRowDxfId="77" dataDxfId="28" totalsRowDxfId="24" dataCellStyle="Вывод">
      <totalsRowFormula>SUBTOTAL(109,[реальный платёж6])</totalsRowFormula>
    </tableColumn>
    <tableColumn id="4" name="месячный бюджет минус реальный платёж3" totalsRowFunction="sum" headerRowDxfId="76" dataDxfId="75" totalsRowDxfId="23" dataCellStyle="Вывод">
      <calculatedColumnFormula>IF(F6=(""),(""),(AC6/12)-F6)</calculatedColumnFormula>
    </tableColumn>
    <tableColumn id="5" name="реальный платёж4" totalsRowFunction="custom" headerRowDxfId="74" dataDxfId="29" totalsRowDxfId="22" dataCellStyle="Вывод">
      <totalsRowFormula>SUBTOTAL(109,[реальный платёж6])</totalsRowFormula>
    </tableColumn>
    <tableColumn id="6" name="месячный бюджет минус реальный платёж5" totalsRowFunction="sum" headerRowDxfId="73" dataDxfId="72" totalsRowDxfId="21" dataCellStyle="Вывод">
      <calculatedColumnFormula>IF(H6=(""),(""),(AC6/12)-H6)</calculatedColumnFormula>
    </tableColumn>
    <tableColumn id="7" name="реальный платёж6" totalsRowFunction="sum" headerRowDxfId="71" dataDxfId="70" totalsRowDxfId="20" dataCellStyle="Вывод"/>
    <tableColumn id="8" name="месячный бюджет минус реальный платёж7" totalsRowFunction="sum" headerRowDxfId="69" dataDxfId="68" totalsRowDxfId="19" dataCellStyle="Вывод">
      <calculatedColumnFormula>IF(J6=(""),(""),(AC6/12)-J6)</calculatedColumnFormula>
    </tableColumn>
    <tableColumn id="9" name="реальный платёж8" totalsRowFunction="sum" headerRowDxfId="67" dataDxfId="66" totalsRowDxfId="18" dataCellStyle="Вывод"/>
    <tableColumn id="10" name="месячный бюджет минус реальный платёж9" totalsRowFunction="sum" headerRowDxfId="65" dataDxfId="64" totalsRowDxfId="17" dataCellStyle="Вывод">
      <calculatedColumnFormula>IF(L6=(""),(""),(AC6/12)-L6)</calculatedColumnFormula>
    </tableColumn>
    <tableColumn id="11" name="реальный платёж10" totalsRowFunction="sum" headerRowDxfId="63" dataDxfId="62" totalsRowDxfId="16" dataCellStyle="Вывод"/>
    <tableColumn id="12" name="месячный бюджет минус реальный платёж11" totalsRowFunction="sum" headerRowDxfId="61" dataDxfId="60" totalsRowDxfId="15" dataCellStyle="Вывод">
      <calculatedColumnFormula>IF(N6=(""),(""),(AC6/12)-N6)</calculatedColumnFormula>
    </tableColumn>
    <tableColumn id="13" name="реальный платёж12" totalsRowFunction="sum" headerRowDxfId="59" dataDxfId="58" totalsRowDxfId="14" dataCellStyle="Вывод"/>
    <tableColumn id="14" name="месячный бюджет минус реальный платёж13" totalsRowFunction="sum" headerRowDxfId="57" dataDxfId="56" totalsRowDxfId="13" dataCellStyle="Вывод">
      <calculatedColumnFormula>IF(P6=(""),(""),(AC6/12)-P6)</calculatedColumnFormula>
    </tableColumn>
    <tableColumn id="15" name="реальный платёж14" totalsRowFunction="sum" headerRowDxfId="55" dataDxfId="54" totalsRowDxfId="12" dataCellStyle="Вывод"/>
    <tableColumn id="16" name="месячный бюджет минус реальный платёж15" totalsRowFunction="sum" headerRowDxfId="53" dataDxfId="52" totalsRowDxfId="11" dataCellStyle="Вывод">
      <calculatedColumnFormula>IF(R6=(""),(""),(AC6/12)-R6)</calculatedColumnFormula>
    </tableColumn>
    <tableColumn id="17" name="реальный платёж16" totalsRowFunction="sum" headerRowDxfId="51" dataDxfId="50" totalsRowDxfId="10" dataCellStyle="Вывод"/>
    <tableColumn id="18" name="месячный бюджет минус реальный платёж17" totalsRowFunction="sum" headerRowDxfId="49" dataDxfId="48" totalsRowDxfId="9" dataCellStyle="Вывод">
      <calculatedColumnFormula>IF(T6=(""),(""),(AC6/12)-T6)</calculatedColumnFormula>
    </tableColumn>
    <tableColumn id="19" name="реальный платёж18" totalsRowFunction="sum" headerRowDxfId="47" dataDxfId="46" totalsRowDxfId="8" dataCellStyle="Вывод"/>
    <tableColumn id="20" name="месячный бюджет минус реальный платёж19" totalsRowFunction="sum" headerRowDxfId="45" dataDxfId="44" totalsRowDxfId="7" dataCellStyle="Вывод">
      <calculatedColumnFormula>IF(V6=(""),(""),(AC6/12)-V6)</calculatedColumnFormula>
    </tableColumn>
    <tableColumn id="21" name="реальный платёж20" totalsRowFunction="sum" headerRowDxfId="43" dataDxfId="42" totalsRowDxfId="6" dataCellStyle="Вывод"/>
    <tableColumn id="22" name="месячный бюджет минус реальный платёж21" totalsRowFunction="sum" headerRowDxfId="41" dataDxfId="40" totalsRowDxfId="5" dataCellStyle="Вывод">
      <calculatedColumnFormula>IF(X6=(""),(""),(AC6/12)-X6)</calculatedColumnFormula>
    </tableColumn>
    <tableColumn id="23" name="реальный платёж22" totalsRowFunction="sum" headerRowDxfId="39" dataDxfId="38" totalsRowDxfId="4" dataCellStyle="Вывод"/>
    <tableColumn id="24" name="месячный бюджет минус реальный платёж23" totalsRowFunction="sum" headerRowDxfId="37" dataDxfId="36" totalsRowDxfId="3" dataCellStyle="Вывод">
      <calculatedColumnFormula>IF(Z6=(""),(""),(AC6/12)-Z6)</calculatedColumnFormula>
    </tableColumn>
    <tableColumn id="25" name="Столбец1" totalsRowFunction="sum" headerRowDxfId="35" dataDxfId="34" totalsRowDxfId="1" headerRowCellStyle="Вывод" dataCellStyle="Вывод">
      <calculatedColumnFormula>D6+F6+H6+J6+L6+N6+P6+R6+T6+V6+X6+Z6</calculatedColumnFormula>
    </tableColumn>
    <tableColumn id="26" name="Столбец2" totalsRowFunction="sum" headerRowDxfId="33" dataDxfId="32" totalsRowDxfId="0" headerRowCellStyle="Вывод" dataCellStyle="Вывод"/>
    <tableColumn id="27" name="Столбец3" totalsRowFunction="count" headerRowDxfId="31" dataDxfId="30" totalsRowDxfId="2" headerRowCellStyle="Вывод" dataCellStyle="Вывод">
      <calculatedColumnFormula>IF(AB6=(""),(""),(AC6-AB6))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D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D50"/>
  <sheetViews>
    <sheetView tabSelected="1" topLeftCell="Q31" zoomScale="90" zoomScaleNormal="90" workbookViewId="0">
      <selection activeCell="AC55" sqref="AC55"/>
    </sheetView>
  </sheetViews>
  <sheetFormatPr defaultRowHeight="14.5"/>
  <cols>
    <col min="1" max="1" width="15.6328125" customWidth="1"/>
    <col min="2" max="2" width="9.6328125" customWidth="1"/>
    <col min="3" max="3" width="10" customWidth="1"/>
    <col min="4" max="27" width="12.7265625" customWidth="1"/>
    <col min="28" max="28" width="11.54296875" customWidth="1"/>
    <col min="29" max="29" width="11.1796875" customWidth="1"/>
    <col min="30" max="30" width="15.1796875" customWidth="1"/>
  </cols>
  <sheetData>
    <row r="3" spans="1:30" ht="15" thickBot="1"/>
    <row r="4" spans="1:30" ht="15.5" thickTop="1" thickBot="1">
      <c r="A4" s="2"/>
      <c r="B4" s="3"/>
      <c r="C4" s="3"/>
      <c r="D4" s="44" t="s">
        <v>46</v>
      </c>
      <c r="E4" s="44"/>
      <c r="F4" s="44" t="s">
        <v>47</v>
      </c>
      <c r="G4" s="44"/>
      <c r="H4" s="44" t="s">
        <v>48</v>
      </c>
      <c r="I4" s="44"/>
      <c r="J4" s="44" t="s">
        <v>49</v>
      </c>
      <c r="K4" s="44"/>
      <c r="L4" s="44" t="s">
        <v>50</v>
      </c>
      <c r="M4" s="44"/>
      <c r="N4" s="44" t="s">
        <v>51</v>
      </c>
      <c r="O4" s="44"/>
      <c r="P4" s="44" t="s">
        <v>52</v>
      </c>
      <c r="Q4" s="44"/>
      <c r="R4" s="44" t="s">
        <v>53</v>
      </c>
      <c r="S4" s="44"/>
      <c r="T4" s="44" t="s">
        <v>58</v>
      </c>
      <c r="U4" s="44"/>
      <c r="V4" s="44" t="s">
        <v>54</v>
      </c>
      <c r="W4" s="44"/>
      <c r="X4" s="44" t="s">
        <v>55</v>
      </c>
      <c r="Y4" s="44"/>
      <c r="Z4" s="46" t="s">
        <v>56</v>
      </c>
      <c r="AA4" s="46"/>
      <c r="AB4" s="45" t="s">
        <v>64</v>
      </c>
      <c r="AC4" s="46"/>
      <c r="AD4" s="47"/>
    </row>
    <row r="5" spans="1:30" ht="73.5" thickTop="1" thickBot="1">
      <c r="A5" s="2" t="s">
        <v>45</v>
      </c>
      <c r="B5" s="38" t="s">
        <v>57</v>
      </c>
      <c r="C5" s="39" t="s">
        <v>59</v>
      </c>
      <c r="D5" s="19" t="s">
        <v>60</v>
      </c>
      <c r="E5" s="20" t="s">
        <v>61</v>
      </c>
      <c r="F5" s="18" t="s">
        <v>60</v>
      </c>
      <c r="G5" s="20" t="s">
        <v>61</v>
      </c>
      <c r="H5" s="18" t="s">
        <v>60</v>
      </c>
      <c r="I5" s="20" t="s">
        <v>61</v>
      </c>
      <c r="J5" s="19" t="s">
        <v>60</v>
      </c>
      <c r="K5" s="18" t="s">
        <v>61</v>
      </c>
      <c r="L5" s="19" t="s">
        <v>60</v>
      </c>
      <c r="M5" s="20" t="s">
        <v>61</v>
      </c>
      <c r="N5" s="21" t="s">
        <v>60</v>
      </c>
      <c r="O5" s="18" t="s">
        <v>61</v>
      </c>
      <c r="P5" s="19" t="s">
        <v>60</v>
      </c>
      <c r="Q5" s="20" t="s">
        <v>61</v>
      </c>
      <c r="R5" s="18" t="s">
        <v>60</v>
      </c>
      <c r="S5" s="20" t="s">
        <v>61</v>
      </c>
      <c r="T5" s="19" t="s">
        <v>60</v>
      </c>
      <c r="U5" s="20" t="s">
        <v>61</v>
      </c>
      <c r="V5" s="18" t="s">
        <v>60</v>
      </c>
      <c r="W5" s="20" t="s">
        <v>61</v>
      </c>
      <c r="X5" s="18" t="s">
        <v>60</v>
      </c>
      <c r="Y5" s="20" t="s">
        <v>61</v>
      </c>
      <c r="Z5" s="19" t="s">
        <v>60</v>
      </c>
      <c r="AA5" s="40" t="s">
        <v>61</v>
      </c>
      <c r="AB5" s="43" t="s">
        <v>63</v>
      </c>
      <c r="AC5" s="41" t="s">
        <v>62</v>
      </c>
      <c r="AD5" s="42" t="s">
        <v>61</v>
      </c>
    </row>
    <row r="6" spans="1:30" ht="15" thickTop="1">
      <c r="A6" s="36" t="s">
        <v>0</v>
      </c>
      <c r="B6" s="1"/>
      <c r="C6" s="1"/>
      <c r="D6" s="15"/>
      <c r="E6" s="16" t="str">
        <f>IF(D6=(""),(""),(AC6/12)-D6)</f>
        <v/>
      </c>
      <c r="F6" s="4"/>
      <c r="G6" s="6" t="str">
        <f t="shared" ref="G6:G36" si="0">IF(F6=(""),(""),(AC6/12)-F6)</f>
        <v/>
      </c>
      <c r="H6" s="15"/>
      <c r="I6" s="16" t="str">
        <f t="shared" ref="I6:I36" si="1">IF(H6=(""),(""),(AC6/12)-H6)</f>
        <v/>
      </c>
      <c r="J6" s="4"/>
      <c r="K6" s="6" t="str">
        <f>IF(J6=(""),(""),(AC6/12)-J6)</f>
        <v/>
      </c>
      <c r="L6" s="17"/>
      <c r="M6" s="16" t="str">
        <f>IF(L6=(""),(""),(AC6/12)-L6)</f>
        <v/>
      </c>
      <c r="N6" s="4"/>
      <c r="O6" s="6" t="str">
        <f>IF(N6=(""),(""),(AC6/12)-N6)</f>
        <v/>
      </c>
      <c r="P6" s="17"/>
      <c r="Q6" s="16" t="str">
        <f>IF(P6=(""),(""),(AC6/12)-P6)</f>
        <v/>
      </c>
      <c r="R6" s="4"/>
      <c r="S6" s="6" t="str">
        <f>IF(R6=(""),(""),(AC6/12)-R6)</f>
        <v/>
      </c>
      <c r="T6" s="17"/>
      <c r="U6" s="16" t="str">
        <f>IF(T6=(""),(""),(AC6/12)-T6)</f>
        <v/>
      </c>
      <c r="V6" s="4"/>
      <c r="W6" s="6" t="str">
        <f>IF(V6=(""),(""),(AC6/12)-V6)</f>
        <v/>
      </c>
      <c r="X6" s="17"/>
      <c r="Y6" s="16" t="str">
        <f>IF(X6=(""),(""),(AC6/12)-X6)</f>
        <v/>
      </c>
      <c r="Z6" s="4"/>
      <c r="AA6" s="6" t="str">
        <f>IF(Z6=(""),(""),(AC6/12)-Z6)</f>
        <v/>
      </c>
      <c r="AB6" s="31">
        <f t="shared" ref="AB6:AB38" si="2">D6+F6+H6+J6+L6+N6+P6+R6+T6+V6+X6+Z6</f>
        <v>0</v>
      </c>
      <c r="AC6" s="26">
        <v>120000</v>
      </c>
      <c r="AD6" s="32">
        <f t="shared" ref="AD6:AD38" si="3">IF(AB6=(""),(""),(AC6-AB6))</f>
        <v>120000</v>
      </c>
    </row>
    <row r="7" spans="1:30">
      <c r="A7" s="36" t="s">
        <v>1</v>
      </c>
      <c r="B7" s="1"/>
      <c r="C7" s="1"/>
      <c r="D7" s="8"/>
      <c r="E7" s="9" t="str">
        <f t="shared" ref="E7:E36" si="4">IF(D7=(""),(""),(AC7/12)-D7)</f>
        <v/>
      </c>
      <c r="F7" s="5"/>
      <c r="G7" s="7" t="str">
        <f t="shared" si="0"/>
        <v/>
      </c>
      <c r="H7" s="8"/>
      <c r="I7" s="9" t="str">
        <f t="shared" si="1"/>
        <v/>
      </c>
      <c r="J7" s="5"/>
      <c r="K7" s="7" t="str">
        <f t="shared" ref="K7:K36" si="5">IF(J7=(""),(""),(AC7/12)-J7)</f>
        <v/>
      </c>
      <c r="L7" s="10"/>
      <c r="M7" s="9" t="str">
        <f t="shared" ref="M7:M36" si="6">IF(L7=(""),(""),(AC7/12)-L7)</f>
        <v/>
      </c>
      <c r="N7" s="5"/>
      <c r="O7" s="7" t="str">
        <f t="shared" ref="O7:O36" si="7">IF(N7=(""),(""),(AC7/12)-N7)</f>
        <v/>
      </c>
      <c r="P7" s="10"/>
      <c r="Q7" s="9" t="str">
        <f t="shared" ref="Q7:Q36" si="8">IF(P7=(""),(""),(AC7/12)-P7)</f>
        <v/>
      </c>
      <c r="R7" s="5"/>
      <c r="S7" s="7" t="str">
        <f t="shared" ref="S7:S36" si="9">IF(R7=(""),(""),(AC7/12)-R7)</f>
        <v/>
      </c>
      <c r="T7" s="10"/>
      <c r="U7" s="9" t="str">
        <f t="shared" ref="U7:U36" si="10">IF(T7=(""),(""),(AC7/12)-T7)</f>
        <v/>
      </c>
      <c r="V7" s="5"/>
      <c r="W7" s="7" t="str">
        <f t="shared" ref="W7:W36" si="11">IF(V7=(""),(""),(AC7/12)-V7)</f>
        <v/>
      </c>
      <c r="X7" s="10"/>
      <c r="Y7" s="9" t="str">
        <f t="shared" ref="Y7:Y36" si="12">IF(X7=(""),(""),(AC7/12)-X7)</f>
        <v/>
      </c>
      <c r="Z7" s="5"/>
      <c r="AA7" s="7" t="str">
        <f t="shared" ref="AA7:AA36" si="13">IF(Z7=(""),(""),(AC7/12)-Z7)</f>
        <v/>
      </c>
      <c r="AB7" s="29">
        <f t="shared" si="2"/>
        <v>0</v>
      </c>
      <c r="AC7" s="27">
        <v>120000</v>
      </c>
      <c r="AD7" s="32">
        <f t="shared" si="3"/>
        <v>120000</v>
      </c>
    </row>
    <row r="8" spans="1:30">
      <c r="A8" s="36" t="s">
        <v>2</v>
      </c>
      <c r="B8" s="1"/>
      <c r="C8" s="1"/>
      <c r="D8" s="8"/>
      <c r="E8" s="9" t="str">
        <f t="shared" si="4"/>
        <v/>
      </c>
      <c r="F8" s="5"/>
      <c r="G8" s="7" t="str">
        <f t="shared" si="0"/>
        <v/>
      </c>
      <c r="H8" s="8"/>
      <c r="I8" s="9" t="str">
        <f t="shared" si="1"/>
        <v/>
      </c>
      <c r="J8" s="5"/>
      <c r="K8" s="7" t="str">
        <f t="shared" si="5"/>
        <v/>
      </c>
      <c r="L8" s="10"/>
      <c r="M8" s="9" t="str">
        <f t="shared" si="6"/>
        <v/>
      </c>
      <c r="N8" s="5"/>
      <c r="O8" s="7" t="str">
        <f t="shared" si="7"/>
        <v/>
      </c>
      <c r="P8" s="10"/>
      <c r="Q8" s="9" t="str">
        <f t="shared" si="8"/>
        <v/>
      </c>
      <c r="R8" s="5"/>
      <c r="S8" s="7" t="str">
        <f t="shared" si="9"/>
        <v/>
      </c>
      <c r="T8" s="10"/>
      <c r="U8" s="9" t="str">
        <f t="shared" si="10"/>
        <v/>
      </c>
      <c r="V8" s="5"/>
      <c r="W8" s="7" t="str">
        <f t="shared" si="11"/>
        <v/>
      </c>
      <c r="X8" s="10"/>
      <c r="Y8" s="9" t="str">
        <f t="shared" si="12"/>
        <v/>
      </c>
      <c r="Z8" s="5"/>
      <c r="AA8" s="7" t="str">
        <f t="shared" si="13"/>
        <v/>
      </c>
      <c r="AB8" s="29">
        <f t="shared" si="2"/>
        <v>0</v>
      </c>
      <c r="AC8" s="27">
        <v>120000</v>
      </c>
      <c r="AD8" s="32">
        <f t="shared" si="3"/>
        <v>120000</v>
      </c>
    </row>
    <row r="9" spans="1:30">
      <c r="A9" s="36" t="s">
        <v>3</v>
      </c>
      <c r="B9" s="1"/>
      <c r="C9" s="1"/>
      <c r="D9" s="8"/>
      <c r="E9" s="9" t="str">
        <f t="shared" si="4"/>
        <v/>
      </c>
      <c r="F9" s="5"/>
      <c r="G9" s="7" t="str">
        <f t="shared" si="0"/>
        <v/>
      </c>
      <c r="H9" s="8"/>
      <c r="I9" s="9" t="str">
        <f t="shared" si="1"/>
        <v/>
      </c>
      <c r="J9" s="5"/>
      <c r="K9" s="7" t="str">
        <f t="shared" si="5"/>
        <v/>
      </c>
      <c r="L9" s="10"/>
      <c r="M9" s="9" t="str">
        <f t="shared" si="6"/>
        <v/>
      </c>
      <c r="N9" s="5"/>
      <c r="O9" s="7" t="str">
        <f t="shared" si="7"/>
        <v/>
      </c>
      <c r="P9" s="10"/>
      <c r="Q9" s="9" t="str">
        <f t="shared" si="8"/>
        <v/>
      </c>
      <c r="R9" s="5"/>
      <c r="S9" s="7" t="str">
        <f t="shared" si="9"/>
        <v/>
      </c>
      <c r="T9" s="10"/>
      <c r="U9" s="9" t="str">
        <f t="shared" si="10"/>
        <v/>
      </c>
      <c r="V9" s="5"/>
      <c r="W9" s="7" t="str">
        <f t="shared" si="11"/>
        <v/>
      </c>
      <c r="X9" s="10"/>
      <c r="Y9" s="9" t="str">
        <f t="shared" si="12"/>
        <v/>
      </c>
      <c r="Z9" s="5"/>
      <c r="AA9" s="7" t="str">
        <f t="shared" si="13"/>
        <v/>
      </c>
      <c r="AB9" s="29">
        <f t="shared" si="2"/>
        <v>0</v>
      </c>
      <c r="AC9" s="27">
        <v>120000</v>
      </c>
      <c r="AD9" s="32">
        <f t="shared" si="3"/>
        <v>120000</v>
      </c>
    </row>
    <row r="10" spans="1:30">
      <c r="A10" s="36" t="s">
        <v>4</v>
      </c>
      <c r="B10" s="1"/>
      <c r="C10" s="1"/>
      <c r="D10" s="8"/>
      <c r="E10" s="9" t="str">
        <f t="shared" si="4"/>
        <v/>
      </c>
      <c r="F10" s="5"/>
      <c r="G10" s="7" t="str">
        <f t="shared" si="0"/>
        <v/>
      </c>
      <c r="H10" s="8"/>
      <c r="I10" s="9" t="str">
        <f t="shared" si="1"/>
        <v/>
      </c>
      <c r="J10" s="5"/>
      <c r="K10" s="7" t="str">
        <f t="shared" si="5"/>
        <v/>
      </c>
      <c r="L10" s="10"/>
      <c r="M10" s="9" t="str">
        <f t="shared" si="6"/>
        <v/>
      </c>
      <c r="N10" s="5"/>
      <c r="O10" s="7" t="str">
        <f t="shared" si="7"/>
        <v/>
      </c>
      <c r="P10" s="10"/>
      <c r="Q10" s="9" t="str">
        <f t="shared" si="8"/>
        <v/>
      </c>
      <c r="R10" s="5"/>
      <c r="S10" s="7" t="str">
        <f t="shared" si="9"/>
        <v/>
      </c>
      <c r="T10" s="10"/>
      <c r="U10" s="9" t="str">
        <f t="shared" si="10"/>
        <v/>
      </c>
      <c r="V10" s="5"/>
      <c r="W10" s="7" t="str">
        <f t="shared" si="11"/>
        <v/>
      </c>
      <c r="X10" s="10"/>
      <c r="Y10" s="9" t="str">
        <f t="shared" si="12"/>
        <v/>
      </c>
      <c r="Z10" s="5"/>
      <c r="AA10" s="7" t="str">
        <f t="shared" si="13"/>
        <v/>
      </c>
      <c r="AB10" s="29">
        <f t="shared" si="2"/>
        <v>0</v>
      </c>
      <c r="AC10" s="27">
        <v>120000</v>
      </c>
      <c r="AD10" s="32">
        <f t="shared" si="3"/>
        <v>120000</v>
      </c>
    </row>
    <row r="11" spans="1:30">
      <c r="A11" s="36" t="s">
        <v>5</v>
      </c>
      <c r="B11" s="1"/>
      <c r="C11" s="1"/>
      <c r="D11" s="8"/>
      <c r="E11" s="9" t="str">
        <f t="shared" si="4"/>
        <v/>
      </c>
      <c r="F11" s="5"/>
      <c r="G11" s="7" t="str">
        <f t="shared" si="0"/>
        <v/>
      </c>
      <c r="H11" s="8"/>
      <c r="I11" s="9" t="str">
        <f t="shared" si="1"/>
        <v/>
      </c>
      <c r="J11" s="5"/>
      <c r="K11" s="7" t="str">
        <f t="shared" si="5"/>
        <v/>
      </c>
      <c r="L11" s="10"/>
      <c r="M11" s="9" t="str">
        <f t="shared" si="6"/>
        <v/>
      </c>
      <c r="N11" s="5"/>
      <c r="O11" s="7" t="str">
        <f t="shared" si="7"/>
        <v/>
      </c>
      <c r="P11" s="10"/>
      <c r="Q11" s="9" t="str">
        <f t="shared" si="8"/>
        <v/>
      </c>
      <c r="R11" s="5"/>
      <c r="S11" s="7" t="str">
        <f t="shared" si="9"/>
        <v/>
      </c>
      <c r="T11" s="10"/>
      <c r="U11" s="9" t="str">
        <f t="shared" si="10"/>
        <v/>
      </c>
      <c r="V11" s="5"/>
      <c r="W11" s="7" t="str">
        <f t="shared" si="11"/>
        <v/>
      </c>
      <c r="X11" s="10"/>
      <c r="Y11" s="9" t="str">
        <f t="shared" si="12"/>
        <v/>
      </c>
      <c r="Z11" s="5"/>
      <c r="AA11" s="7" t="str">
        <f t="shared" si="13"/>
        <v/>
      </c>
      <c r="AB11" s="29">
        <f t="shared" si="2"/>
        <v>0</v>
      </c>
      <c r="AC11" s="27">
        <v>120000</v>
      </c>
      <c r="AD11" s="32">
        <f t="shared" si="3"/>
        <v>120000</v>
      </c>
    </row>
    <row r="12" spans="1:30">
      <c r="A12" s="36" t="s">
        <v>6</v>
      </c>
      <c r="B12" s="1"/>
      <c r="C12" s="1"/>
      <c r="D12" s="8"/>
      <c r="E12" s="9" t="str">
        <f t="shared" si="4"/>
        <v/>
      </c>
      <c r="F12" s="5"/>
      <c r="G12" s="7" t="str">
        <f t="shared" si="0"/>
        <v/>
      </c>
      <c r="H12" s="8"/>
      <c r="I12" s="9" t="str">
        <f t="shared" si="1"/>
        <v/>
      </c>
      <c r="J12" s="5"/>
      <c r="K12" s="7" t="str">
        <f t="shared" si="5"/>
        <v/>
      </c>
      <c r="L12" s="10"/>
      <c r="M12" s="9" t="str">
        <f t="shared" si="6"/>
        <v/>
      </c>
      <c r="N12" s="5"/>
      <c r="O12" s="7" t="str">
        <f t="shared" si="7"/>
        <v/>
      </c>
      <c r="P12" s="10"/>
      <c r="Q12" s="9" t="str">
        <f t="shared" si="8"/>
        <v/>
      </c>
      <c r="R12" s="5"/>
      <c r="S12" s="7" t="str">
        <f t="shared" si="9"/>
        <v/>
      </c>
      <c r="T12" s="10"/>
      <c r="U12" s="9" t="str">
        <f t="shared" si="10"/>
        <v/>
      </c>
      <c r="V12" s="5"/>
      <c r="W12" s="7" t="str">
        <f t="shared" si="11"/>
        <v/>
      </c>
      <c r="X12" s="10"/>
      <c r="Y12" s="9" t="str">
        <f t="shared" si="12"/>
        <v/>
      </c>
      <c r="Z12" s="5"/>
      <c r="AA12" s="7" t="str">
        <f t="shared" si="13"/>
        <v/>
      </c>
      <c r="AB12" s="29">
        <f t="shared" si="2"/>
        <v>0</v>
      </c>
      <c r="AC12" s="27">
        <v>120000</v>
      </c>
      <c r="AD12" s="32">
        <f t="shared" si="3"/>
        <v>120000</v>
      </c>
    </row>
    <row r="13" spans="1:30">
      <c r="A13" s="36" t="s">
        <v>7</v>
      </c>
      <c r="B13" s="1"/>
      <c r="C13" s="1"/>
      <c r="D13" s="8"/>
      <c r="E13" s="9" t="str">
        <f t="shared" si="4"/>
        <v/>
      </c>
      <c r="F13" s="5"/>
      <c r="G13" s="7" t="str">
        <f t="shared" si="0"/>
        <v/>
      </c>
      <c r="H13" s="8"/>
      <c r="I13" s="9" t="str">
        <f t="shared" si="1"/>
        <v/>
      </c>
      <c r="J13" s="5"/>
      <c r="K13" s="7" t="str">
        <f t="shared" si="5"/>
        <v/>
      </c>
      <c r="L13" s="10"/>
      <c r="M13" s="9" t="str">
        <f t="shared" si="6"/>
        <v/>
      </c>
      <c r="N13" s="5"/>
      <c r="O13" s="7" t="str">
        <f t="shared" si="7"/>
        <v/>
      </c>
      <c r="P13" s="10"/>
      <c r="Q13" s="9" t="str">
        <f t="shared" si="8"/>
        <v/>
      </c>
      <c r="R13" s="5"/>
      <c r="S13" s="7" t="str">
        <f t="shared" si="9"/>
        <v/>
      </c>
      <c r="T13" s="10"/>
      <c r="U13" s="9" t="str">
        <f t="shared" si="10"/>
        <v/>
      </c>
      <c r="V13" s="5"/>
      <c r="W13" s="7" t="str">
        <f t="shared" si="11"/>
        <v/>
      </c>
      <c r="X13" s="10"/>
      <c r="Y13" s="9" t="str">
        <f t="shared" si="12"/>
        <v/>
      </c>
      <c r="Z13" s="5"/>
      <c r="AA13" s="7" t="str">
        <f t="shared" si="13"/>
        <v/>
      </c>
      <c r="AB13" s="29">
        <f t="shared" si="2"/>
        <v>0</v>
      </c>
      <c r="AC13" s="27">
        <v>120000</v>
      </c>
      <c r="AD13" s="32">
        <f t="shared" si="3"/>
        <v>120000</v>
      </c>
    </row>
    <row r="14" spans="1:30">
      <c r="A14" s="36" t="s">
        <v>8</v>
      </c>
      <c r="B14" s="1"/>
      <c r="C14" s="1"/>
      <c r="D14" s="8"/>
      <c r="E14" s="9" t="str">
        <f t="shared" si="4"/>
        <v/>
      </c>
      <c r="F14" s="5"/>
      <c r="G14" s="7" t="str">
        <f t="shared" si="0"/>
        <v/>
      </c>
      <c r="H14" s="8"/>
      <c r="I14" s="9" t="str">
        <f t="shared" si="1"/>
        <v/>
      </c>
      <c r="J14" s="5"/>
      <c r="K14" s="7" t="str">
        <f t="shared" si="5"/>
        <v/>
      </c>
      <c r="L14" s="10"/>
      <c r="M14" s="9" t="str">
        <f t="shared" si="6"/>
        <v/>
      </c>
      <c r="N14" s="5"/>
      <c r="O14" s="7" t="str">
        <f t="shared" si="7"/>
        <v/>
      </c>
      <c r="P14" s="10"/>
      <c r="Q14" s="9" t="str">
        <f t="shared" si="8"/>
        <v/>
      </c>
      <c r="R14" s="5"/>
      <c r="S14" s="7" t="str">
        <f t="shared" si="9"/>
        <v/>
      </c>
      <c r="T14" s="10"/>
      <c r="U14" s="9" t="str">
        <f t="shared" si="10"/>
        <v/>
      </c>
      <c r="V14" s="5"/>
      <c r="W14" s="7" t="str">
        <f t="shared" si="11"/>
        <v/>
      </c>
      <c r="X14" s="10"/>
      <c r="Y14" s="9" t="str">
        <f t="shared" si="12"/>
        <v/>
      </c>
      <c r="Z14" s="5"/>
      <c r="AA14" s="7" t="str">
        <f t="shared" si="13"/>
        <v/>
      </c>
      <c r="AB14" s="29">
        <f t="shared" si="2"/>
        <v>0</v>
      </c>
      <c r="AC14" s="27">
        <v>120000</v>
      </c>
      <c r="AD14" s="32">
        <f t="shared" si="3"/>
        <v>120000</v>
      </c>
    </row>
    <row r="15" spans="1:30">
      <c r="A15" s="36" t="s">
        <v>9</v>
      </c>
      <c r="B15" s="1"/>
      <c r="C15" s="1"/>
      <c r="D15" s="8"/>
      <c r="E15" s="9" t="str">
        <f t="shared" si="4"/>
        <v/>
      </c>
      <c r="F15" s="5"/>
      <c r="G15" s="7" t="str">
        <f t="shared" si="0"/>
        <v/>
      </c>
      <c r="H15" s="8"/>
      <c r="I15" s="9" t="str">
        <f t="shared" si="1"/>
        <v/>
      </c>
      <c r="J15" s="5"/>
      <c r="K15" s="7" t="str">
        <f t="shared" si="5"/>
        <v/>
      </c>
      <c r="L15" s="10"/>
      <c r="M15" s="9" t="str">
        <f t="shared" si="6"/>
        <v/>
      </c>
      <c r="N15" s="5"/>
      <c r="O15" s="7" t="str">
        <f t="shared" si="7"/>
        <v/>
      </c>
      <c r="P15" s="10"/>
      <c r="Q15" s="9" t="str">
        <f t="shared" si="8"/>
        <v/>
      </c>
      <c r="R15" s="5"/>
      <c r="S15" s="7" t="str">
        <f t="shared" si="9"/>
        <v/>
      </c>
      <c r="T15" s="10"/>
      <c r="U15" s="9" t="str">
        <f t="shared" si="10"/>
        <v/>
      </c>
      <c r="V15" s="5"/>
      <c r="W15" s="7" t="str">
        <f t="shared" si="11"/>
        <v/>
      </c>
      <c r="X15" s="10"/>
      <c r="Y15" s="9" t="str">
        <f t="shared" si="12"/>
        <v/>
      </c>
      <c r="Z15" s="5"/>
      <c r="AA15" s="7" t="str">
        <f t="shared" si="13"/>
        <v/>
      </c>
      <c r="AB15" s="29">
        <f t="shared" si="2"/>
        <v>0</v>
      </c>
      <c r="AC15" s="27">
        <v>120000</v>
      </c>
      <c r="AD15" s="32">
        <f t="shared" si="3"/>
        <v>120000</v>
      </c>
    </row>
    <row r="16" spans="1:30">
      <c r="A16" s="36" t="s">
        <v>10</v>
      </c>
      <c r="B16" s="1"/>
      <c r="C16" s="1"/>
      <c r="D16" s="8"/>
      <c r="E16" s="9" t="str">
        <f t="shared" si="4"/>
        <v/>
      </c>
      <c r="F16" s="5"/>
      <c r="G16" s="7" t="str">
        <f t="shared" si="0"/>
        <v/>
      </c>
      <c r="H16" s="8"/>
      <c r="I16" s="9" t="str">
        <f t="shared" si="1"/>
        <v/>
      </c>
      <c r="J16" s="5"/>
      <c r="K16" s="7" t="str">
        <f t="shared" si="5"/>
        <v/>
      </c>
      <c r="L16" s="10"/>
      <c r="M16" s="9" t="str">
        <f t="shared" si="6"/>
        <v/>
      </c>
      <c r="N16" s="5"/>
      <c r="O16" s="7" t="str">
        <f t="shared" si="7"/>
        <v/>
      </c>
      <c r="P16" s="10"/>
      <c r="Q16" s="9" t="str">
        <f t="shared" si="8"/>
        <v/>
      </c>
      <c r="R16" s="5"/>
      <c r="S16" s="7" t="str">
        <f t="shared" si="9"/>
        <v/>
      </c>
      <c r="T16" s="10"/>
      <c r="U16" s="9" t="str">
        <f t="shared" si="10"/>
        <v/>
      </c>
      <c r="V16" s="5"/>
      <c r="W16" s="7" t="str">
        <f t="shared" si="11"/>
        <v/>
      </c>
      <c r="X16" s="10"/>
      <c r="Y16" s="9" t="str">
        <f t="shared" si="12"/>
        <v/>
      </c>
      <c r="Z16" s="5"/>
      <c r="AA16" s="7" t="str">
        <f t="shared" si="13"/>
        <v/>
      </c>
      <c r="AB16" s="29">
        <f t="shared" si="2"/>
        <v>0</v>
      </c>
      <c r="AC16" s="27">
        <v>120000</v>
      </c>
      <c r="AD16" s="32">
        <f t="shared" si="3"/>
        <v>120000</v>
      </c>
    </row>
    <row r="17" spans="1:30">
      <c r="A17" s="36" t="s">
        <v>11</v>
      </c>
      <c r="B17" s="1"/>
      <c r="C17" s="1"/>
      <c r="D17" s="8"/>
      <c r="E17" s="9" t="str">
        <f t="shared" si="4"/>
        <v/>
      </c>
      <c r="F17" s="5"/>
      <c r="G17" s="7" t="str">
        <f t="shared" si="0"/>
        <v/>
      </c>
      <c r="H17" s="8"/>
      <c r="I17" s="9" t="str">
        <f t="shared" si="1"/>
        <v/>
      </c>
      <c r="J17" s="5"/>
      <c r="K17" s="7" t="str">
        <f t="shared" si="5"/>
        <v/>
      </c>
      <c r="L17" s="10"/>
      <c r="M17" s="9" t="str">
        <f t="shared" si="6"/>
        <v/>
      </c>
      <c r="N17" s="5"/>
      <c r="O17" s="7" t="str">
        <f t="shared" si="7"/>
        <v/>
      </c>
      <c r="P17" s="10"/>
      <c r="Q17" s="9" t="str">
        <f t="shared" si="8"/>
        <v/>
      </c>
      <c r="R17" s="5"/>
      <c r="S17" s="7" t="str">
        <f t="shared" si="9"/>
        <v/>
      </c>
      <c r="T17" s="10"/>
      <c r="U17" s="9" t="str">
        <f t="shared" si="10"/>
        <v/>
      </c>
      <c r="V17" s="5"/>
      <c r="W17" s="7" t="str">
        <f t="shared" si="11"/>
        <v/>
      </c>
      <c r="X17" s="10"/>
      <c r="Y17" s="9" t="str">
        <f t="shared" si="12"/>
        <v/>
      </c>
      <c r="Z17" s="5"/>
      <c r="AA17" s="7" t="str">
        <f t="shared" si="13"/>
        <v/>
      </c>
      <c r="AB17" s="29">
        <f t="shared" si="2"/>
        <v>0</v>
      </c>
      <c r="AC17" s="27">
        <v>120000</v>
      </c>
      <c r="AD17" s="32">
        <f t="shared" si="3"/>
        <v>120000</v>
      </c>
    </row>
    <row r="18" spans="1:30">
      <c r="A18" s="36" t="s">
        <v>12</v>
      </c>
      <c r="B18" s="1"/>
      <c r="C18" s="1"/>
      <c r="D18" s="8"/>
      <c r="E18" s="9" t="str">
        <f t="shared" si="4"/>
        <v/>
      </c>
      <c r="F18" s="5"/>
      <c r="G18" s="7" t="str">
        <f t="shared" si="0"/>
        <v/>
      </c>
      <c r="H18" s="8"/>
      <c r="I18" s="9" t="str">
        <f t="shared" si="1"/>
        <v/>
      </c>
      <c r="J18" s="5"/>
      <c r="K18" s="7" t="str">
        <f t="shared" si="5"/>
        <v/>
      </c>
      <c r="L18" s="10"/>
      <c r="M18" s="9" t="str">
        <f t="shared" si="6"/>
        <v/>
      </c>
      <c r="N18" s="5"/>
      <c r="O18" s="7" t="str">
        <f t="shared" si="7"/>
        <v/>
      </c>
      <c r="P18" s="10"/>
      <c r="Q18" s="9" t="str">
        <f t="shared" si="8"/>
        <v/>
      </c>
      <c r="R18" s="5"/>
      <c r="S18" s="7" t="str">
        <f t="shared" si="9"/>
        <v/>
      </c>
      <c r="T18" s="10"/>
      <c r="U18" s="9" t="str">
        <f t="shared" si="10"/>
        <v/>
      </c>
      <c r="V18" s="5"/>
      <c r="W18" s="7" t="str">
        <f t="shared" si="11"/>
        <v/>
      </c>
      <c r="X18" s="10"/>
      <c r="Y18" s="9" t="str">
        <f t="shared" si="12"/>
        <v/>
      </c>
      <c r="Z18" s="5"/>
      <c r="AA18" s="7" t="str">
        <f t="shared" si="13"/>
        <v/>
      </c>
      <c r="AB18" s="29">
        <f t="shared" si="2"/>
        <v>0</v>
      </c>
      <c r="AC18" s="27">
        <v>120000</v>
      </c>
      <c r="AD18" s="32">
        <f t="shared" si="3"/>
        <v>120000</v>
      </c>
    </row>
    <row r="19" spans="1:30">
      <c r="A19" s="36" t="s">
        <v>13</v>
      </c>
      <c r="B19" s="1"/>
      <c r="C19" s="1"/>
      <c r="D19" s="8"/>
      <c r="E19" s="9" t="str">
        <f t="shared" si="4"/>
        <v/>
      </c>
      <c r="F19" s="5"/>
      <c r="G19" s="7" t="str">
        <f t="shared" si="0"/>
        <v/>
      </c>
      <c r="H19" s="8"/>
      <c r="I19" s="9" t="str">
        <f t="shared" si="1"/>
        <v/>
      </c>
      <c r="J19" s="5"/>
      <c r="K19" s="7" t="str">
        <f t="shared" si="5"/>
        <v/>
      </c>
      <c r="L19" s="10"/>
      <c r="M19" s="9" t="str">
        <f t="shared" si="6"/>
        <v/>
      </c>
      <c r="N19" s="5"/>
      <c r="O19" s="7" t="str">
        <f t="shared" si="7"/>
        <v/>
      </c>
      <c r="P19" s="10"/>
      <c r="Q19" s="9" t="str">
        <f t="shared" si="8"/>
        <v/>
      </c>
      <c r="R19" s="5"/>
      <c r="S19" s="7" t="str">
        <f t="shared" si="9"/>
        <v/>
      </c>
      <c r="T19" s="10"/>
      <c r="U19" s="9" t="str">
        <f t="shared" si="10"/>
        <v/>
      </c>
      <c r="V19" s="5"/>
      <c r="W19" s="7" t="str">
        <f t="shared" si="11"/>
        <v/>
      </c>
      <c r="X19" s="10"/>
      <c r="Y19" s="9" t="str">
        <f t="shared" si="12"/>
        <v/>
      </c>
      <c r="Z19" s="5"/>
      <c r="AA19" s="7" t="str">
        <f t="shared" si="13"/>
        <v/>
      </c>
      <c r="AB19" s="29">
        <f t="shared" si="2"/>
        <v>0</v>
      </c>
      <c r="AC19" s="27">
        <v>120000</v>
      </c>
      <c r="AD19" s="32">
        <f t="shared" si="3"/>
        <v>120000</v>
      </c>
    </row>
    <row r="20" spans="1:30">
      <c r="A20" s="36" t="s">
        <v>14</v>
      </c>
      <c r="B20" s="1"/>
      <c r="C20" s="1"/>
      <c r="D20" s="8"/>
      <c r="E20" s="9" t="str">
        <f t="shared" si="4"/>
        <v/>
      </c>
      <c r="F20" s="5"/>
      <c r="G20" s="7" t="str">
        <f t="shared" si="0"/>
        <v/>
      </c>
      <c r="H20" s="8"/>
      <c r="I20" s="9" t="str">
        <f t="shared" si="1"/>
        <v/>
      </c>
      <c r="J20" s="5"/>
      <c r="K20" s="7" t="str">
        <f t="shared" si="5"/>
        <v/>
      </c>
      <c r="L20" s="10"/>
      <c r="M20" s="9" t="str">
        <f t="shared" si="6"/>
        <v/>
      </c>
      <c r="N20" s="5"/>
      <c r="O20" s="7" t="str">
        <f t="shared" si="7"/>
        <v/>
      </c>
      <c r="P20" s="10"/>
      <c r="Q20" s="9" t="str">
        <f t="shared" si="8"/>
        <v/>
      </c>
      <c r="R20" s="5"/>
      <c r="S20" s="7" t="str">
        <f t="shared" si="9"/>
        <v/>
      </c>
      <c r="T20" s="10"/>
      <c r="U20" s="9" t="str">
        <f t="shared" si="10"/>
        <v/>
      </c>
      <c r="V20" s="5"/>
      <c r="W20" s="7" t="str">
        <f t="shared" si="11"/>
        <v/>
      </c>
      <c r="X20" s="10"/>
      <c r="Y20" s="9" t="str">
        <f t="shared" si="12"/>
        <v/>
      </c>
      <c r="Z20" s="5"/>
      <c r="AA20" s="7" t="str">
        <f t="shared" si="13"/>
        <v/>
      </c>
      <c r="AB20" s="29">
        <f t="shared" si="2"/>
        <v>0</v>
      </c>
      <c r="AC20" s="27">
        <v>120000</v>
      </c>
      <c r="AD20" s="32">
        <f t="shared" si="3"/>
        <v>120000</v>
      </c>
    </row>
    <row r="21" spans="1:30">
      <c r="A21" s="36" t="s">
        <v>15</v>
      </c>
      <c r="B21" s="1"/>
      <c r="C21" s="1"/>
      <c r="D21" s="8"/>
      <c r="E21" s="9" t="str">
        <f t="shared" si="4"/>
        <v/>
      </c>
      <c r="F21" s="5"/>
      <c r="G21" s="7" t="str">
        <f t="shared" si="0"/>
        <v/>
      </c>
      <c r="H21" s="8"/>
      <c r="I21" s="9" t="str">
        <f t="shared" si="1"/>
        <v/>
      </c>
      <c r="J21" s="5"/>
      <c r="K21" s="7" t="str">
        <f t="shared" si="5"/>
        <v/>
      </c>
      <c r="L21" s="10"/>
      <c r="M21" s="9" t="str">
        <f t="shared" si="6"/>
        <v/>
      </c>
      <c r="N21" s="5"/>
      <c r="O21" s="7" t="str">
        <f t="shared" si="7"/>
        <v/>
      </c>
      <c r="P21" s="10"/>
      <c r="Q21" s="9" t="str">
        <f t="shared" si="8"/>
        <v/>
      </c>
      <c r="R21" s="5"/>
      <c r="S21" s="7" t="str">
        <f t="shared" si="9"/>
        <v/>
      </c>
      <c r="T21" s="10"/>
      <c r="U21" s="9" t="str">
        <f t="shared" si="10"/>
        <v/>
      </c>
      <c r="V21" s="5"/>
      <c r="W21" s="7" t="str">
        <f t="shared" si="11"/>
        <v/>
      </c>
      <c r="X21" s="10"/>
      <c r="Y21" s="9" t="str">
        <f t="shared" si="12"/>
        <v/>
      </c>
      <c r="Z21" s="5"/>
      <c r="AA21" s="7" t="str">
        <f t="shared" si="13"/>
        <v/>
      </c>
      <c r="AB21" s="29">
        <f t="shared" si="2"/>
        <v>0</v>
      </c>
      <c r="AC21" s="27">
        <v>120000</v>
      </c>
      <c r="AD21" s="32">
        <f t="shared" si="3"/>
        <v>120000</v>
      </c>
    </row>
    <row r="22" spans="1:30">
      <c r="A22" s="36" t="s">
        <v>16</v>
      </c>
      <c r="B22" s="1"/>
      <c r="C22" s="1"/>
      <c r="D22" s="8"/>
      <c r="E22" s="9" t="str">
        <f t="shared" si="4"/>
        <v/>
      </c>
      <c r="F22" s="5"/>
      <c r="G22" s="7" t="str">
        <f t="shared" si="0"/>
        <v/>
      </c>
      <c r="H22" s="8"/>
      <c r="I22" s="9" t="str">
        <f t="shared" si="1"/>
        <v/>
      </c>
      <c r="J22" s="5"/>
      <c r="K22" s="7" t="str">
        <f t="shared" si="5"/>
        <v/>
      </c>
      <c r="L22" s="10"/>
      <c r="M22" s="9" t="str">
        <f t="shared" si="6"/>
        <v/>
      </c>
      <c r="N22" s="5"/>
      <c r="O22" s="7" t="str">
        <f t="shared" si="7"/>
        <v/>
      </c>
      <c r="P22" s="10"/>
      <c r="Q22" s="9" t="str">
        <f t="shared" si="8"/>
        <v/>
      </c>
      <c r="R22" s="5"/>
      <c r="S22" s="7" t="str">
        <f t="shared" si="9"/>
        <v/>
      </c>
      <c r="T22" s="10"/>
      <c r="U22" s="9" t="str">
        <f t="shared" si="10"/>
        <v/>
      </c>
      <c r="V22" s="5"/>
      <c r="W22" s="7" t="str">
        <f t="shared" si="11"/>
        <v/>
      </c>
      <c r="X22" s="10"/>
      <c r="Y22" s="9" t="str">
        <f t="shared" si="12"/>
        <v/>
      </c>
      <c r="Z22" s="5"/>
      <c r="AA22" s="7" t="str">
        <f t="shared" si="13"/>
        <v/>
      </c>
      <c r="AB22" s="29">
        <f t="shared" si="2"/>
        <v>0</v>
      </c>
      <c r="AC22" s="27">
        <v>120000</v>
      </c>
      <c r="AD22" s="32">
        <f t="shared" si="3"/>
        <v>120000</v>
      </c>
    </row>
    <row r="23" spans="1:30">
      <c r="A23" s="36" t="s">
        <v>17</v>
      </c>
      <c r="B23" s="1"/>
      <c r="C23" s="1"/>
      <c r="D23" s="8"/>
      <c r="E23" s="9" t="str">
        <f t="shared" si="4"/>
        <v/>
      </c>
      <c r="F23" s="5"/>
      <c r="G23" s="7" t="str">
        <f t="shared" si="0"/>
        <v/>
      </c>
      <c r="H23" s="8"/>
      <c r="I23" s="9" t="str">
        <f t="shared" si="1"/>
        <v/>
      </c>
      <c r="J23" s="5"/>
      <c r="K23" s="7" t="str">
        <f t="shared" si="5"/>
        <v/>
      </c>
      <c r="L23" s="10"/>
      <c r="M23" s="9" t="str">
        <f t="shared" si="6"/>
        <v/>
      </c>
      <c r="N23" s="5"/>
      <c r="O23" s="7" t="str">
        <f t="shared" si="7"/>
        <v/>
      </c>
      <c r="P23" s="10"/>
      <c r="Q23" s="9" t="str">
        <f t="shared" si="8"/>
        <v/>
      </c>
      <c r="R23" s="5"/>
      <c r="S23" s="7" t="str">
        <f t="shared" si="9"/>
        <v/>
      </c>
      <c r="T23" s="10"/>
      <c r="U23" s="9" t="str">
        <f t="shared" si="10"/>
        <v/>
      </c>
      <c r="V23" s="5"/>
      <c r="W23" s="7" t="str">
        <f t="shared" si="11"/>
        <v/>
      </c>
      <c r="X23" s="10"/>
      <c r="Y23" s="9" t="str">
        <f t="shared" si="12"/>
        <v/>
      </c>
      <c r="Z23" s="5"/>
      <c r="AA23" s="7" t="str">
        <f t="shared" si="13"/>
        <v/>
      </c>
      <c r="AB23" s="29">
        <f t="shared" si="2"/>
        <v>0</v>
      </c>
      <c r="AC23" s="27">
        <v>120000</v>
      </c>
      <c r="AD23" s="32">
        <f t="shared" si="3"/>
        <v>120000</v>
      </c>
    </row>
    <row r="24" spans="1:30">
      <c r="A24" s="36" t="s">
        <v>18</v>
      </c>
      <c r="B24" s="1"/>
      <c r="C24" s="1"/>
      <c r="D24" s="8"/>
      <c r="E24" s="9" t="str">
        <f t="shared" si="4"/>
        <v/>
      </c>
      <c r="F24" s="5"/>
      <c r="G24" s="7" t="str">
        <f t="shared" si="0"/>
        <v/>
      </c>
      <c r="H24" s="8"/>
      <c r="I24" s="9" t="str">
        <f t="shared" si="1"/>
        <v/>
      </c>
      <c r="J24" s="5"/>
      <c r="K24" s="7" t="str">
        <f t="shared" si="5"/>
        <v/>
      </c>
      <c r="L24" s="10"/>
      <c r="M24" s="9" t="str">
        <f t="shared" si="6"/>
        <v/>
      </c>
      <c r="N24" s="5"/>
      <c r="O24" s="7" t="str">
        <f t="shared" si="7"/>
        <v/>
      </c>
      <c r="P24" s="10"/>
      <c r="Q24" s="9" t="str">
        <f t="shared" si="8"/>
        <v/>
      </c>
      <c r="R24" s="5"/>
      <c r="S24" s="7" t="str">
        <f t="shared" si="9"/>
        <v/>
      </c>
      <c r="T24" s="10"/>
      <c r="U24" s="9" t="str">
        <f t="shared" si="10"/>
        <v/>
      </c>
      <c r="V24" s="5"/>
      <c r="W24" s="7" t="str">
        <f t="shared" si="11"/>
        <v/>
      </c>
      <c r="X24" s="10"/>
      <c r="Y24" s="9" t="str">
        <f t="shared" si="12"/>
        <v/>
      </c>
      <c r="Z24" s="5"/>
      <c r="AA24" s="7" t="str">
        <f t="shared" si="13"/>
        <v/>
      </c>
      <c r="AB24" s="29">
        <f t="shared" si="2"/>
        <v>0</v>
      </c>
      <c r="AC24" s="27">
        <v>120000</v>
      </c>
      <c r="AD24" s="32">
        <f t="shared" si="3"/>
        <v>120000</v>
      </c>
    </row>
    <row r="25" spans="1:30">
      <c r="A25" s="36" t="s">
        <v>19</v>
      </c>
      <c r="B25" s="1"/>
      <c r="C25" s="1"/>
      <c r="D25" s="8"/>
      <c r="E25" s="9" t="str">
        <f t="shared" si="4"/>
        <v/>
      </c>
      <c r="F25" s="5"/>
      <c r="G25" s="7" t="str">
        <f t="shared" si="0"/>
        <v/>
      </c>
      <c r="H25" s="8"/>
      <c r="I25" s="9" t="str">
        <f t="shared" si="1"/>
        <v/>
      </c>
      <c r="J25" s="5"/>
      <c r="K25" s="7" t="str">
        <f t="shared" si="5"/>
        <v/>
      </c>
      <c r="L25" s="10"/>
      <c r="M25" s="9" t="str">
        <f t="shared" si="6"/>
        <v/>
      </c>
      <c r="N25" s="5"/>
      <c r="O25" s="7" t="str">
        <f t="shared" si="7"/>
        <v/>
      </c>
      <c r="P25" s="10"/>
      <c r="Q25" s="9" t="str">
        <f t="shared" si="8"/>
        <v/>
      </c>
      <c r="R25" s="5"/>
      <c r="S25" s="7" t="str">
        <f t="shared" si="9"/>
        <v/>
      </c>
      <c r="T25" s="10"/>
      <c r="U25" s="9" t="str">
        <f t="shared" si="10"/>
        <v/>
      </c>
      <c r="V25" s="5"/>
      <c r="W25" s="7" t="str">
        <f t="shared" si="11"/>
        <v/>
      </c>
      <c r="X25" s="10"/>
      <c r="Y25" s="9" t="str">
        <f t="shared" si="12"/>
        <v/>
      </c>
      <c r="Z25" s="5"/>
      <c r="AA25" s="7" t="str">
        <f t="shared" si="13"/>
        <v/>
      </c>
      <c r="AB25" s="29">
        <f t="shared" si="2"/>
        <v>0</v>
      </c>
      <c r="AC25" s="27">
        <v>120000</v>
      </c>
      <c r="AD25" s="32">
        <f t="shared" si="3"/>
        <v>120000</v>
      </c>
    </row>
    <row r="26" spans="1:30">
      <c r="A26" s="36" t="s">
        <v>20</v>
      </c>
      <c r="B26" s="1"/>
      <c r="C26" s="1"/>
      <c r="D26" s="8"/>
      <c r="E26" s="9" t="str">
        <f t="shared" si="4"/>
        <v/>
      </c>
      <c r="F26" s="5"/>
      <c r="G26" s="7" t="str">
        <f t="shared" si="0"/>
        <v/>
      </c>
      <c r="H26" s="8"/>
      <c r="I26" s="9" t="str">
        <f t="shared" si="1"/>
        <v/>
      </c>
      <c r="J26" s="5"/>
      <c r="K26" s="7" t="str">
        <f t="shared" si="5"/>
        <v/>
      </c>
      <c r="L26" s="10"/>
      <c r="M26" s="9" t="str">
        <f t="shared" si="6"/>
        <v/>
      </c>
      <c r="N26" s="5"/>
      <c r="O26" s="7" t="str">
        <f t="shared" si="7"/>
        <v/>
      </c>
      <c r="P26" s="10"/>
      <c r="Q26" s="9" t="str">
        <f t="shared" si="8"/>
        <v/>
      </c>
      <c r="R26" s="5"/>
      <c r="S26" s="7" t="str">
        <f t="shared" si="9"/>
        <v/>
      </c>
      <c r="T26" s="10"/>
      <c r="U26" s="9" t="str">
        <f t="shared" si="10"/>
        <v/>
      </c>
      <c r="V26" s="5"/>
      <c r="W26" s="7" t="str">
        <f t="shared" si="11"/>
        <v/>
      </c>
      <c r="X26" s="10"/>
      <c r="Y26" s="9" t="str">
        <f t="shared" si="12"/>
        <v/>
      </c>
      <c r="Z26" s="5"/>
      <c r="AA26" s="7" t="str">
        <f t="shared" si="13"/>
        <v/>
      </c>
      <c r="AB26" s="29">
        <f t="shared" si="2"/>
        <v>0</v>
      </c>
      <c r="AC26" s="27">
        <v>120000</v>
      </c>
      <c r="AD26" s="32">
        <f t="shared" si="3"/>
        <v>120000</v>
      </c>
    </row>
    <row r="27" spans="1:30">
      <c r="A27" s="36" t="s">
        <v>21</v>
      </c>
      <c r="B27" s="1"/>
      <c r="C27" s="1"/>
      <c r="D27" s="8"/>
      <c r="E27" s="9" t="str">
        <f t="shared" si="4"/>
        <v/>
      </c>
      <c r="F27" s="5"/>
      <c r="G27" s="7" t="str">
        <f t="shared" si="0"/>
        <v/>
      </c>
      <c r="H27" s="8"/>
      <c r="I27" s="9" t="str">
        <f t="shared" si="1"/>
        <v/>
      </c>
      <c r="J27" s="5"/>
      <c r="K27" s="7" t="str">
        <f t="shared" si="5"/>
        <v/>
      </c>
      <c r="L27" s="10"/>
      <c r="M27" s="9" t="str">
        <f t="shared" si="6"/>
        <v/>
      </c>
      <c r="N27" s="5"/>
      <c r="O27" s="7" t="str">
        <f t="shared" si="7"/>
        <v/>
      </c>
      <c r="P27" s="10"/>
      <c r="Q27" s="9" t="str">
        <f t="shared" si="8"/>
        <v/>
      </c>
      <c r="R27" s="5"/>
      <c r="S27" s="7" t="str">
        <f t="shared" si="9"/>
        <v/>
      </c>
      <c r="T27" s="10"/>
      <c r="U27" s="9" t="str">
        <f t="shared" si="10"/>
        <v/>
      </c>
      <c r="V27" s="5"/>
      <c r="W27" s="7" t="str">
        <f t="shared" si="11"/>
        <v/>
      </c>
      <c r="X27" s="10"/>
      <c r="Y27" s="9" t="str">
        <f t="shared" si="12"/>
        <v/>
      </c>
      <c r="Z27" s="5"/>
      <c r="AA27" s="7" t="str">
        <f t="shared" si="13"/>
        <v/>
      </c>
      <c r="AB27" s="29">
        <f t="shared" si="2"/>
        <v>0</v>
      </c>
      <c r="AC27" s="27">
        <v>120000</v>
      </c>
      <c r="AD27" s="32">
        <f t="shared" si="3"/>
        <v>120000</v>
      </c>
    </row>
    <row r="28" spans="1:30">
      <c r="A28" s="36" t="s">
        <v>22</v>
      </c>
      <c r="B28" s="1"/>
      <c r="C28" s="1"/>
      <c r="D28" s="8"/>
      <c r="E28" s="9" t="str">
        <f t="shared" si="4"/>
        <v/>
      </c>
      <c r="F28" s="5"/>
      <c r="G28" s="7" t="str">
        <f t="shared" si="0"/>
        <v/>
      </c>
      <c r="H28" s="8"/>
      <c r="I28" s="9" t="str">
        <f t="shared" si="1"/>
        <v/>
      </c>
      <c r="J28" s="5"/>
      <c r="K28" s="7" t="str">
        <f t="shared" si="5"/>
        <v/>
      </c>
      <c r="L28" s="10"/>
      <c r="M28" s="9" t="str">
        <f t="shared" si="6"/>
        <v/>
      </c>
      <c r="N28" s="5"/>
      <c r="O28" s="7" t="str">
        <f t="shared" si="7"/>
        <v/>
      </c>
      <c r="P28" s="10"/>
      <c r="Q28" s="9" t="str">
        <f t="shared" si="8"/>
        <v/>
      </c>
      <c r="R28" s="5"/>
      <c r="S28" s="7" t="str">
        <f t="shared" si="9"/>
        <v/>
      </c>
      <c r="T28" s="10"/>
      <c r="U28" s="9" t="str">
        <f t="shared" si="10"/>
        <v/>
      </c>
      <c r="V28" s="5"/>
      <c r="W28" s="7" t="str">
        <f t="shared" si="11"/>
        <v/>
      </c>
      <c r="X28" s="10"/>
      <c r="Y28" s="9" t="str">
        <f t="shared" si="12"/>
        <v/>
      </c>
      <c r="Z28" s="5"/>
      <c r="AA28" s="7" t="str">
        <f t="shared" si="13"/>
        <v/>
      </c>
      <c r="AB28" s="29">
        <f t="shared" si="2"/>
        <v>0</v>
      </c>
      <c r="AC28" s="27">
        <v>120000</v>
      </c>
      <c r="AD28" s="32">
        <f t="shared" si="3"/>
        <v>120000</v>
      </c>
    </row>
    <row r="29" spans="1:30">
      <c r="A29" s="36" t="s">
        <v>23</v>
      </c>
      <c r="B29" s="1"/>
      <c r="C29" s="1"/>
      <c r="D29" s="8"/>
      <c r="E29" s="9" t="str">
        <f t="shared" si="4"/>
        <v/>
      </c>
      <c r="F29" s="5"/>
      <c r="G29" s="7" t="str">
        <f t="shared" si="0"/>
        <v/>
      </c>
      <c r="H29" s="8"/>
      <c r="I29" s="9" t="str">
        <f t="shared" si="1"/>
        <v/>
      </c>
      <c r="J29" s="5"/>
      <c r="K29" s="7" t="str">
        <f t="shared" si="5"/>
        <v/>
      </c>
      <c r="L29" s="10"/>
      <c r="M29" s="9" t="str">
        <f t="shared" si="6"/>
        <v/>
      </c>
      <c r="N29" s="5"/>
      <c r="O29" s="7" t="str">
        <f t="shared" si="7"/>
        <v/>
      </c>
      <c r="P29" s="10"/>
      <c r="Q29" s="9" t="str">
        <f t="shared" si="8"/>
        <v/>
      </c>
      <c r="R29" s="5"/>
      <c r="S29" s="7" t="str">
        <f t="shared" si="9"/>
        <v/>
      </c>
      <c r="T29" s="10"/>
      <c r="U29" s="9" t="str">
        <f t="shared" si="10"/>
        <v/>
      </c>
      <c r="V29" s="5"/>
      <c r="W29" s="7" t="str">
        <f t="shared" si="11"/>
        <v/>
      </c>
      <c r="X29" s="10"/>
      <c r="Y29" s="9" t="str">
        <f t="shared" si="12"/>
        <v/>
      </c>
      <c r="Z29" s="5"/>
      <c r="AA29" s="7" t="str">
        <f t="shared" si="13"/>
        <v/>
      </c>
      <c r="AB29" s="29">
        <f t="shared" si="2"/>
        <v>0</v>
      </c>
      <c r="AC29" s="27">
        <v>120000</v>
      </c>
      <c r="AD29" s="32">
        <f t="shared" si="3"/>
        <v>120000</v>
      </c>
    </row>
    <row r="30" spans="1:30">
      <c r="A30" s="36" t="s">
        <v>24</v>
      </c>
      <c r="B30" s="1"/>
      <c r="C30" s="1"/>
      <c r="D30" s="8"/>
      <c r="E30" s="9" t="str">
        <f t="shared" si="4"/>
        <v/>
      </c>
      <c r="F30" s="5"/>
      <c r="G30" s="7" t="str">
        <f t="shared" si="0"/>
        <v/>
      </c>
      <c r="H30" s="8"/>
      <c r="I30" s="9" t="str">
        <f t="shared" si="1"/>
        <v/>
      </c>
      <c r="J30" s="5"/>
      <c r="K30" s="7" t="str">
        <f t="shared" si="5"/>
        <v/>
      </c>
      <c r="L30" s="10"/>
      <c r="M30" s="9" t="str">
        <f t="shared" si="6"/>
        <v/>
      </c>
      <c r="N30" s="5"/>
      <c r="O30" s="7" t="str">
        <f t="shared" si="7"/>
        <v/>
      </c>
      <c r="P30" s="10"/>
      <c r="Q30" s="9" t="str">
        <f t="shared" si="8"/>
        <v/>
      </c>
      <c r="R30" s="5"/>
      <c r="S30" s="7" t="str">
        <f t="shared" si="9"/>
        <v/>
      </c>
      <c r="T30" s="10"/>
      <c r="U30" s="9" t="str">
        <f t="shared" si="10"/>
        <v/>
      </c>
      <c r="V30" s="5"/>
      <c r="W30" s="7" t="str">
        <f t="shared" si="11"/>
        <v/>
      </c>
      <c r="X30" s="10"/>
      <c r="Y30" s="9" t="str">
        <f t="shared" si="12"/>
        <v/>
      </c>
      <c r="Z30" s="5"/>
      <c r="AA30" s="7" t="str">
        <f t="shared" si="13"/>
        <v/>
      </c>
      <c r="AB30" s="29">
        <f t="shared" si="2"/>
        <v>0</v>
      </c>
      <c r="AC30" s="27">
        <v>120000</v>
      </c>
      <c r="AD30" s="32">
        <f t="shared" si="3"/>
        <v>120000</v>
      </c>
    </row>
    <row r="31" spans="1:30">
      <c r="A31" s="36" t="s">
        <v>25</v>
      </c>
      <c r="B31" s="1"/>
      <c r="C31" s="1"/>
      <c r="D31" s="8"/>
      <c r="E31" s="9" t="str">
        <f t="shared" si="4"/>
        <v/>
      </c>
      <c r="F31" s="5"/>
      <c r="G31" s="7" t="str">
        <f t="shared" si="0"/>
        <v/>
      </c>
      <c r="H31" s="8"/>
      <c r="I31" s="9" t="str">
        <f t="shared" si="1"/>
        <v/>
      </c>
      <c r="J31" s="5"/>
      <c r="K31" s="7" t="str">
        <f t="shared" si="5"/>
        <v/>
      </c>
      <c r="L31" s="10"/>
      <c r="M31" s="9" t="str">
        <f t="shared" si="6"/>
        <v/>
      </c>
      <c r="N31" s="5"/>
      <c r="O31" s="7" t="str">
        <f t="shared" si="7"/>
        <v/>
      </c>
      <c r="P31" s="10"/>
      <c r="Q31" s="9" t="str">
        <f t="shared" si="8"/>
        <v/>
      </c>
      <c r="R31" s="5"/>
      <c r="S31" s="7" t="str">
        <f t="shared" si="9"/>
        <v/>
      </c>
      <c r="T31" s="10"/>
      <c r="U31" s="9" t="str">
        <f t="shared" si="10"/>
        <v/>
      </c>
      <c r="V31" s="5"/>
      <c r="W31" s="7" t="str">
        <f t="shared" si="11"/>
        <v/>
      </c>
      <c r="X31" s="10"/>
      <c r="Y31" s="9" t="str">
        <f t="shared" si="12"/>
        <v/>
      </c>
      <c r="Z31" s="5"/>
      <c r="AA31" s="7" t="str">
        <f t="shared" si="13"/>
        <v/>
      </c>
      <c r="AB31" s="29">
        <f t="shared" si="2"/>
        <v>0</v>
      </c>
      <c r="AC31" s="27">
        <v>120000</v>
      </c>
      <c r="AD31" s="32">
        <f t="shared" si="3"/>
        <v>120000</v>
      </c>
    </row>
    <row r="32" spans="1:30">
      <c r="A32" s="36" t="s">
        <v>26</v>
      </c>
      <c r="B32" s="1"/>
      <c r="C32" s="1"/>
      <c r="D32" s="8"/>
      <c r="E32" s="9" t="str">
        <f t="shared" si="4"/>
        <v/>
      </c>
      <c r="F32" s="5"/>
      <c r="G32" s="7" t="str">
        <f t="shared" si="0"/>
        <v/>
      </c>
      <c r="H32" s="8"/>
      <c r="I32" s="9" t="str">
        <f t="shared" si="1"/>
        <v/>
      </c>
      <c r="J32" s="5"/>
      <c r="K32" s="7" t="str">
        <f t="shared" si="5"/>
        <v/>
      </c>
      <c r="L32" s="10"/>
      <c r="M32" s="9" t="str">
        <f t="shared" si="6"/>
        <v/>
      </c>
      <c r="N32" s="5"/>
      <c r="O32" s="7" t="str">
        <f t="shared" si="7"/>
        <v/>
      </c>
      <c r="P32" s="10"/>
      <c r="Q32" s="9" t="str">
        <f t="shared" si="8"/>
        <v/>
      </c>
      <c r="R32" s="5"/>
      <c r="S32" s="7" t="str">
        <f t="shared" si="9"/>
        <v/>
      </c>
      <c r="T32" s="10"/>
      <c r="U32" s="9" t="str">
        <f t="shared" si="10"/>
        <v/>
      </c>
      <c r="V32" s="5"/>
      <c r="W32" s="7" t="str">
        <f t="shared" si="11"/>
        <v/>
      </c>
      <c r="X32" s="10"/>
      <c r="Y32" s="9" t="str">
        <f t="shared" si="12"/>
        <v/>
      </c>
      <c r="Z32" s="5"/>
      <c r="AA32" s="7" t="str">
        <f t="shared" si="13"/>
        <v/>
      </c>
      <c r="AB32" s="29">
        <f t="shared" si="2"/>
        <v>0</v>
      </c>
      <c r="AC32" s="27">
        <v>120000</v>
      </c>
      <c r="AD32" s="32">
        <f t="shared" si="3"/>
        <v>120000</v>
      </c>
    </row>
    <row r="33" spans="1:30">
      <c r="A33" s="36" t="s">
        <v>27</v>
      </c>
      <c r="B33" s="1"/>
      <c r="C33" s="1"/>
      <c r="D33" s="8"/>
      <c r="E33" s="9" t="str">
        <f t="shared" si="4"/>
        <v/>
      </c>
      <c r="F33" s="5"/>
      <c r="G33" s="7" t="str">
        <f t="shared" si="0"/>
        <v/>
      </c>
      <c r="H33" s="8"/>
      <c r="I33" s="9" t="str">
        <f t="shared" si="1"/>
        <v/>
      </c>
      <c r="J33" s="5"/>
      <c r="K33" s="7" t="str">
        <f t="shared" si="5"/>
        <v/>
      </c>
      <c r="L33" s="10"/>
      <c r="M33" s="9" t="str">
        <f t="shared" si="6"/>
        <v/>
      </c>
      <c r="N33" s="5"/>
      <c r="O33" s="7" t="str">
        <f t="shared" si="7"/>
        <v/>
      </c>
      <c r="P33" s="10"/>
      <c r="Q33" s="9" t="str">
        <f t="shared" si="8"/>
        <v/>
      </c>
      <c r="R33" s="5"/>
      <c r="S33" s="7" t="str">
        <f t="shared" si="9"/>
        <v/>
      </c>
      <c r="T33" s="10"/>
      <c r="U33" s="9" t="str">
        <f t="shared" si="10"/>
        <v/>
      </c>
      <c r="V33" s="5"/>
      <c r="W33" s="7" t="str">
        <f t="shared" si="11"/>
        <v/>
      </c>
      <c r="X33" s="10"/>
      <c r="Y33" s="9" t="str">
        <f t="shared" si="12"/>
        <v/>
      </c>
      <c r="Z33" s="5"/>
      <c r="AA33" s="7" t="str">
        <f t="shared" si="13"/>
        <v/>
      </c>
      <c r="AB33" s="29">
        <f t="shared" si="2"/>
        <v>0</v>
      </c>
      <c r="AC33" s="27">
        <v>120000</v>
      </c>
      <c r="AD33" s="32">
        <f t="shared" si="3"/>
        <v>120000</v>
      </c>
    </row>
    <row r="34" spans="1:30">
      <c r="A34" s="36" t="s">
        <v>28</v>
      </c>
      <c r="B34" s="1"/>
      <c r="C34" s="1"/>
      <c r="D34" s="8"/>
      <c r="E34" s="9" t="str">
        <f t="shared" si="4"/>
        <v/>
      </c>
      <c r="F34" s="5"/>
      <c r="G34" s="7" t="str">
        <f t="shared" si="0"/>
        <v/>
      </c>
      <c r="H34" s="8"/>
      <c r="I34" s="9" t="str">
        <f t="shared" si="1"/>
        <v/>
      </c>
      <c r="J34" s="5"/>
      <c r="K34" s="7" t="str">
        <f t="shared" si="5"/>
        <v/>
      </c>
      <c r="L34" s="10"/>
      <c r="M34" s="9" t="str">
        <f t="shared" si="6"/>
        <v/>
      </c>
      <c r="N34" s="5"/>
      <c r="O34" s="7" t="str">
        <f t="shared" si="7"/>
        <v/>
      </c>
      <c r="P34" s="10"/>
      <c r="Q34" s="9" t="str">
        <f t="shared" si="8"/>
        <v/>
      </c>
      <c r="R34" s="5"/>
      <c r="S34" s="7" t="str">
        <f t="shared" si="9"/>
        <v/>
      </c>
      <c r="T34" s="10"/>
      <c r="U34" s="9" t="str">
        <f t="shared" si="10"/>
        <v/>
      </c>
      <c r="V34" s="5"/>
      <c r="W34" s="7" t="str">
        <f t="shared" si="11"/>
        <v/>
      </c>
      <c r="X34" s="10"/>
      <c r="Y34" s="9" t="str">
        <f t="shared" si="12"/>
        <v/>
      </c>
      <c r="Z34" s="5"/>
      <c r="AA34" s="7" t="str">
        <f t="shared" si="13"/>
        <v/>
      </c>
      <c r="AB34" s="29">
        <f t="shared" si="2"/>
        <v>0</v>
      </c>
      <c r="AC34" s="27">
        <v>120000</v>
      </c>
      <c r="AD34" s="32">
        <f t="shared" si="3"/>
        <v>120000</v>
      </c>
    </row>
    <row r="35" spans="1:30">
      <c r="A35" s="36" t="s">
        <v>29</v>
      </c>
      <c r="B35" s="1"/>
      <c r="C35" s="1"/>
      <c r="D35" s="8"/>
      <c r="E35" s="9" t="str">
        <f t="shared" si="4"/>
        <v/>
      </c>
      <c r="F35" s="5"/>
      <c r="G35" s="7" t="str">
        <f t="shared" si="0"/>
        <v/>
      </c>
      <c r="H35" s="8"/>
      <c r="I35" s="9" t="str">
        <f t="shared" si="1"/>
        <v/>
      </c>
      <c r="J35" s="5"/>
      <c r="K35" s="7" t="str">
        <f t="shared" si="5"/>
        <v/>
      </c>
      <c r="L35" s="10"/>
      <c r="M35" s="9" t="str">
        <f t="shared" si="6"/>
        <v/>
      </c>
      <c r="N35" s="5"/>
      <c r="O35" s="7" t="str">
        <f t="shared" si="7"/>
        <v/>
      </c>
      <c r="P35" s="10"/>
      <c r="Q35" s="9" t="str">
        <f t="shared" si="8"/>
        <v/>
      </c>
      <c r="R35" s="5"/>
      <c r="S35" s="7" t="str">
        <f t="shared" si="9"/>
        <v/>
      </c>
      <c r="T35" s="10"/>
      <c r="U35" s="9" t="str">
        <f t="shared" si="10"/>
        <v/>
      </c>
      <c r="V35" s="5"/>
      <c r="W35" s="7" t="str">
        <f t="shared" si="11"/>
        <v/>
      </c>
      <c r="X35" s="10"/>
      <c r="Y35" s="9" t="str">
        <f t="shared" si="12"/>
        <v/>
      </c>
      <c r="Z35" s="5"/>
      <c r="AA35" s="7"/>
      <c r="AB35" s="29">
        <f t="shared" si="2"/>
        <v>0</v>
      </c>
      <c r="AC35" s="27">
        <v>120000</v>
      </c>
      <c r="AD35" s="32">
        <f t="shared" si="3"/>
        <v>120000</v>
      </c>
    </row>
    <row r="36" spans="1:30">
      <c r="A36" s="36" t="s">
        <v>30</v>
      </c>
      <c r="B36" s="1"/>
      <c r="C36" s="1"/>
      <c r="D36" s="8"/>
      <c r="E36" s="9" t="str">
        <f t="shared" si="4"/>
        <v/>
      </c>
      <c r="F36" s="5"/>
      <c r="G36" s="7" t="str">
        <f t="shared" si="0"/>
        <v/>
      </c>
      <c r="H36" s="8"/>
      <c r="I36" s="9" t="str">
        <f t="shared" si="1"/>
        <v/>
      </c>
      <c r="J36" s="5"/>
      <c r="K36" s="7" t="str">
        <f t="shared" si="5"/>
        <v/>
      </c>
      <c r="L36" s="10"/>
      <c r="M36" s="9" t="str">
        <f t="shared" si="6"/>
        <v/>
      </c>
      <c r="N36" s="5"/>
      <c r="O36" s="7" t="str">
        <f t="shared" si="7"/>
        <v/>
      </c>
      <c r="P36" s="10"/>
      <c r="Q36" s="9" t="str">
        <f t="shared" si="8"/>
        <v/>
      </c>
      <c r="R36" s="5"/>
      <c r="S36" s="7" t="str">
        <f t="shared" si="9"/>
        <v/>
      </c>
      <c r="T36" s="10"/>
      <c r="U36" s="9" t="str">
        <f t="shared" si="10"/>
        <v/>
      </c>
      <c r="V36" s="5"/>
      <c r="W36" s="7" t="str">
        <f t="shared" si="11"/>
        <v/>
      </c>
      <c r="X36" s="10"/>
      <c r="Y36" s="9" t="str">
        <f t="shared" si="12"/>
        <v/>
      </c>
      <c r="Z36" s="5"/>
      <c r="AA36" s="7" t="str">
        <f t="shared" si="13"/>
        <v/>
      </c>
      <c r="AB36" s="29">
        <f t="shared" si="2"/>
        <v>0</v>
      </c>
      <c r="AC36" s="27">
        <v>120000</v>
      </c>
      <c r="AD36" s="32">
        <f t="shared" si="3"/>
        <v>120000</v>
      </c>
    </row>
    <row r="37" spans="1:30">
      <c r="A37" s="36" t="s">
        <v>31</v>
      </c>
      <c r="B37" s="1"/>
      <c r="C37" s="1"/>
      <c r="D37" s="22"/>
      <c r="E37" s="11" t="str">
        <f t="shared" ref="E37:E49" si="14">IF(D37=(""),(""),(AC37/12)-D37)</f>
        <v/>
      </c>
      <c r="F37" s="23"/>
      <c r="G37" s="24" t="str">
        <f t="shared" ref="G37:G49" si="15">IF(F37=(""),(""),(AC37/12)-F37)</f>
        <v/>
      </c>
      <c r="H37" s="22"/>
      <c r="I37" s="11" t="str">
        <f>IF(H37=(""),(""),(AC37/12)-H37)</f>
        <v/>
      </c>
      <c r="J37" s="23"/>
      <c r="K37" s="24" t="str">
        <f>IF(J37=(""),(""),(AC37/12)-J37)</f>
        <v/>
      </c>
      <c r="L37" s="14"/>
      <c r="M37" s="11" t="str">
        <f t="shared" ref="M37:M49" si="16">IF(L37=(""),(""),(AC37/12)-L37)</f>
        <v/>
      </c>
      <c r="N37" s="23"/>
      <c r="O37" s="24" t="str">
        <f t="shared" ref="O37:O49" si="17">IF(N37=(""),(""),(AC37/12)-N37)</f>
        <v/>
      </c>
      <c r="P37" s="14"/>
      <c r="Q37" s="11" t="str">
        <f t="shared" ref="Q37:Q49" si="18">IF(P37=(""),(""),(AC37/12)-P37)</f>
        <v/>
      </c>
      <c r="R37" s="23"/>
      <c r="S37" s="24" t="str">
        <f t="shared" ref="S37:S49" si="19">IF(R37=(""),(""),(AC37/12)-R37)</f>
        <v/>
      </c>
      <c r="T37" s="14"/>
      <c r="U37" s="11" t="str">
        <f t="shared" ref="U37:U49" si="20">IF(T37=(""),(""),(AC37/12)-T37)</f>
        <v/>
      </c>
      <c r="V37" s="23"/>
      <c r="W37" s="24" t="str">
        <f t="shared" ref="W37:W49" si="21">IF(V37=(""),(""),(AC37/12)-V37)</f>
        <v/>
      </c>
      <c r="X37" s="14"/>
      <c r="Y37" s="11" t="str">
        <f t="shared" ref="Y37:Y49" si="22">IF(X37=(""),(""),(AC37/12)-X37)</f>
        <v/>
      </c>
      <c r="Z37" s="23"/>
      <c r="AA37" s="24"/>
      <c r="AB37" s="29">
        <f t="shared" si="2"/>
        <v>0</v>
      </c>
      <c r="AC37" s="27">
        <v>120000</v>
      </c>
      <c r="AD37" s="32">
        <f t="shared" si="3"/>
        <v>120000</v>
      </c>
    </row>
    <row r="38" spans="1:30">
      <c r="A38" s="36" t="s">
        <v>32</v>
      </c>
      <c r="B38" s="12"/>
      <c r="C38" s="12"/>
      <c r="D38" s="22"/>
      <c r="E38" s="11" t="str">
        <f t="shared" si="14"/>
        <v/>
      </c>
      <c r="F38" s="12"/>
      <c r="G38" s="12" t="str">
        <f t="shared" si="15"/>
        <v/>
      </c>
      <c r="H38" s="14"/>
      <c r="I38" s="25" t="str">
        <f>IF(H38=(""),(""),(AC38/12)-H38)</f>
        <v/>
      </c>
      <c r="J38" s="13"/>
      <c r="K38" s="12" t="str">
        <f>IF(J38=(""),(""),(AC38/12)-J38)</f>
        <v/>
      </c>
      <c r="L38" s="14"/>
      <c r="M38" s="11" t="str">
        <f t="shared" si="16"/>
        <v/>
      </c>
      <c r="N38" s="12"/>
      <c r="O38" s="12" t="str">
        <f t="shared" si="17"/>
        <v/>
      </c>
      <c r="P38" s="14"/>
      <c r="Q38" s="11" t="str">
        <f t="shared" si="18"/>
        <v/>
      </c>
      <c r="R38" s="12"/>
      <c r="S38" s="12" t="str">
        <f t="shared" si="19"/>
        <v/>
      </c>
      <c r="T38" s="14"/>
      <c r="U38" s="11" t="str">
        <f t="shared" si="20"/>
        <v/>
      </c>
      <c r="V38" s="12"/>
      <c r="W38" s="12" t="str">
        <f t="shared" si="21"/>
        <v/>
      </c>
      <c r="X38" s="14"/>
      <c r="Y38" s="11" t="str">
        <f t="shared" si="22"/>
        <v/>
      </c>
      <c r="Z38" s="12"/>
      <c r="AA38" s="28"/>
      <c r="AB38" s="30">
        <f t="shared" si="2"/>
        <v>0</v>
      </c>
      <c r="AC38" s="12">
        <v>120000</v>
      </c>
      <c r="AD38" s="33">
        <f t="shared" si="3"/>
        <v>120000</v>
      </c>
    </row>
    <row r="39" spans="1:30">
      <c r="A39" s="36" t="s">
        <v>33</v>
      </c>
      <c r="B39" s="12"/>
      <c r="C39" s="12"/>
      <c r="D39" s="14"/>
      <c r="E39" s="34" t="str">
        <f t="shared" si="14"/>
        <v/>
      </c>
      <c r="F39" s="12"/>
      <c r="G39" s="12" t="str">
        <f t="shared" si="15"/>
        <v/>
      </c>
      <c r="H39" s="14"/>
      <c r="I39" s="25" t="str">
        <f>IF(H39=(""),(""),(AC39/12)-H39)</f>
        <v/>
      </c>
      <c r="J39" s="13"/>
      <c r="K39" s="12" t="str">
        <f>IF(J39=(""),(""),(AC39/12)-J39)</f>
        <v/>
      </c>
      <c r="L39" s="14"/>
      <c r="M39" s="11" t="str">
        <f t="shared" si="16"/>
        <v/>
      </c>
      <c r="N39" s="12"/>
      <c r="O39" s="12" t="str">
        <f t="shared" si="17"/>
        <v/>
      </c>
      <c r="P39" s="14"/>
      <c r="Q39" s="11" t="str">
        <f t="shared" si="18"/>
        <v/>
      </c>
      <c r="R39" s="12"/>
      <c r="S39" s="12" t="str">
        <f t="shared" si="19"/>
        <v/>
      </c>
      <c r="T39" s="14"/>
      <c r="U39" s="11" t="str">
        <f t="shared" si="20"/>
        <v/>
      </c>
      <c r="V39" s="12"/>
      <c r="W39" s="12" t="str">
        <f t="shared" si="21"/>
        <v/>
      </c>
      <c r="X39" s="14"/>
      <c r="Y39" s="11" t="str">
        <f t="shared" si="22"/>
        <v/>
      </c>
      <c r="Z39" s="12"/>
      <c r="AA39" s="12" t="str">
        <f t="shared" ref="AA39:AA45" si="23">IF(Z39=(""),(""),(AC39/12)-Z39)</f>
        <v/>
      </c>
      <c r="AB39" s="30">
        <f>D39+F39+H39+J39+L39+N39+P39+R39+T39+V39+X39+Z39</f>
        <v>0</v>
      </c>
      <c r="AC39" s="12">
        <v>120000</v>
      </c>
      <c r="AD39" s="33">
        <f t="shared" ref="AD39:AD45" si="24">IF(AB39=(""),(""),(AC39-AB39))</f>
        <v>120000</v>
      </c>
    </row>
    <row r="40" spans="1:30">
      <c r="A40" s="36" t="s">
        <v>34</v>
      </c>
      <c r="B40" s="12"/>
      <c r="C40" s="12"/>
      <c r="D40" s="14"/>
      <c r="E40" s="34" t="str">
        <f t="shared" si="14"/>
        <v/>
      </c>
      <c r="F40" s="12"/>
      <c r="G40" s="12" t="str">
        <f t="shared" si="15"/>
        <v/>
      </c>
      <c r="H40" s="22"/>
      <c r="I40" s="35" t="str">
        <f t="shared" ref="I40:I46" si="25">IF(H40=(""),(""),(AC40/12)-H40)</f>
        <v/>
      </c>
      <c r="J40" s="13"/>
      <c r="K40" s="12" t="str">
        <f>IF(J40=(""),(""),(AC40/12)-J40)</f>
        <v/>
      </c>
      <c r="L40" s="14"/>
      <c r="M40" s="11" t="str">
        <f t="shared" si="16"/>
        <v/>
      </c>
      <c r="N40" s="12"/>
      <c r="O40" s="12" t="str">
        <f t="shared" si="17"/>
        <v/>
      </c>
      <c r="P40" s="14"/>
      <c r="Q40" s="11" t="str">
        <f t="shared" si="18"/>
        <v/>
      </c>
      <c r="R40" s="12"/>
      <c r="S40" s="12" t="str">
        <f t="shared" si="19"/>
        <v/>
      </c>
      <c r="T40" s="14"/>
      <c r="U40" s="11" t="str">
        <f t="shared" si="20"/>
        <v/>
      </c>
      <c r="V40" s="12"/>
      <c r="W40" s="12" t="str">
        <f t="shared" si="21"/>
        <v/>
      </c>
      <c r="X40" s="14"/>
      <c r="Y40" s="11" t="str">
        <f t="shared" si="22"/>
        <v/>
      </c>
      <c r="Z40" s="12"/>
      <c r="AA40" s="12" t="str">
        <f t="shared" si="23"/>
        <v/>
      </c>
      <c r="AB40" s="30">
        <f t="shared" ref="AB40:AB46" si="26">D40+F40+H40+J40+L40+N40+P40+R40+T40+V40+X40+Z40</f>
        <v>0</v>
      </c>
      <c r="AC40" s="12">
        <v>120000</v>
      </c>
      <c r="AD40" s="33">
        <f t="shared" si="24"/>
        <v>120000</v>
      </c>
    </row>
    <row r="41" spans="1:30">
      <c r="A41" s="36" t="s">
        <v>35</v>
      </c>
      <c r="B41" s="12"/>
      <c r="C41" s="12"/>
      <c r="D41" s="14"/>
      <c r="E41" s="34" t="str">
        <f t="shared" si="14"/>
        <v/>
      </c>
      <c r="F41" s="12"/>
      <c r="G41" s="12" t="str">
        <f t="shared" si="15"/>
        <v/>
      </c>
      <c r="H41" s="22"/>
      <c r="I41" s="35" t="str">
        <f t="shared" si="25"/>
        <v/>
      </c>
      <c r="J41" s="13"/>
      <c r="K41" s="12" t="str">
        <f>IF(J41=(""),(""),(AC41/12)-J41)</f>
        <v/>
      </c>
      <c r="L41" s="14"/>
      <c r="M41" s="11" t="str">
        <f t="shared" si="16"/>
        <v/>
      </c>
      <c r="N41" s="12"/>
      <c r="O41" s="12" t="str">
        <f t="shared" si="17"/>
        <v/>
      </c>
      <c r="P41" s="14"/>
      <c r="Q41" s="11" t="str">
        <f t="shared" si="18"/>
        <v/>
      </c>
      <c r="R41" s="12"/>
      <c r="S41" s="12" t="str">
        <f t="shared" si="19"/>
        <v/>
      </c>
      <c r="T41" s="14"/>
      <c r="U41" s="11" t="str">
        <f t="shared" si="20"/>
        <v/>
      </c>
      <c r="V41" s="12"/>
      <c r="W41" s="12" t="str">
        <f t="shared" si="21"/>
        <v/>
      </c>
      <c r="X41" s="14"/>
      <c r="Y41" s="11" t="str">
        <f t="shared" si="22"/>
        <v/>
      </c>
      <c r="Z41" s="12"/>
      <c r="AA41" s="12" t="str">
        <f t="shared" si="23"/>
        <v/>
      </c>
      <c r="AB41" s="30">
        <f t="shared" si="26"/>
        <v>0</v>
      </c>
      <c r="AC41" s="12">
        <v>120000</v>
      </c>
      <c r="AD41" s="33">
        <f t="shared" si="24"/>
        <v>120000</v>
      </c>
    </row>
    <row r="42" spans="1:30">
      <c r="A42" s="36" t="s">
        <v>36</v>
      </c>
      <c r="B42" s="12"/>
      <c r="C42" s="12"/>
      <c r="D42" s="14"/>
      <c r="E42" s="34" t="str">
        <f t="shared" si="14"/>
        <v/>
      </c>
      <c r="F42" s="12"/>
      <c r="G42" s="12" t="str">
        <f t="shared" si="15"/>
        <v/>
      </c>
      <c r="H42" s="22"/>
      <c r="I42" s="35" t="str">
        <f t="shared" si="25"/>
        <v/>
      </c>
      <c r="J42" s="13"/>
      <c r="K42" s="12"/>
      <c r="L42" s="14"/>
      <c r="M42" s="11" t="str">
        <f t="shared" si="16"/>
        <v/>
      </c>
      <c r="N42" s="12"/>
      <c r="O42" s="12" t="str">
        <f t="shared" si="17"/>
        <v/>
      </c>
      <c r="P42" s="14"/>
      <c r="Q42" s="11" t="str">
        <f t="shared" si="18"/>
        <v/>
      </c>
      <c r="R42" s="12"/>
      <c r="S42" s="12" t="str">
        <f t="shared" si="19"/>
        <v/>
      </c>
      <c r="T42" s="14"/>
      <c r="U42" s="11" t="str">
        <f t="shared" si="20"/>
        <v/>
      </c>
      <c r="V42" s="12"/>
      <c r="W42" s="12" t="str">
        <f t="shared" si="21"/>
        <v/>
      </c>
      <c r="X42" s="14"/>
      <c r="Y42" s="11" t="str">
        <f t="shared" si="22"/>
        <v/>
      </c>
      <c r="Z42" s="12"/>
      <c r="AA42" s="12" t="str">
        <f t="shared" si="23"/>
        <v/>
      </c>
      <c r="AB42" s="30">
        <f t="shared" si="26"/>
        <v>0</v>
      </c>
      <c r="AC42" s="12">
        <v>120000</v>
      </c>
      <c r="AD42" s="33">
        <f t="shared" si="24"/>
        <v>120000</v>
      </c>
    </row>
    <row r="43" spans="1:30">
      <c r="A43" s="36" t="s">
        <v>37</v>
      </c>
      <c r="B43" s="12"/>
      <c r="C43" s="12"/>
      <c r="D43" s="14"/>
      <c r="E43" s="34" t="str">
        <f t="shared" si="14"/>
        <v/>
      </c>
      <c r="F43" s="12"/>
      <c r="G43" s="12" t="str">
        <f t="shared" si="15"/>
        <v/>
      </c>
      <c r="H43" s="22"/>
      <c r="I43" s="35" t="str">
        <f t="shared" si="25"/>
        <v/>
      </c>
      <c r="J43" s="13"/>
      <c r="K43" s="12"/>
      <c r="L43" s="14"/>
      <c r="M43" s="11" t="str">
        <f t="shared" si="16"/>
        <v/>
      </c>
      <c r="N43" s="12"/>
      <c r="O43" s="12" t="str">
        <f t="shared" si="17"/>
        <v/>
      </c>
      <c r="P43" s="14"/>
      <c r="Q43" s="11" t="str">
        <f t="shared" si="18"/>
        <v/>
      </c>
      <c r="R43" s="12"/>
      <c r="S43" s="12" t="str">
        <f t="shared" si="19"/>
        <v/>
      </c>
      <c r="T43" s="14"/>
      <c r="U43" s="11" t="str">
        <f t="shared" si="20"/>
        <v/>
      </c>
      <c r="V43" s="12"/>
      <c r="W43" s="12" t="str">
        <f t="shared" si="21"/>
        <v/>
      </c>
      <c r="X43" s="14"/>
      <c r="Y43" s="11" t="str">
        <f t="shared" si="22"/>
        <v/>
      </c>
      <c r="Z43" s="12"/>
      <c r="AA43" s="12" t="str">
        <f t="shared" si="23"/>
        <v/>
      </c>
      <c r="AB43" s="30">
        <f t="shared" si="26"/>
        <v>0</v>
      </c>
      <c r="AC43" s="12">
        <v>120000</v>
      </c>
      <c r="AD43" s="33">
        <f t="shared" si="24"/>
        <v>120000</v>
      </c>
    </row>
    <row r="44" spans="1:30">
      <c r="A44" s="36" t="s">
        <v>38</v>
      </c>
      <c r="B44" s="12"/>
      <c r="C44" s="12"/>
      <c r="D44" s="14"/>
      <c r="E44" s="34" t="str">
        <f t="shared" si="14"/>
        <v/>
      </c>
      <c r="F44" s="12"/>
      <c r="G44" s="12" t="str">
        <f t="shared" si="15"/>
        <v/>
      </c>
      <c r="H44" s="22"/>
      <c r="I44" s="35" t="str">
        <f t="shared" si="25"/>
        <v/>
      </c>
      <c r="J44" s="13"/>
      <c r="K44" s="12"/>
      <c r="L44" s="14"/>
      <c r="M44" s="11" t="str">
        <f t="shared" si="16"/>
        <v/>
      </c>
      <c r="N44" s="12"/>
      <c r="O44" s="12" t="str">
        <f t="shared" si="17"/>
        <v/>
      </c>
      <c r="P44" s="14"/>
      <c r="Q44" s="11" t="str">
        <f t="shared" si="18"/>
        <v/>
      </c>
      <c r="R44" s="12"/>
      <c r="S44" s="12" t="str">
        <f t="shared" si="19"/>
        <v/>
      </c>
      <c r="T44" s="14"/>
      <c r="U44" s="11" t="str">
        <f t="shared" si="20"/>
        <v/>
      </c>
      <c r="V44" s="12"/>
      <c r="W44" s="12" t="str">
        <f t="shared" si="21"/>
        <v/>
      </c>
      <c r="X44" s="14"/>
      <c r="Y44" s="11" t="str">
        <f t="shared" si="22"/>
        <v/>
      </c>
      <c r="Z44" s="12"/>
      <c r="AA44" s="12" t="str">
        <f t="shared" si="23"/>
        <v/>
      </c>
      <c r="AB44" s="30">
        <f t="shared" si="26"/>
        <v>0</v>
      </c>
      <c r="AC44" s="12">
        <v>120000</v>
      </c>
      <c r="AD44" s="33">
        <f t="shared" si="24"/>
        <v>120000</v>
      </c>
    </row>
    <row r="45" spans="1:30">
      <c r="A45" s="36" t="s">
        <v>39</v>
      </c>
      <c r="B45" s="12"/>
      <c r="C45" s="12"/>
      <c r="D45" s="14"/>
      <c r="E45" s="34" t="str">
        <f t="shared" si="14"/>
        <v/>
      </c>
      <c r="F45" s="12"/>
      <c r="G45" s="12" t="str">
        <f t="shared" si="15"/>
        <v/>
      </c>
      <c r="H45" s="22"/>
      <c r="I45" s="35" t="str">
        <f t="shared" si="25"/>
        <v/>
      </c>
      <c r="J45" s="13"/>
      <c r="K45" s="12"/>
      <c r="L45" s="14"/>
      <c r="M45" s="11" t="str">
        <f t="shared" si="16"/>
        <v/>
      </c>
      <c r="N45" s="12"/>
      <c r="O45" s="12" t="str">
        <f t="shared" si="17"/>
        <v/>
      </c>
      <c r="P45" s="14"/>
      <c r="Q45" s="11" t="str">
        <f t="shared" si="18"/>
        <v/>
      </c>
      <c r="R45" s="12"/>
      <c r="S45" s="12" t="str">
        <f t="shared" si="19"/>
        <v/>
      </c>
      <c r="T45" s="14"/>
      <c r="U45" s="11" t="str">
        <f t="shared" si="20"/>
        <v/>
      </c>
      <c r="V45" s="12"/>
      <c r="W45" s="12" t="str">
        <f t="shared" si="21"/>
        <v/>
      </c>
      <c r="X45" s="14"/>
      <c r="Y45" s="11" t="str">
        <f t="shared" si="22"/>
        <v/>
      </c>
      <c r="Z45" s="12"/>
      <c r="AA45" s="12" t="str">
        <f t="shared" si="23"/>
        <v/>
      </c>
      <c r="AB45" s="30">
        <f t="shared" si="26"/>
        <v>0</v>
      </c>
      <c r="AC45" s="12">
        <v>120000</v>
      </c>
      <c r="AD45" s="33">
        <f t="shared" si="24"/>
        <v>120000</v>
      </c>
    </row>
    <row r="46" spans="1:30">
      <c r="A46" s="36" t="s">
        <v>40</v>
      </c>
      <c r="B46" s="12"/>
      <c r="C46" s="12"/>
      <c r="D46" s="14"/>
      <c r="E46" s="34" t="str">
        <f t="shared" si="14"/>
        <v/>
      </c>
      <c r="F46" s="12"/>
      <c r="G46" s="12" t="str">
        <f t="shared" si="15"/>
        <v/>
      </c>
      <c r="H46" s="22"/>
      <c r="I46" s="35" t="str">
        <f t="shared" si="25"/>
        <v/>
      </c>
      <c r="J46" s="13"/>
      <c r="K46" s="12" t="str">
        <f t="shared" ref="K46:K49" si="27">IF(J46=(""),(""),(AC46/12)-J46)</f>
        <v/>
      </c>
      <c r="L46" s="14"/>
      <c r="M46" s="11" t="str">
        <f t="shared" si="16"/>
        <v/>
      </c>
      <c r="N46" s="12"/>
      <c r="O46" s="12" t="str">
        <f t="shared" si="17"/>
        <v/>
      </c>
      <c r="P46" s="14"/>
      <c r="Q46" s="11" t="str">
        <f t="shared" si="18"/>
        <v/>
      </c>
      <c r="R46" s="12"/>
      <c r="S46" s="12" t="str">
        <f t="shared" si="19"/>
        <v/>
      </c>
      <c r="T46" s="14"/>
      <c r="U46" s="11" t="str">
        <f t="shared" si="20"/>
        <v/>
      </c>
      <c r="V46" s="12"/>
      <c r="W46" s="12" t="str">
        <f t="shared" si="21"/>
        <v/>
      </c>
      <c r="X46" s="14"/>
      <c r="Y46" s="11" t="str">
        <f t="shared" si="22"/>
        <v/>
      </c>
      <c r="Z46" s="12"/>
      <c r="AA46" s="12" t="str">
        <f t="shared" ref="AA46" si="28">IF(Z46=(""),(""),(AC46/12)-Z46)</f>
        <v/>
      </c>
      <c r="AB46" s="30">
        <f t="shared" si="26"/>
        <v>0</v>
      </c>
      <c r="AC46" s="12">
        <v>120000</v>
      </c>
      <c r="AD46" s="33">
        <f t="shared" ref="AD46" si="29">IF(AB46=(""),(""),(AC46-AB46))</f>
        <v>120000</v>
      </c>
    </row>
    <row r="47" spans="1:30">
      <c r="A47" s="36" t="s">
        <v>41</v>
      </c>
      <c r="B47" s="12"/>
      <c r="C47" s="12"/>
      <c r="D47" s="22"/>
      <c r="E47" s="11" t="str">
        <f t="shared" si="14"/>
        <v/>
      </c>
      <c r="F47" s="12"/>
      <c r="G47" s="12" t="str">
        <f t="shared" si="15"/>
        <v/>
      </c>
      <c r="H47" s="14"/>
      <c r="I47" s="25" t="str">
        <f t="shared" ref="I47:I49" si="30">IF(H47=(""),(""),(AC47/12)-H47)</f>
        <v/>
      </c>
      <c r="J47" s="13"/>
      <c r="K47" s="12" t="str">
        <f t="shared" si="27"/>
        <v/>
      </c>
      <c r="L47" s="14"/>
      <c r="M47" s="11" t="str">
        <f t="shared" si="16"/>
        <v/>
      </c>
      <c r="N47" s="12"/>
      <c r="O47" s="12" t="str">
        <f t="shared" si="17"/>
        <v/>
      </c>
      <c r="P47" s="14"/>
      <c r="Q47" s="11" t="str">
        <f t="shared" si="18"/>
        <v/>
      </c>
      <c r="R47" s="12"/>
      <c r="S47" s="12" t="str">
        <f t="shared" si="19"/>
        <v/>
      </c>
      <c r="T47" s="14"/>
      <c r="U47" s="11" t="str">
        <f t="shared" si="20"/>
        <v/>
      </c>
      <c r="V47" s="12"/>
      <c r="W47" s="12" t="str">
        <f t="shared" si="21"/>
        <v/>
      </c>
      <c r="X47" s="14"/>
      <c r="Y47" s="11" t="str">
        <f t="shared" si="22"/>
        <v/>
      </c>
      <c r="Z47" s="12"/>
      <c r="AA47" s="12" t="str">
        <f t="shared" ref="AA47:AA49" si="31">IF(Z47=(""),(""),(AC47/12)-Z47)</f>
        <v/>
      </c>
      <c r="AB47" s="30">
        <f>D47+F47+H47+J47+L47+N47+P47+R47+T47+V47+X47+Z47</f>
        <v>0</v>
      </c>
      <c r="AC47" s="12">
        <v>120000</v>
      </c>
      <c r="AD47" s="33">
        <f t="shared" ref="AD47:AD49" si="32">IF(AB47=(""),(""),(AC47-AB47))</f>
        <v>120000</v>
      </c>
    </row>
    <row r="48" spans="1:30">
      <c r="A48" s="36" t="s">
        <v>42</v>
      </c>
      <c r="B48" s="12"/>
      <c r="C48" s="12"/>
      <c r="D48" s="22"/>
      <c r="E48" s="11" t="str">
        <f t="shared" si="14"/>
        <v/>
      </c>
      <c r="F48" s="12"/>
      <c r="G48" s="12" t="str">
        <f t="shared" si="15"/>
        <v/>
      </c>
      <c r="H48" s="14"/>
      <c r="I48" s="25" t="str">
        <f t="shared" si="30"/>
        <v/>
      </c>
      <c r="J48" s="13"/>
      <c r="K48" s="12" t="str">
        <f t="shared" si="27"/>
        <v/>
      </c>
      <c r="L48" s="14"/>
      <c r="M48" s="11" t="str">
        <f t="shared" si="16"/>
        <v/>
      </c>
      <c r="N48" s="12"/>
      <c r="O48" s="12" t="str">
        <f t="shared" si="17"/>
        <v/>
      </c>
      <c r="P48" s="14"/>
      <c r="Q48" s="11" t="str">
        <f t="shared" si="18"/>
        <v/>
      </c>
      <c r="R48" s="12"/>
      <c r="S48" s="12" t="str">
        <f t="shared" si="19"/>
        <v/>
      </c>
      <c r="T48" s="14"/>
      <c r="U48" s="11" t="str">
        <f t="shared" si="20"/>
        <v/>
      </c>
      <c r="V48" s="12"/>
      <c r="W48" s="12" t="str">
        <f t="shared" si="21"/>
        <v/>
      </c>
      <c r="X48" s="14"/>
      <c r="Y48" s="11" t="str">
        <f t="shared" si="22"/>
        <v/>
      </c>
      <c r="Z48" s="12"/>
      <c r="AA48" s="12" t="str">
        <f t="shared" si="31"/>
        <v/>
      </c>
      <c r="AB48" s="30">
        <f>D48+F48+H48+J48+L48+N48+P48+R48+T48+V48+X48+Z48</f>
        <v>0</v>
      </c>
      <c r="AC48" s="12">
        <v>120000</v>
      </c>
      <c r="AD48" s="33">
        <f t="shared" si="32"/>
        <v>120000</v>
      </c>
    </row>
    <row r="49" spans="1:30">
      <c r="A49" s="36" t="s">
        <v>43</v>
      </c>
      <c r="B49" s="12"/>
      <c r="C49" s="12"/>
      <c r="D49" s="22"/>
      <c r="E49" s="11" t="str">
        <f t="shared" si="14"/>
        <v/>
      </c>
      <c r="F49" s="12"/>
      <c r="G49" s="12" t="str">
        <f t="shared" si="15"/>
        <v/>
      </c>
      <c r="H49" s="14"/>
      <c r="I49" s="25" t="str">
        <f t="shared" si="30"/>
        <v/>
      </c>
      <c r="J49" s="13"/>
      <c r="K49" s="12" t="str">
        <f t="shared" si="27"/>
        <v/>
      </c>
      <c r="L49" s="14"/>
      <c r="M49" s="11" t="str">
        <f t="shared" si="16"/>
        <v/>
      </c>
      <c r="N49" s="12"/>
      <c r="O49" s="12" t="str">
        <f t="shared" si="17"/>
        <v/>
      </c>
      <c r="P49" s="14"/>
      <c r="Q49" s="11" t="str">
        <f t="shared" si="18"/>
        <v/>
      </c>
      <c r="R49" s="12"/>
      <c r="S49" s="12" t="str">
        <f t="shared" si="19"/>
        <v/>
      </c>
      <c r="T49" s="14"/>
      <c r="U49" s="11" t="str">
        <f t="shared" si="20"/>
        <v/>
      </c>
      <c r="V49" s="12"/>
      <c r="W49" s="12" t="str">
        <f t="shared" si="21"/>
        <v/>
      </c>
      <c r="X49" s="14"/>
      <c r="Y49" s="11" t="str">
        <f t="shared" si="22"/>
        <v/>
      </c>
      <c r="Z49" s="12"/>
      <c r="AA49" s="12" t="str">
        <f t="shared" si="31"/>
        <v/>
      </c>
      <c r="AB49" s="30">
        <f>D49+F49+H49+J49+L49+N49+P49+R49+T49+V49+X49+Z49</f>
        <v>0</v>
      </c>
      <c r="AC49" s="12">
        <v>120000</v>
      </c>
      <c r="AD49" s="33">
        <f t="shared" si="32"/>
        <v>120000</v>
      </c>
    </row>
    <row r="50" spans="1:30">
      <c r="A50" s="37" t="s">
        <v>44</v>
      </c>
      <c r="B50" s="37"/>
      <c r="C50" s="37"/>
      <c r="D50" s="51">
        <f>SUBTOTAL(109,[реальный платёж6])</f>
        <v>0</v>
      </c>
      <c r="E50" s="48">
        <f>SUBTOTAL(109,[месячный бюджет минус реальный платёж])</f>
        <v>0</v>
      </c>
      <c r="F50" s="51">
        <f>SUBTOTAL(109,[реальный платёж6])</f>
        <v>0</v>
      </c>
      <c r="G50" s="49">
        <f>SUBTOTAL(109,[месячный бюджет минус реальный платёж3])</f>
        <v>0</v>
      </c>
      <c r="H50" s="51">
        <f>SUBTOTAL(109,[реальный платёж6])</f>
        <v>0</v>
      </c>
      <c r="I50" s="50">
        <f>SUBTOTAL(109,[месячный бюджет минус реальный платёж5])</f>
        <v>0</v>
      </c>
      <c r="J50" s="51">
        <f>SUBTOTAL(109,[реальный платёж6])</f>
        <v>0</v>
      </c>
      <c r="K50" s="49">
        <f>SUBTOTAL(109,[месячный бюджет минус реальный платёж7])</f>
        <v>0</v>
      </c>
      <c r="L50" s="52">
        <f>SUBTOTAL(109,[реальный платёж8])</f>
        <v>0</v>
      </c>
      <c r="M50" s="48">
        <f>SUBTOTAL(109,[месячный бюджет минус реальный платёж9])</f>
        <v>0</v>
      </c>
      <c r="N50" s="49">
        <f>SUBTOTAL(109,[реальный платёж10])</f>
        <v>0</v>
      </c>
      <c r="O50" s="49">
        <f>SUBTOTAL(109,[месячный бюджет минус реальный платёж11])</f>
        <v>0</v>
      </c>
      <c r="P50" s="52">
        <f>SUBTOTAL(109,[реальный платёж12])</f>
        <v>0</v>
      </c>
      <c r="Q50" s="48">
        <f>SUBTOTAL(109,[месячный бюджет минус реальный платёж13])</f>
        <v>0</v>
      </c>
      <c r="R50" s="49">
        <f>SUBTOTAL(109,[реальный платёж14])</f>
        <v>0</v>
      </c>
      <c r="S50" s="49">
        <f>SUBTOTAL(109,[месячный бюджет минус реальный платёж15])</f>
        <v>0</v>
      </c>
      <c r="T50" s="52">
        <f>SUBTOTAL(109,[реальный платёж16])</f>
        <v>0</v>
      </c>
      <c r="U50" s="48">
        <f>SUBTOTAL(109,[месячный бюджет минус реальный платёж17])</f>
        <v>0</v>
      </c>
      <c r="V50" s="49">
        <f>SUBTOTAL(109,[реальный платёж18])</f>
        <v>0</v>
      </c>
      <c r="W50" s="49">
        <f>SUBTOTAL(109,[месячный бюджет минус реальный платёж19])</f>
        <v>0</v>
      </c>
      <c r="X50" s="52">
        <f>SUBTOTAL(109,[реальный платёж20])</f>
        <v>0</v>
      </c>
      <c r="Y50" s="48">
        <f>SUBTOTAL(109,[месячный бюджет минус реальный платёж21])</f>
        <v>0</v>
      </c>
      <c r="Z50" s="49">
        <f>SUBTOTAL(109,[реальный платёж22])</f>
        <v>0</v>
      </c>
      <c r="AA50" s="49">
        <f>SUBTOTAL(109,[месячный бюджет минус реальный платёж23])</f>
        <v>0</v>
      </c>
      <c r="AB50" s="53">
        <f>SUBTOTAL(109,[Столбец1])</f>
        <v>0</v>
      </c>
      <c r="AC50" s="54">
        <f>SUBTOTAL(109,[Столбец2])</f>
        <v>5280000</v>
      </c>
      <c r="AD50" s="55">
        <f>SUBTOTAL(103,[Столбец3])</f>
        <v>44</v>
      </c>
    </row>
  </sheetData>
  <mergeCells count="13">
    <mergeCell ref="J4:K4"/>
    <mergeCell ref="H4:I4"/>
    <mergeCell ref="AB4:AD4"/>
    <mergeCell ref="D4:E4"/>
    <mergeCell ref="F4:G4"/>
    <mergeCell ref="Z4:AA4"/>
    <mergeCell ref="X4:Y4"/>
    <mergeCell ref="V4:W4"/>
    <mergeCell ref="T4:U4"/>
    <mergeCell ref="R4:S4"/>
    <mergeCell ref="P4:Q4"/>
    <mergeCell ref="N4:O4"/>
    <mergeCell ref="L4:M4"/>
  </mergeCells>
  <conditionalFormatting sqref="K6:K49 M6:M49 O6:O49 Q6:Q49 S6:S49 U6:U49 W6:W49 Y6:Y49 G6:G49 I6:I49 AA6:AA49 AD6:AD49 E6:E49">
    <cfRule type="cellIs" dxfId="86" priority="14" operator="greaterThan">
      <formula>0</formula>
    </cfRule>
  </conditionalFormatting>
  <conditionalFormatting sqref="K6:K49 M6:M49 O6:O49 Q6:Q49 S6:S49 U6:U49 W6:W49 Y6:Y49 G6:G49 I6:I49 AA6:AA49 AD6:AD49 E6:E49">
    <cfRule type="cellIs" dxfId="85" priority="13" operator="equal">
      <formula>0</formula>
    </cfRule>
  </conditionalFormatting>
  <conditionalFormatting sqref="K6:K49 M6:M49 O6:O49 Q6:Q49 S6:S49 U6:U49 W6:W49 Y6:Y49 G6:G49 I6:I49 AA6:AA49 AD6:AD49 E6:E49">
    <cfRule type="cellIs" dxfId="84" priority="12" operator="lessThan">
      <formula>0</formula>
    </cfRule>
  </conditionalFormatting>
  <conditionalFormatting sqref="K6:K49 M6:M49 O6:O49 Q6:Q49 S6:S49 U6:U49 W6:W49 Y6:Y49 G6:G49 I6:I49 AA6:AA49 AD6:AD49 E6:E49">
    <cfRule type="cellIs" priority="10" stopIfTrue="1" operator="equal">
      <formula>("")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</dc:creator>
  <cp:lastModifiedBy>Lola</cp:lastModifiedBy>
  <dcterms:created xsi:type="dcterms:W3CDTF">2019-01-24T06:01:35Z</dcterms:created>
  <dcterms:modified xsi:type="dcterms:W3CDTF">2019-01-27T06:27:09Z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