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0515" windowHeight="775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fn.AGGREGATE" hidden="1">#NAME?</definedName>
    <definedName name="Мастер">'[1]ЗП-Январь'!$M$102:$M$105</definedName>
    <definedName name="Статьи">'[1]Январь'!$Q$514:$Q$530</definedName>
    <definedName name="СЧ">'[1]Январь'!$D$514:$D$516</definedName>
    <definedName name="Тип">'[1]Январь'!$H$514:$H$517</definedName>
  </definedNames>
  <calcPr fullCalcOnLoad="1"/>
</workbook>
</file>

<file path=xl/sharedStrings.xml><?xml version="1.0" encoding="utf-8"?>
<sst xmlns="http://schemas.openxmlformats.org/spreadsheetml/2006/main" count="225" uniqueCount="38">
  <si>
    <t>Расч</t>
  </si>
  <si>
    <t>Личн</t>
  </si>
  <si>
    <t>Подотч</t>
  </si>
  <si>
    <t>ЗИП</t>
  </si>
  <si>
    <t>Σ</t>
  </si>
  <si>
    <t>№</t>
  </si>
  <si>
    <t>Месяц</t>
  </si>
  <si>
    <t>Число</t>
  </si>
  <si>
    <t>СЧ</t>
  </si>
  <si>
    <t>+</t>
  </si>
  <si>
    <t>-</t>
  </si>
  <si>
    <t>ТИП</t>
  </si>
  <si>
    <t>Товар</t>
  </si>
  <si>
    <t>Итого</t>
  </si>
  <si>
    <t>Примечание</t>
  </si>
  <si>
    <t>Контаргент</t>
  </si>
  <si>
    <t>Мастер</t>
  </si>
  <si>
    <t>Статья</t>
  </si>
  <si>
    <t>Счет</t>
  </si>
  <si>
    <t>Акт</t>
  </si>
  <si>
    <t>Январь</t>
  </si>
  <si>
    <t>Р</t>
  </si>
  <si>
    <t>Зарплата</t>
  </si>
  <si>
    <t>Налоги</t>
  </si>
  <si>
    <t>Л</t>
  </si>
  <si>
    <t>Доход-ремонт</t>
  </si>
  <si>
    <t>ЗП-компенсации</t>
  </si>
  <si>
    <t>Транспорт</t>
  </si>
  <si>
    <t>Комиссии</t>
  </si>
  <si>
    <t>Обучение</t>
  </si>
  <si>
    <t>Т</t>
  </si>
  <si>
    <t>Доход-продажа</t>
  </si>
  <si>
    <t>ЗП-Прибыль</t>
  </si>
  <si>
    <t>Реклама</t>
  </si>
  <si>
    <t>З</t>
  </si>
  <si>
    <t>Инвестиции</t>
  </si>
  <si>
    <t>П</t>
  </si>
  <si>
    <t>Аренда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</si>
</sst>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d\ mmm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Bookman Old Style"/>
      <family val="1"/>
    </font>
    <font>
      <b/>
      <sz val="9"/>
      <name val="Bookman Old Style"/>
      <family val="1"/>
    </font>
    <font>
      <b/>
      <sz val="14"/>
      <name val="Bookman Old Style"/>
      <family val="1"/>
    </font>
    <font>
      <sz val="9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Bookman Old Style"/>
      <family val="1"/>
    </font>
    <font>
      <b/>
      <sz val="9"/>
      <color indexed="8"/>
      <name val="Bookman Old Style"/>
      <family val="1"/>
    </font>
    <font>
      <b/>
      <sz val="11"/>
      <color indexed="10"/>
      <name val="Bookman Old Style"/>
      <family val="1"/>
    </font>
    <font>
      <b/>
      <sz val="8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9"/>
      <color indexed="9"/>
      <name val="Bookman Old Style"/>
      <family val="1"/>
    </font>
    <font>
      <b/>
      <sz val="14"/>
      <color indexed="10"/>
      <name val="Bookman Old Style"/>
      <family val="1"/>
    </font>
    <font>
      <b/>
      <sz val="11"/>
      <color indexed="9"/>
      <name val="Bookman Old Style"/>
      <family val="1"/>
    </font>
    <font>
      <b/>
      <sz val="9"/>
      <color indexed="60"/>
      <name val="Bookman Old Style"/>
      <family val="1"/>
    </font>
    <font>
      <b/>
      <sz val="9"/>
      <color indexed="17"/>
      <name val="Bookman Old Style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11"/>
      <color rgb="FFFF0000"/>
      <name val="Bookman Old Style"/>
      <family val="1"/>
    </font>
    <font>
      <b/>
      <sz val="8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sz val="8"/>
      <color theme="1"/>
      <name val="Bookman Old Style"/>
      <family val="1"/>
    </font>
    <font>
      <b/>
      <sz val="9"/>
      <color theme="0"/>
      <name val="Bookman Old Style"/>
      <family val="1"/>
    </font>
    <font>
      <b/>
      <sz val="14"/>
      <color rgb="FFFF0000"/>
      <name val="Bookman Old Style"/>
      <family val="1"/>
    </font>
    <font>
      <b/>
      <sz val="11"/>
      <color theme="0"/>
      <name val="Bookman Old Style"/>
      <family val="1"/>
    </font>
    <font>
      <b/>
      <sz val="9"/>
      <color theme="9" tint="-0.4999699890613556"/>
      <name val="Bookman Old Style"/>
      <family val="1"/>
    </font>
    <font>
      <b/>
      <sz val="9"/>
      <color theme="6" tint="-0.4999699890613556"/>
      <name val="Bookman Old Style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14995999634265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>
        <color theme="3" tint="0.3999499976634979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1" fontId="55" fillId="0" borderId="10" xfId="0" applyNumberFormat="1" applyFont="1" applyFill="1" applyBorder="1" applyAlignment="1">
      <alignment horizontal="center" vertical="center"/>
    </xf>
    <xf numFmtId="1" fontId="55" fillId="0" borderId="13" xfId="0" applyNumberFormat="1" applyFont="1" applyFill="1" applyBorder="1" applyAlignment="1">
      <alignment horizontal="center" vertical="center"/>
    </xf>
    <xf numFmtId="1" fontId="55" fillId="0" borderId="0" xfId="0" applyNumberFormat="1" applyFont="1" applyFill="1" applyBorder="1" applyAlignment="1">
      <alignment horizontal="center" vertical="center"/>
    </xf>
    <xf numFmtId="1" fontId="56" fillId="0" borderId="14" xfId="0" applyNumberFormat="1" applyFont="1" applyFill="1" applyBorder="1" applyAlignment="1">
      <alignment horizontal="right" vertical="center"/>
    </xf>
    <xf numFmtId="1" fontId="56" fillId="0" borderId="15" xfId="0" applyNumberFormat="1" applyFont="1" applyFill="1" applyBorder="1" applyAlignment="1">
      <alignment horizontal="right" vertical="center"/>
    </xf>
    <xf numFmtId="1" fontId="2" fillId="0" borderId="15" xfId="0" applyNumberFormat="1" applyFont="1" applyFill="1" applyBorder="1" applyAlignment="1">
      <alignment horizontal="right" vertical="center"/>
    </xf>
    <xf numFmtId="1" fontId="56" fillId="0" borderId="10" xfId="0" applyNumberFormat="1" applyFont="1" applyFill="1" applyBorder="1" applyAlignment="1">
      <alignment horizontal="center" vertical="center"/>
    </xf>
    <xf numFmtId="1" fontId="56" fillId="0" borderId="15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1" fontId="52" fillId="0" borderId="16" xfId="0" applyNumberFormat="1" applyFont="1" applyFill="1" applyBorder="1" applyAlignment="1">
      <alignment horizontal="center" vertical="center"/>
    </xf>
    <xf numFmtId="1" fontId="57" fillId="0" borderId="0" xfId="0" applyNumberFormat="1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/>
    </xf>
    <xf numFmtId="1" fontId="52" fillId="0" borderId="0" xfId="0" applyNumberFormat="1" applyFont="1" applyFill="1" applyBorder="1" applyAlignment="1">
      <alignment horizontal="center" vertical="center"/>
    </xf>
    <xf numFmtId="1" fontId="51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38" borderId="20" xfId="0" applyFont="1" applyFill="1" applyBorder="1" applyAlignment="1">
      <alignment horizontal="center" vertical="center"/>
    </xf>
    <xf numFmtId="0" fontId="52" fillId="38" borderId="20" xfId="0" applyFont="1" applyFill="1" applyBorder="1" applyAlignment="1">
      <alignment vertical="center"/>
    </xf>
    <xf numFmtId="0" fontId="52" fillId="38" borderId="20" xfId="0" applyFont="1" applyFill="1" applyBorder="1" applyAlignment="1">
      <alignment horizontal="center" vertical="center"/>
    </xf>
    <xf numFmtId="0" fontId="59" fillId="38" borderId="16" xfId="0" applyFont="1" applyFill="1" applyBorder="1" applyAlignment="1">
      <alignment vertical="center"/>
    </xf>
    <xf numFmtId="1" fontId="52" fillId="39" borderId="17" xfId="0" applyNumberFormat="1" applyFont="1" applyFill="1" applyBorder="1" applyAlignment="1">
      <alignment horizontal="center" vertical="center"/>
    </xf>
    <xf numFmtId="1" fontId="52" fillId="39" borderId="20" xfId="0" applyNumberFormat="1" applyFont="1" applyFill="1" applyBorder="1" applyAlignment="1">
      <alignment horizontal="center" vertical="center"/>
    </xf>
    <xf numFmtId="1" fontId="58" fillId="39" borderId="16" xfId="0" applyNumberFormat="1" applyFont="1" applyFill="1" applyBorder="1" applyAlignment="1">
      <alignment horizontal="center" vertical="center"/>
    </xf>
    <xf numFmtId="0" fontId="59" fillId="38" borderId="21" xfId="0" applyFont="1" applyFill="1" applyBorder="1" applyAlignment="1">
      <alignment horizontal="center" vertical="center"/>
    </xf>
    <xf numFmtId="0" fontId="59" fillId="38" borderId="20" xfId="0" applyFont="1" applyFill="1" applyBorder="1" applyAlignment="1">
      <alignment horizontal="center" vertical="center"/>
    </xf>
    <xf numFmtId="0" fontId="59" fillId="38" borderId="20" xfId="0" applyFont="1" applyFill="1" applyBorder="1" applyAlignment="1">
      <alignment vertical="center"/>
    </xf>
    <xf numFmtId="1" fontId="52" fillId="38" borderId="16" xfId="0" applyNumberFormat="1" applyFont="1" applyFill="1" applyBorder="1" applyAlignment="1">
      <alignment vertical="center"/>
    </xf>
    <xf numFmtId="1" fontId="52" fillId="0" borderId="0" xfId="0" applyNumberFormat="1" applyFont="1" applyFill="1" applyBorder="1" applyAlignment="1">
      <alignment vertical="center"/>
    </xf>
    <xf numFmtId="1" fontId="51" fillId="0" borderId="0" xfId="0" applyNumberFormat="1" applyFont="1" applyFill="1" applyBorder="1" applyAlignment="1">
      <alignment horizontal="center" vertical="center"/>
    </xf>
    <xf numFmtId="1" fontId="51" fillId="0" borderId="0" xfId="0" applyNumberFormat="1" applyFont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1" fontId="51" fillId="0" borderId="24" xfId="0" applyNumberFormat="1" applyFont="1" applyBorder="1" applyAlignment="1">
      <alignment horizontal="center" vertical="center"/>
    </xf>
    <xf numFmtId="164" fontId="52" fillId="0" borderId="0" xfId="0" applyNumberFormat="1" applyFont="1" applyBorder="1" applyAlignment="1">
      <alignment horizontal="center" vertical="center"/>
    </xf>
    <xf numFmtId="1" fontId="51" fillId="0" borderId="25" xfId="0" applyNumberFormat="1" applyFont="1" applyFill="1" applyBorder="1" applyAlignment="1">
      <alignment horizontal="center" vertical="center"/>
    </xf>
    <xf numFmtId="1" fontId="51" fillId="0" borderId="26" xfId="0" applyNumberFormat="1" applyFont="1" applyBorder="1" applyAlignment="1">
      <alignment horizontal="center" vertical="center"/>
    </xf>
    <xf numFmtId="1" fontId="51" fillId="33" borderId="27" xfId="0" applyNumberFormat="1" applyFont="1" applyFill="1" applyBorder="1" applyAlignment="1">
      <alignment horizontal="center" vertical="center"/>
    </xf>
    <xf numFmtId="1" fontId="60" fillId="34" borderId="27" xfId="0" applyNumberFormat="1" applyFont="1" applyFill="1" applyBorder="1" applyAlignment="1">
      <alignment horizontal="center" vertical="center"/>
    </xf>
    <xf numFmtId="1" fontId="51" fillId="0" borderId="28" xfId="0" applyNumberFormat="1" applyFont="1" applyBorder="1" applyAlignment="1">
      <alignment horizontal="center" vertical="center"/>
    </xf>
    <xf numFmtId="1" fontId="51" fillId="0" borderId="29" xfId="0" applyNumberFormat="1" applyFont="1" applyBorder="1" applyAlignment="1">
      <alignment horizontal="center" vertical="center"/>
    </xf>
    <xf numFmtId="1" fontId="51" fillId="0" borderId="3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51" fillId="0" borderId="31" xfId="0" applyNumberFormat="1" applyFont="1" applyBorder="1" applyAlignment="1">
      <alignment vertical="center"/>
    </xf>
    <xf numFmtId="1" fontId="51" fillId="0" borderId="32" xfId="0" applyNumberFormat="1" applyFont="1" applyBorder="1" applyAlignment="1">
      <alignment vertical="center"/>
    </xf>
    <xf numFmtId="1" fontId="51" fillId="0" borderId="33" xfId="0" applyNumberFormat="1" applyFont="1" applyBorder="1" applyAlignment="1">
      <alignment vertical="center"/>
    </xf>
    <xf numFmtId="49" fontId="51" fillId="0" borderId="25" xfId="0" applyNumberFormat="1" applyFont="1" applyBorder="1" applyAlignment="1">
      <alignment horizontal="center" vertical="center"/>
    </xf>
    <xf numFmtId="1" fontId="51" fillId="0" borderId="24" xfId="0" applyNumberFormat="1" applyFont="1" applyFill="1" applyBorder="1" applyAlignment="1">
      <alignment horizontal="center" vertical="center"/>
    </xf>
    <xf numFmtId="1" fontId="51" fillId="33" borderId="13" xfId="0" applyNumberFormat="1" applyFont="1" applyFill="1" applyBorder="1" applyAlignment="1">
      <alignment horizontal="center" vertical="center"/>
    </xf>
    <xf numFmtId="1" fontId="60" fillId="34" borderId="13" xfId="0" applyNumberFormat="1" applyFont="1" applyFill="1" applyBorder="1" applyAlignment="1">
      <alignment horizontal="center" vertical="center"/>
    </xf>
    <xf numFmtId="1" fontId="51" fillId="0" borderId="11" xfId="0" applyNumberFormat="1" applyFont="1" applyBorder="1" applyAlignment="1">
      <alignment horizontal="center" vertical="center"/>
    </xf>
    <xf numFmtId="1" fontId="51" fillId="0" borderId="0" xfId="0" applyNumberFormat="1" applyFont="1" applyBorder="1" applyAlignment="1">
      <alignment horizontal="center" vertical="center"/>
    </xf>
    <xf numFmtId="1" fontId="51" fillId="0" borderId="25" xfId="0" applyNumberFormat="1" applyFont="1" applyBorder="1" applyAlignment="1">
      <alignment vertical="center"/>
    </xf>
    <xf numFmtId="1" fontId="51" fillId="0" borderId="23" xfId="0" applyNumberFormat="1" applyFont="1" applyBorder="1" applyAlignment="1">
      <alignment vertical="center"/>
    </xf>
    <xf numFmtId="1" fontId="51" fillId="0" borderId="26" xfId="0" applyNumberFormat="1" applyFont="1" applyBorder="1" applyAlignment="1">
      <alignment vertical="center"/>
    </xf>
    <xf numFmtId="1" fontId="51" fillId="0" borderId="10" xfId="0" applyNumberFormat="1" applyFont="1" applyFill="1" applyBorder="1" applyAlignment="1">
      <alignment horizontal="center" vertical="center"/>
    </xf>
    <xf numFmtId="0" fontId="51" fillId="0" borderId="25" xfId="0" applyFont="1" applyBorder="1" applyAlignment="1">
      <alignment vertical="center"/>
    </xf>
    <xf numFmtId="0" fontId="51" fillId="0" borderId="23" xfId="0" applyFont="1" applyBorder="1" applyAlignment="1">
      <alignment vertical="center"/>
    </xf>
    <xf numFmtId="0" fontId="51" fillId="0" borderId="26" xfId="0" applyFont="1" applyBorder="1" applyAlignment="1">
      <alignment vertical="center"/>
    </xf>
    <xf numFmtId="0" fontId="51" fillId="0" borderId="24" xfId="0" applyFont="1" applyBorder="1" applyAlignment="1">
      <alignment horizontal="center" vertical="center"/>
    </xf>
    <xf numFmtId="1" fontId="51" fillId="16" borderId="13" xfId="0" applyNumberFormat="1" applyFont="1" applyFill="1" applyBorder="1" applyAlignment="1">
      <alignment horizontal="center" vertical="center"/>
    </xf>
    <xf numFmtId="1" fontId="51" fillId="0" borderId="34" xfId="0" applyNumberFormat="1" applyFont="1" applyBorder="1" applyAlignment="1">
      <alignment vertical="center"/>
    </xf>
    <xf numFmtId="1" fontId="51" fillId="0" borderId="35" xfId="0" applyNumberFormat="1" applyFont="1" applyBorder="1" applyAlignment="1">
      <alignment vertical="center"/>
    </xf>
    <xf numFmtId="49" fontId="51" fillId="0" borderId="36" xfId="0" applyNumberFormat="1" applyFont="1" applyBorder="1" applyAlignment="1">
      <alignment horizontal="center" vertical="center"/>
    </xf>
    <xf numFmtId="1" fontId="51" fillId="0" borderId="37" xfId="0" applyNumberFormat="1" applyFont="1" applyFill="1" applyBorder="1" applyAlignment="1">
      <alignment horizontal="center" vertical="center"/>
    </xf>
    <xf numFmtId="0" fontId="52" fillId="38" borderId="20" xfId="0" applyFont="1" applyFill="1" applyBorder="1" applyAlignment="1">
      <alignment horizontal="center" vertical="center"/>
    </xf>
    <xf numFmtId="0" fontId="52" fillId="38" borderId="16" xfId="0" applyFont="1" applyFill="1" applyBorder="1" applyAlignment="1">
      <alignment horizontal="center" vertical="center"/>
    </xf>
    <xf numFmtId="1" fontId="52" fillId="38" borderId="17" xfId="0" applyNumberFormat="1" applyFont="1" applyFill="1" applyBorder="1" applyAlignment="1">
      <alignment horizontal="center" vertical="center"/>
    </xf>
    <xf numFmtId="1" fontId="52" fillId="38" borderId="16" xfId="0" applyNumberFormat="1" applyFont="1" applyFill="1" applyBorder="1" applyAlignment="1">
      <alignment horizontal="center" vertical="center"/>
    </xf>
    <xf numFmtId="1" fontId="52" fillId="16" borderId="20" xfId="0" applyNumberFormat="1" applyFont="1" applyFill="1" applyBorder="1" applyAlignment="1">
      <alignment horizontal="center" vertical="center"/>
    </xf>
    <xf numFmtId="1" fontId="60" fillId="34" borderId="10" xfId="0" applyNumberFormat="1" applyFont="1" applyFill="1" applyBorder="1" applyAlignment="1">
      <alignment horizontal="center" vertical="center"/>
    </xf>
    <xf numFmtId="1" fontId="51" fillId="40" borderId="20" xfId="0" applyNumberFormat="1" applyFont="1" applyFill="1" applyBorder="1" applyAlignment="1">
      <alignment horizontal="center" vertical="center"/>
    </xf>
    <xf numFmtId="1" fontId="52" fillId="40" borderId="16" xfId="0" applyNumberFormat="1" applyFont="1" applyFill="1" applyBorder="1" applyAlignment="1">
      <alignment horizontal="center" vertical="center"/>
    </xf>
    <xf numFmtId="1" fontId="52" fillId="38" borderId="38" xfId="0" applyNumberFormat="1" applyFont="1" applyFill="1" applyBorder="1" applyAlignment="1">
      <alignment horizontal="center" vertical="center"/>
    </xf>
    <xf numFmtId="1" fontId="52" fillId="38" borderId="39" xfId="0" applyNumberFormat="1" applyFont="1" applyFill="1" applyBorder="1" applyAlignment="1">
      <alignment horizontal="center" vertical="center"/>
    </xf>
    <xf numFmtId="1" fontId="5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51" fillId="38" borderId="40" xfId="0" applyFont="1" applyFill="1" applyBorder="1" applyAlignment="1">
      <alignment horizontal="center" vertical="center"/>
    </xf>
    <xf numFmtId="0" fontId="52" fillId="38" borderId="41" xfId="0" applyFont="1" applyFill="1" applyBorder="1" applyAlignment="1">
      <alignment vertical="center"/>
    </xf>
    <xf numFmtId="0" fontId="52" fillId="38" borderId="41" xfId="0" applyFont="1" applyFill="1" applyBorder="1" applyAlignment="1">
      <alignment horizontal="center" vertical="center"/>
    </xf>
    <xf numFmtId="1" fontId="52" fillId="38" borderId="41" xfId="0" applyNumberFormat="1" applyFont="1" applyFill="1" applyBorder="1" applyAlignment="1">
      <alignment horizontal="center" vertical="center"/>
    </xf>
    <xf numFmtId="1" fontId="52" fillId="38" borderId="42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57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1" fontId="51" fillId="0" borderId="43" xfId="0" applyNumberFormat="1" applyFont="1" applyBorder="1" applyAlignment="1">
      <alignment horizontal="center" vertical="center"/>
    </xf>
    <xf numFmtId="164" fontId="52" fillId="0" borderId="43" xfId="0" applyNumberFormat="1" applyFont="1" applyBorder="1" applyAlignment="1">
      <alignment horizontal="center" vertical="center"/>
    </xf>
    <xf numFmtId="1" fontId="51" fillId="0" borderId="43" xfId="0" applyNumberFormat="1" applyFont="1" applyFill="1" applyBorder="1" applyAlignment="1">
      <alignment horizontal="center" vertical="center"/>
    </xf>
    <xf numFmtId="1" fontId="51" fillId="33" borderId="43" xfId="0" applyNumberFormat="1" applyFont="1" applyFill="1" applyBorder="1" applyAlignment="1">
      <alignment horizontal="center" vertical="center"/>
    </xf>
    <xf numFmtId="1" fontId="60" fillId="34" borderId="43" xfId="0" applyNumberFormat="1" applyFont="1" applyFill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1" fontId="51" fillId="0" borderId="43" xfId="0" applyNumberFormat="1" applyFont="1" applyBorder="1" applyAlignment="1">
      <alignment vertical="center"/>
    </xf>
    <xf numFmtId="49" fontId="51" fillId="0" borderId="43" xfId="0" applyNumberFormat="1" applyFont="1" applyBorder="1" applyAlignment="1">
      <alignment horizontal="center" vertical="center"/>
    </xf>
    <xf numFmtId="1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38" borderId="44" xfId="0" applyFont="1" applyFill="1" applyBorder="1" applyAlignment="1">
      <alignment horizontal="center" vertical="center"/>
    </xf>
    <xf numFmtId="0" fontId="52" fillId="38" borderId="45" xfId="0" applyFont="1" applyFill="1" applyBorder="1" applyAlignment="1">
      <alignment horizontal="center" vertical="center"/>
    </xf>
    <xf numFmtId="1" fontId="51" fillId="38" borderId="45" xfId="0" applyNumberFormat="1" applyFont="1" applyFill="1" applyBorder="1" applyAlignment="1">
      <alignment horizontal="center" vertical="center"/>
    </xf>
    <xf numFmtId="0" fontId="51" fillId="38" borderId="14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right"/>
    </xf>
    <xf numFmtId="0" fontId="54" fillId="0" borderId="30" xfId="0" applyFont="1" applyFill="1" applyBorder="1" applyAlignment="1">
      <alignment horizontal="right"/>
    </xf>
    <xf numFmtId="0" fontId="52" fillId="0" borderId="17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2" fillId="38" borderId="46" xfId="0" applyFont="1" applyFill="1" applyBorder="1" applyAlignment="1">
      <alignment horizontal="center" vertical="center"/>
    </xf>
    <xf numFmtId="0" fontId="52" fillId="38" borderId="38" xfId="0" applyFont="1" applyFill="1" applyBorder="1" applyAlignment="1">
      <alignment horizontal="center" vertical="center"/>
    </xf>
    <xf numFmtId="1" fontId="52" fillId="39" borderId="29" xfId="0" applyNumberFormat="1" applyFont="1" applyFill="1" applyBorder="1" applyAlignment="1">
      <alignment horizontal="center" vertical="center"/>
    </xf>
    <xf numFmtId="1" fontId="52" fillId="38" borderId="41" xfId="0" applyNumberFormat="1" applyFont="1" applyFill="1" applyBorder="1" applyAlignment="1">
      <alignment horizontal="center" vertical="center"/>
    </xf>
    <xf numFmtId="1" fontId="52" fillId="38" borderId="42" xfId="0" applyNumberFormat="1" applyFont="1" applyFill="1" applyBorder="1" applyAlignment="1">
      <alignment horizontal="center" vertical="center"/>
    </xf>
    <xf numFmtId="0" fontId="52" fillId="0" borderId="47" xfId="0" applyFont="1" applyFill="1" applyBorder="1" applyAlignment="1">
      <alignment horizontal="center" vertical="center"/>
    </xf>
    <xf numFmtId="0" fontId="52" fillId="0" borderId="48" xfId="0" applyFont="1" applyFill="1" applyBorder="1" applyAlignment="1">
      <alignment horizontal="center" vertical="center"/>
    </xf>
    <xf numFmtId="0" fontId="52" fillId="0" borderId="49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1" fontId="55" fillId="0" borderId="17" xfId="0" applyNumberFormat="1" applyFont="1" applyFill="1" applyBorder="1" applyAlignment="1">
      <alignment horizontal="center" vertical="center"/>
    </xf>
    <xf numFmtId="1" fontId="55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ill>
        <patternFill patternType="darkGrid"/>
      </fill>
    </dxf>
    <dxf>
      <fill>
        <patternFill>
          <bgColor theme="8" tint="0.3999499976634979"/>
        </patternFill>
      </fill>
    </dxf>
    <dxf>
      <fill>
        <patternFill>
          <bgColor rgb="FF99FF66"/>
        </patternFill>
      </fill>
    </dxf>
    <dxf>
      <fill>
        <patternFill>
          <bgColor rgb="FFFFFF66"/>
        </patternFill>
      </fill>
    </dxf>
    <dxf>
      <fill>
        <patternFill patternType="darkGrid"/>
      </fill>
    </dxf>
    <dxf>
      <fill>
        <patternFill>
          <bgColor theme="8" tint="0.3999499976634979"/>
        </patternFill>
      </fill>
    </dxf>
    <dxf>
      <fill>
        <patternFill>
          <bgColor rgb="FF99FF66"/>
        </patternFill>
      </fill>
    </dxf>
    <dxf>
      <fill>
        <patternFill>
          <bgColor rgb="FFFFFF66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48;&#1055;\&#1060;&#1080;&#1085;&#1072;&#1085;&#1089;&#1099;\&#1060;&#1048;&#1047;&#1040;&#1056;_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ЗП-Январь"/>
      <sheetName val="Шаблон"/>
      <sheetName val="ЗП-шаблон"/>
      <sheetName val="Анализ"/>
      <sheetName val="Дебер-кредит"/>
      <sheetName val="Зп-проба"/>
      <sheetName val="Бюджетирование"/>
      <sheetName val="Лист1"/>
    </sheetNames>
    <sheetDataSet>
      <sheetData sheetId="0">
        <row r="514">
          <cell r="D514" t="str">
            <v>Р</v>
          </cell>
          <cell r="Q514" t="str">
            <v>Аренда</v>
          </cell>
        </row>
        <row r="515">
          <cell r="D515" t="str">
            <v>Л</v>
          </cell>
          <cell r="Q515" t="str">
            <v>Доход-монтаж</v>
          </cell>
        </row>
        <row r="516">
          <cell r="D516" t="str">
            <v>П</v>
          </cell>
          <cell r="H516" t="str">
            <v>З</v>
          </cell>
          <cell r="Q516" t="str">
            <v>Доход-продажа</v>
          </cell>
        </row>
        <row r="517">
          <cell r="H517" t="str">
            <v>Т</v>
          </cell>
          <cell r="Q517" t="str">
            <v>Доход-ремонт</v>
          </cell>
        </row>
        <row r="518">
          <cell r="Q518" t="str">
            <v>Другое</v>
          </cell>
        </row>
        <row r="519">
          <cell r="Q519" t="str">
            <v>Зарплата</v>
          </cell>
        </row>
        <row r="520">
          <cell r="Q520" t="str">
            <v>ЗИП</v>
          </cell>
        </row>
        <row r="521">
          <cell r="Q521" t="str">
            <v>ЗП-компенсации</v>
          </cell>
        </row>
        <row r="522">
          <cell r="Q522" t="str">
            <v>ЗП-Прибыль</v>
          </cell>
        </row>
        <row r="523">
          <cell r="Q523" t="str">
            <v>Инвестиции</v>
          </cell>
        </row>
        <row r="524">
          <cell r="Q524" t="str">
            <v>Комиссии</v>
          </cell>
        </row>
        <row r="525">
          <cell r="Q525" t="str">
            <v>Налоги</v>
          </cell>
        </row>
        <row r="526">
          <cell r="Q526" t="str">
            <v>Оборудование</v>
          </cell>
        </row>
        <row r="527">
          <cell r="Q527" t="str">
            <v>Обучение</v>
          </cell>
        </row>
        <row r="528">
          <cell r="Q528" t="str">
            <v>Офис</v>
          </cell>
        </row>
        <row r="529">
          <cell r="Q529" t="str">
            <v>Реклама</v>
          </cell>
        </row>
        <row r="530">
          <cell r="Q530" t="str">
            <v>Транспорт</v>
          </cell>
        </row>
      </sheetData>
      <sheetData sheetId="1">
        <row r="102">
          <cell r="M102" t="str">
            <v>Жариков</v>
          </cell>
        </row>
        <row r="103">
          <cell r="M103" t="str">
            <v>Ю</v>
          </cell>
        </row>
        <row r="104">
          <cell r="M104" t="str">
            <v>Юра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7"/>
  <sheetViews>
    <sheetView tabSelected="1" zoomScalePageLayoutView="0" workbookViewId="0" topLeftCell="A69">
      <selection activeCell="F78" sqref="F78"/>
    </sheetView>
  </sheetViews>
  <sheetFormatPr defaultColWidth="9.140625" defaultRowHeight="15" outlineLevelCol="1"/>
  <cols>
    <col min="1" max="1" width="9.140625" style="37" customWidth="1"/>
    <col min="2" max="2" width="8.28125" style="37" bestFit="1" customWidth="1"/>
    <col min="3" max="3" width="6.7109375" style="37" bestFit="1" customWidth="1"/>
    <col min="4" max="4" width="3.28125" style="105" customWidth="1"/>
    <col min="5" max="5" width="9.28125" style="37" customWidth="1"/>
    <col min="6" max="7" width="9.140625" style="37" customWidth="1"/>
    <col min="8" max="8" width="5.00390625" style="37" bestFit="1" customWidth="1"/>
    <col min="9" max="9" width="9.28125" style="37" customWidth="1" outlineLevel="1"/>
    <col min="10" max="12" width="11.421875" style="37" customWidth="1" outlineLevel="1"/>
    <col min="13" max="13" width="8.7109375" style="103" customWidth="1" outlineLevel="1"/>
    <col min="14" max="14" width="55.8515625" style="37" bestFit="1" customWidth="1"/>
    <col min="15" max="15" width="20.7109375" style="37" bestFit="1" customWidth="1"/>
    <col min="16" max="16" width="8.8515625" style="37" bestFit="1" customWidth="1"/>
    <col min="17" max="17" width="19.57421875" style="37" customWidth="1"/>
    <col min="18" max="18" width="9.00390625" style="37" bestFit="1" customWidth="1"/>
    <col min="19" max="20" width="10.7109375" style="37" bestFit="1" customWidth="1"/>
    <col min="21" max="21" width="9.28125" style="37" customWidth="1"/>
    <col min="22" max="22" width="10.7109375" style="37" bestFit="1" customWidth="1"/>
    <col min="23" max="23" width="9.28125" style="37" customWidth="1"/>
    <col min="24" max="24" width="12.140625" style="37" bestFit="1" customWidth="1"/>
    <col min="25" max="30" width="9.28125" style="37" customWidth="1"/>
    <col min="31" max="31" width="10.57421875" style="37" customWidth="1"/>
    <col min="32" max="34" width="9.140625" style="37" customWidth="1"/>
    <col min="35" max="35" width="8.140625" style="37" customWidth="1"/>
    <col min="36" max="36" width="12.57421875" style="37" customWidth="1"/>
    <col min="37" max="37" width="13.8515625" style="37" bestFit="1" customWidth="1"/>
    <col min="38" max="39" width="9.140625" style="37" customWidth="1"/>
    <col min="40" max="40" width="7.7109375" style="37" bestFit="1" customWidth="1"/>
    <col min="41" max="41" width="7.8515625" style="37" bestFit="1" customWidth="1"/>
    <col min="42" max="46" width="9.140625" style="37" customWidth="1"/>
    <col min="47" max="47" width="7.421875" style="37" customWidth="1"/>
    <col min="48" max="48" width="10.140625" style="37" bestFit="1" customWidth="1"/>
    <col min="49" max="49" width="7.57421875" style="37" customWidth="1"/>
    <col min="50" max="53" width="9.140625" style="37" customWidth="1"/>
    <col min="54" max="54" width="7.421875" style="37" customWidth="1"/>
    <col min="55" max="55" width="7.140625" style="37" bestFit="1" customWidth="1"/>
    <col min="56" max="56" width="9.140625" style="37" customWidth="1"/>
    <col min="57" max="57" width="14.00390625" style="37" bestFit="1" customWidth="1"/>
    <col min="58" max="58" width="9.140625" style="37" customWidth="1"/>
    <col min="59" max="59" width="11.421875" style="37" bestFit="1" customWidth="1"/>
    <col min="60" max="63" width="9.140625" style="37" customWidth="1"/>
    <col min="64" max="64" width="8.7109375" style="37" bestFit="1" customWidth="1"/>
    <col min="65" max="16384" width="9.140625" style="37" customWidth="1"/>
  </cols>
  <sheetData>
    <row r="1" spans="3:24" s="1" customFormat="1" ht="15.75" thickBot="1">
      <c r="C1" s="137"/>
      <c r="D1" s="138"/>
      <c r="E1" s="138"/>
      <c r="F1" s="139"/>
      <c r="G1" s="2"/>
      <c r="M1" s="3"/>
      <c r="S1" s="140"/>
      <c r="T1" s="140"/>
      <c r="U1" s="140"/>
      <c r="V1" s="140"/>
      <c r="W1" s="140"/>
      <c r="X1" s="140"/>
    </row>
    <row r="2" spans="3:26" s="1" customFormat="1" ht="15.75" thickBot="1">
      <c r="C2" s="141"/>
      <c r="D2" s="141"/>
      <c r="E2" s="4"/>
      <c r="F2" s="4"/>
      <c r="G2" s="4"/>
      <c r="I2" s="4"/>
      <c r="J2" s="5"/>
      <c r="K2" s="6"/>
      <c r="L2" s="6"/>
      <c r="M2" s="7"/>
      <c r="Q2" s="142"/>
      <c r="R2" s="143"/>
      <c r="S2" s="8"/>
      <c r="T2" s="8"/>
      <c r="U2" s="8"/>
      <c r="V2" s="8"/>
      <c r="W2" s="8"/>
      <c r="X2" s="4"/>
      <c r="Z2" s="8"/>
    </row>
    <row r="3" spans="3:26" s="1" customFormat="1" ht="16.5" thickBot="1">
      <c r="C3" s="144"/>
      <c r="D3" s="145"/>
      <c r="E3" s="9"/>
      <c r="F3" s="9"/>
      <c r="G3" s="9"/>
      <c r="I3" s="10"/>
      <c r="J3" s="5"/>
      <c r="K3" s="6"/>
      <c r="L3" s="6"/>
      <c r="M3" s="11"/>
      <c r="Q3" s="130"/>
      <c r="R3" s="131"/>
      <c r="S3" s="12"/>
      <c r="T3" s="13"/>
      <c r="U3" s="14"/>
      <c r="V3" s="13"/>
      <c r="W3" s="13"/>
      <c r="X3" s="15"/>
      <c r="Z3" s="16"/>
    </row>
    <row r="4" spans="4:24" s="1" customFormat="1" ht="13.5" thickBot="1">
      <c r="D4" s="17"/>
      <c r="F4" s="128"/>
      <c r="G4" s="128"/>
      <c r="H4" s="129"/>
      <c r="I4" s="18"/>
      <c r="J4" s="5"/>
      <c r="K4" s="6"/>
      <c r="L4" s="6"/>
      <c r="M4" s="19"/>
      <c r="Q4" s="130"/>
      <c r="R4" s="131"/>
      <c r="S4" s="20"/>
      <c r="T4" s="21"/>
      <c r="U4" s="21"/>
      <c r="V4" s="21"/>
      <c r="W4" s="21"/>
      <c r="X4" s="21"/>
    </row>
    <row r="5" spans="4:24" s="1" customFormat="1" ht="13.5" thickBot="1">
      <c r="D5" s="17"/>
      <c r="F5" s="22"/>
      <c r="G5" s="22"/>
      <c r="H5" s="22"/>
      <c r="I5" s="23"/>
      <c r="J5" s="6"/>
      <c r="K5" s="6"/>
      <c r="L5" s="6"/>
      <c r="M5" s="19"/>
      <c r="Q5" s="2"/>
      <c r="R5" s="2"/>
      <c r="S5" s="6"/>
      <c r="T5" s="6"/>
      <c r="U5" s="6"/>
      <c r="V5" s="6"/>
      <c r="W5" s="6"/>
      <c r="X5" s="6"/>
    </row>
    <row r="6" spans="1:24" s="1" customFormat="1" ht="15.75" thickBot="1">
      <c r="A6" s="111">
        <v>1</v>
      </c>
      <c r="B6" s="111" t="s">
        <v>20</v>
      </c>
      <c r="C6" s="112">
        <v>8</v>
      </c>
      <c r="D6" s="113" t="s">
        <v>21</v>
      </c>
      <c r="E6" s="114"/>
      <c r="F6" s="112">
        <v>8265</v>
      </c>
      <c r="G6" s="115"/>
      <c r="H6" s="116"/>
      <c r="I6" s="112">
        <f>IF(D6="р",IF(E6&gt;0,E6,IF(AND(F6&gt;0,H6&lt;&gt;"з"),-F6,0)),0)</f>
        <v>-8265</v>
      </c>
      <c r="J6" s="112">
        <f>IF(D6="л",IF(E6&gt;0,E6,IF(AND(F6&gt;0,H6&lt;&gt;"з"),-F6,0)),0)</f>
        <v>0</v>
      </c>
      <c r="K6" s="112">
        <f>IF(D6="п",IF(E6&gt;0,E6,IF(AND(F6&gt;0,H6&lt;&gt;"з"),-F6,0)),0)</f>
        <v>0</v>
      </c>
      <c r="L6" s="112">
        <f>IF(H6="т",F6-E6,0)</f>
        <v>0</v>
      </c>
      <c r="M6" s="117">
        <f>SUM(I6:L6)</f>
        <v>-8265</v>
      </c>
      <c r="N6" s="118"/>
      <c r="O6" s="118"/>
      <c r="P6" s="118"/>
      <c r="Q6" s="118" t="s">
        <v>22</v>
      </c>
      <c r="R6" s="119"/>
      <c r="S6" s="114"/>
      <c r="T6" s="6"/>
      <c r="U6" s="6"/>
      <c r="V6" s="6"/>
      <c r="W6" s="6"/>
      <c r="X6" s="6"/>
    </row>
    <row r="7" spans="4:13" s="1" customFormat="1" ht="15.75" thickBot="1">
      <c r="D7" s="17"/>
      <c r="J7" s="24"/>
      <c r="K7" s="24"/>
      <c r="L7" s="24"/>
      <c r="M7" s="3"/>
    </row>
    <row r="8" spans="1:32" ht="18.75" thickBot="1">
      <c r="A8" s="25" t="s">
        <v>5</v>
      </c>
      <c r="B8" s="25" t="s">
        <v>6</v>
      </c>
      <c r="C8" s="25" t="s">
        <v>7</v>
      </c>
      <c r="D8" s="25" t="s">
        <v>8</v>
      </c>
      <c r="E8" s="26" t="s">
        <v>9</v>
      </c>
      <c r="F8" s="27" t="s">
        <v>10</v>
      </c>
      <c r="G8" s="28" t="s">
        <v>3</v>
      </c>
      <c r="H8" s="29" t="s">
        <v>11</v>
      </c>
      <c r="I8" s="30" t="s">
        <v>0</v>
      </c>
      <c r="J8" s="31" t="s">
        <v>1</v>
      </c>
      <c r="K8" s="32" t="s">
        <v>2</v>
      </c>
      <c r="L8" s="25" t="s">
        <v>12</v>
      </c>
      <c r="M8" s="25" t="s">
        <v>13</v>
      </c>
      <c r="N8" s="25" t="s">
        <v>14</v>
      </c>
      <c r="O8" s="25" t="s">
        <v>15</v>
      </c>
      <c r="P8" s="25" t="s">
        <v>16</v>
      </c>
      <c r="Q8" s="33" t="s">
        <v>17</v>
      </c>
      <c r="R8" s="34" t="s">
        <v>18</v>
      </c>
      <c r="S8" s="35" t="s">
        <v>19</v>
      </c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6"/>
      <c r="AF8" s="6"/>
    </row>
    <row r="9" spans="1:36" ht="18.75" thickBot="1">
      <c r="A9" s="38"/>
      <c r="B9" s="39"/>
      <c r="C9" s="39"/>
      <c r="D9" s="39"/>
      <c r="E9" s="39"/>
      <c r="F9" s="39"/>
      <c r="G9" s="40"/>
      <c r="H9" s="41"/>
      <c r="I9" s="42">
        <v>15490</v>
      </c>
      <c r="J9" s="43">
        <v>0</v>
      </c>
      <c r="K9" s="43"/>
      <c r="L9" s="43"/>
      <c r="M9" s="44">
        <f>SUM(I9:L9)</f>
        <v>15490</v>
      </c>
      <c r="N9" s="45"/>
      <c r="O9" s="45"/>
      <c r="P9" s="45"/>
      <c r="Q9" s="46"/>
      <c r="R9" s="47"/>
      <c r="S9" s="48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50"/>
      <c r="AF9" s="50"/>
      <c r="AG9" s="51"/>
      <c r="AH9" s="51"/>
      <c r="AJ9" s="51"/>
    </row>
    <row r="10" spans="1:34" ht="15.75" thickBot="1">
      <c r="A10" s="52">
        <v>1</v>
      </c>
      <c r="B10" s="53" t="s">
        <v>20</v>
      </c>
      <c r="C10" s="54">
        <v>8</v>
      </c>
      <c r="D10" s="55" t="s">
        <v>21</v>
      </c>
      <c r="E10" s="56"/>
      <c r="F10" s="57">
        <v>8265</v>
      </c>
      <c r="G10" s="58"/>
      <c r="H10" s="59"/>
      <c r="I10" s="60">
        <f>IF(D10="р",IF(E10&gt;0,E10,IF(AND(F10&gt;0,H10&lt;&gt;"з"),-F10,0)),0)</f>
        <v>-8265</v>
      </c>
      <c r="J10" s="61">
        <f>IF(D10="л",IF(E10&gt;0,E10,IF(AND(F10&gt;0,H10&lt;&gt;"з"),-F10,0)),0)</f>
        <v>0</v>
      </c>
      <c r="K10" s="61">
        <f>IF(D10="п",IF(E10&gt;0,E10,IF(AND(F10&gt;0,H10&lt;&gt;"з"),-F10,0)),0)</f>
        <v>0</v>
      </c>
      <c r="L10" s="62">
        <f>IF(H10="т",F10-E10,0)</f>
        <v>0</v>
      </c>
      <c r="M10" s="63">
        <f>SUM(I10:L10)</f>
        <v>-8265</v>
      </c>
      <c r="N10" s="64"/>
      <c r="O10" s="65"/>
      <c r="P10" s="65"/>
      <c r="Q10" s="66" t="s">
        <v>22</v>
      </c>
      <c r="R10" s="67"/>
      <c r="S10" s="68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1"/>
      <c r="AH10" s="51"/>
    </row>
    <row r="11" spans="1:34" ht="15.75" thickBot="1">
      <c r="A11" s="52">
        <f>A10+1</f>
        <v>2</v>
      </c>
      <c r="B11" s="53" t="s">
        <v>20</v>
      </c>
      <c r="C11" s="54">
        <v>8</v>
      </c>
      <c r="D11" s="55" t="s">
        <v>21</v>
      </c>
      <c r="E11" s="56"/>
      <c r="F11" s="57">
        <v>969</v>
      </c>
      <c r="G11" s="69"/>
      <c r="H11" s="70"/>
      <c r="I11" s="71">
        <f aca="true" t="shared" si="0" ref="I11:I74">IF(D11="р",IF(E11&gt;0,E11,IF(AND(F11&gt;0,H11&lt;&gt;"з"),-F11,0)),0)</f>
        <v>-969</v>
      </c>
      <c r="J11" s="72">
        <f aca="true" t="shared" si="1" ref="J11:J74">IF(D11="л",IF(E11&gt;0,E11,IF(AND(F11&gt;0,H11&lt;&gt;"з"),-F11,0)),0)</f>
        <v>0</v>
      </c>
      <c r="K11" s="72">
        <f aca="true" t="shared" si="2" ref="K11:K74">IF(D11="п",IF(E11&gt;0,E11,IF(AND(F11&gt;0,H11&lt;&gt;"з"),-F11,0)),0)</f>
        <v>0</v>
      </c>
      <c r="L11" s="62">
        <f aca="true" t="shared" si="3" ref="L11:L74">IF(H11="т",F11-E11,0)</f>
        <v>0</v>
      </c>
      <c r="M11" s="63">
        <f aca="true" t="shared" si="4" ref="M11:M74">SUM(I11:L11)</f>
        <v>-969</v>
      </c>
      <c r="N11" s="73"/>
      <c r="O11" s="74"/>
      <c r="P11" s="74"/>
      <c r="Q11" s="75" t="s">
        <v>23</v>
      </c>
      <c r="R11" s="67"/>
      <c r="S11" s="68"/>
      <c r="T11" s="50"/>
      <c r="U11" s="76"/>
      <c r="V11" s="76"/>
      <c r="W11" s="76"/>
      <c r="Z11" s="50"/>
      <c r="AA11" s="50"/>
      <c r="AB11" s="50"/>
      <c r="AC11" s="50"/>
      <c r="AD11" s="50"/>
      <c r="AE11" s="50"/>
      <c r="AF11" s="50"/>
      <c r="AG11" s="51"/>
      <c r="AH11" s="51"/>
    </row>
    <row r="12" spans="1:34" ht="15.75" thickBot="1">
      <c r="A12" s="52">
        <f aca="true" t="shared" si="5" ref="A12:A75">A11+1</f>
        <v>3</v>
      </c>
      <c r="B12" s="53" t="s">
        <v>20</v>
      </c>
      <c r="C12" s="54">
        <v>8</v>
      </c>
      <c r="D12" s="55" t="s">
        <v>21</v>
      </c>
      <c r="E12" s="56"/>
      <c r="F12" s="57">
        <v>2470</v>
      </c>
      <c r="G12" s="69"/>
      <c r="H12" s="70"/>
      <c r="I12" s="71">
        <f t="shared" si="0"/>
        <v>-2470</v>
      </c>
      <c r="J12" s="72">
        <f t="shared" si="1"/>
        <v>0</v>
      </c>
      <c r="K12" s="72">
        <f t="shared" si="2"/>
        <v>0</v>
      </c>
      <c r="L12" s="62">
        <f t="shared" si="3"/>
        <v>0</v>
      </c>
      <c r="M12" s="63">
        <f t="shared" si="4"/>
        <v>-2470</v>
      </c>
      <c r="N12" s="73"/>
      <c r="O12" s="74"/>
      <c r="P12" s="74"/>
      <c r="Q12" s="75" t="s">
        <v>23</v>
      </c>
      <c r="R12" s="67"/>
      <c r="S12" s="68"/>
      <c r="T12" s="50"/>
      <c r="U12" s="76"/>
      <c r="V12" s="76"/>
      <c r="W12" s="76"/>
      <c r="Z12" s="50"/>
      <c r="AA12" s="50"/>
      <c r="AB12" s="50"/>
      <c r="AC12" s="50"/>
      <c r="AD12" s="50"/>
      <c r="AE12" s="50"/>
      <c r="AF12" s="50"/>
      <c r="AG12" s="51"/>
      <c r="AH12" s="51"/>
    </row>
    <row r="13" spans="1:34" ht="15">
      <c r="A13" s="52">
        <f t="shared" si="5"/>
        <v>4</v>
      </c>
      <c r="B13" s="53" t="s">
        <v>20</v>
      </c>
      <c r="C13" s="54">
        <v>8</v>
      </c>
      <c r="D13" s="55" t="s">
        <v>21</v>
      </c>
      <c r="E13" s="56"/>
      <c r="F13" s="57">
        <v>4180</v>
      </c>
      <c r="G13" s="69"/>
      <c r="H13" s="70"/>
      <c r="I13" s="71">
        <f t="shared" si="0"/>
        <v>-4180</v>
      </c>
      <c r="J13" s="72">
        <f t="shared" si="1"/>
        <v>0</v>
      </c>
      <c r="K13" s="72">
        <f t="shared" si="2"/>
        <v>0</v>
      </c>
      <c r="L13" s="62">
        <f t="shared" si="3"/>
        <v>0</v>
      </c>
      <c r="M13" s="63">
        <f t="shared" si="4"/>
        <v>-4180</v>
      </c>
      <c r="N13" s="73"/>
      <c r="O13" s="74"/>
      <c r="P13" s="74"/>
      <c r="Q13" s="75" t="s">
        <v>23</v>
      </c>
      <c r="R13" s="67"/>
      <c r="S13" s="68"/>
      <c r="T13" s="50"/>
      <c r="U13" s="50"/>
      <c r="V13" s="50"/>
      <c r="Y13" s="50"/>
      <c r="Z13" s="50"/>
      <c r="AA13" s="50"/>
      <c r="AB13" s="50"/>
      <c r="AC13" s="50"/>
      <c r="AD13" s="50"/>
      <c r="AE13" s="50"/>
      <c r="AF13" s="50"/>
      <c r="AG13" s="51"/>
      <c r="AH13" s="51"/>
    </row>
    <row r="14" spans="1:34" ht="15">
      <c r="A14" s="52">
        <f t="shared" si="5"/>
        <v>5</v>
      </c>
      <c r="B14" s="53" t="s">
        <v>20</v>
      </c>
      <c r="C14" s="54">
        <v>8</v>
      </c>
      <c r="D14" s="55" t="s">
        <v>21</v>
      </c>
      <c r="E14" s="56"/>
      <c r="F14" s="57">
        <v>247</v>
      </c>
      <c r="G14" s="69"/>
      <c r="H14" s="70"/>
      <c r="I14" s="71">
        <f t="shared" si="0"/>
        <v>-247</v>
      </c>
      <c r="J14" s="72">
        <f t="shared" si="1"/>
        <v>0</v>
      </c>
      <c r="K14" s="72">
        <f t="shared" si="2"/>
        <v>0</v>
      </c>
      <c r="L14" s="62">
        <f t="shared" si="3"/>
        <v>0</v>
      </c>
      <c r="M14" s="63">
        <f t="shared" si="4"/>
        <v>-247</v>
      </c>
      <c r="N14" s="73"/>
      <c r="O14" s="74"/>
      <c r="P14" s="74"/>
      <c r="Q14" s="75" t="s">
        <v>23</v>
      </c>
      <c r="R14" s="67"/>
      <c r="S14" s="68"/>
      <c r="T14" s="50"/>
      <c r="U14" s="50"/>
      <c r="V14" s="50"/>
      <c r="W14" s="36"/>
      <c r="X14" s="36"/>
      <c r="Y14" s="2"/>
      <c r="Z14" s="50"/>
      <c r="AA14" s="50"/>
      <c r="AB14" s="50"/>
      <c r="AC14" s="50"/>
      <c r="AD14" s="50"/>
      <c r="AE14" s="50"/>
      <c r="AF14" s="50"/>
      <c r="AG14" s="51"/>
      <c r="AH14" s="51"/>
    </row>
    <row r="15" spans="1:34" ht="15">
      <c r="A15" s="52">
        <f t="shared" si="5"/>
        <v>6</v>
      </c>
      <c r="B15" s="53" t="s">
        <v>20</v>
      </c>
      <c r="C15" s="54">
        <v>8</v>
      </c>
      <c r="D15" s="55" t="s">
        <v>21</v>
      </c>
      <c r="E15" s="56"/>
      <c r="F15" s="57">
        <v>551</v>
      </c>
      <c r="G15" s="69"/>
      <c r="H15" s="70"/>
      <c r="I15" s="71">
        <f t="shared" si="0"/>
        <v>-551</v>
      </c>
      <c r="J15" s="72">
        <f t="shared" si="1"/>
        <v>0</v>
      </c>
      <c r="K15" s="72">
        <f t="shared" si="2"/>
        <v>0</v>
      </c>
      <c r="L15" s="62">
        <f t="shared" si="3"/>
        <v>0</v>
      </c>
      <c r="M15" s="63">
        <f t="shared" si="4"/>
        <v>-551</v>
      </c>
      <c r="N15" s="73"/>
      <c r="O15" s="74"/>
      <c r="P15" s="74"/>
      <c r="Q15" s="75" t="s">
        <v>23</v>
      </c>
      <c r="R15" s="67"/>
      <c r="S15" s="68"/>
      <c r="T15" s="50"/>
      <c r="U15" s="50"/>
      <c r="V15" s="50"/>
      <c r="W15" s="6"/>
      <c r="Z15" s="50"/>
      <c r="AA15" s="50"/>
      <c r="AB15" s="50"/>
      <c r="AC15" s="50"/>
      <c r="AD15" s="50"/>
      <c r="AE15" s="50"/>
      <c r="AF15" s="50"/>
      <c r="AG15" s="51"/>
      <c r="AH15" s="51"/>
    </row>
    <row r="16" spans="1:34" ht="15">
      <c r="A16" s="52">
        <f t="shared" si="5"/>
        <v>7</v>
      </c>
      <c r="B16" s="53" t="s">
        <v>20</v>
      </c>
      <c r="C16" s="54">
        <v>8</v>
      </c>
      <c r="D16" s="55"/>
      <c r="E16" s="56"/>
      <c r="F16" s="57"/>
      <c r="G16" s="69"/>
      <c r="H16" s="70"/>
      <c r="I16" s="71">
        <f t="shared" si="0"/>
        <v>0</v>
      </c>
      <c r="J16" s="72">
        <f t="shared" si="1"/>
        <v>0</v>
      </c>
      <c r="K16" s="72">
        <f t="shared" si="2"/>
        <v>0</v>
      </c>
      <c r="L16" s="62">
        <f t="shared" si="3"/>
        <v>0</v>
      </c>
      <c r="M16" s="63">
        <f t="shared" si="4"/>
        <v>0</v>
      </c>
      <c r="N16" s="73"/>
      <c r="O16" s="74"/>
      <c r="P16" s="74"/>
      <c r="Q16" s="75"/>
      <c r="R16" s="67"/>
      <c r="S16" s="68"/>
      <c r="T16" s="50"/>
      <c r="U16" s="50"/>
      <c r="V16" s="50"/>
      <c r="W16" s="50"/>
      <c r="Z16" s="50"/>
      <c r="AA16" s="50"/>
      <c r="AB16" s="50"/>
      <c r="AC16" s="50"/>
      <c r="AD16" s="50"/>
      <c r="AE16" s="50"/>
      <c r="AF16" s="50"/>
      <c r="AG16" s="51"/>
      <c r="AH16" s="51"/>
    </row>
    <row r="17" spans="1:34" ht="15">
      <c r="A17" s="52">
        <f t="shared" si="5"/>
        <v>8</v>
      </c>
      <c r="B17" s="53" t="s">
        <v>20</v>
      </c>
      <c r="C17" s="54">
        <v>12</v>
      </c>
      <c r="D17" s="55" t="s">
        <v>24</v>
      </c>
      <c r="E17" s="56">
        <v>8800</v>
      </c>
      <c r="F17" s="57"/>
      <c r="G17" s="69"/>
      <c r="H17" s="70"/>
      <c r="I17" s="71">
        <f t="shared" si="0"/>
        <v>0</v>
      </c>
      <c r="J17" s="72">
        <f t="shared" si="1"/>
        <v>8800</v>
      </c>
      <c r="K17" s="72">
        <f t="shared" si="2"/>
        <v>0</v>
      </c>
      <c r="L17" s="62">
        <f t="shared" si="3"/>
        <v>0</v>
      </c>
      <c r="M17" s="63">
        <f t="shared" si="4"/>
        <v>8800</v>
      </c>
      <c r="N17" s="73"/>
      <c r="O17" s="74"/>
      <c r="P17" s="74"/>
      <c r="Q17" s="75" t="s">
        <v>25</v>
      </c>
      <c r="R17" s="67"/>
      <c r="S17" s="68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1"/>
      <c r="AH17" s="51"/>
    </row>
    <row r="18" spans="1:34" ht="15">
      <c r="A18" s="52">
        <f t="shared" si="5"/>
        <v>9</v>
      </c>
      <c r="B18" s="53" t="s">
        <v>20</v>
      </c>
      <c r="C18" s="54">
        <v>12</v>
      </c>
      <c r="D18" s="55" t="s">
        <v>24</v>
      </c>
      <c r="E18" s="56">
        <v>9600</v>
      </c>
      <c r="F18" s="57"/>
      <c r="G18" s="69"/>
      <c r="H18" s="70"/>
      <c r="I18" s="71">
        <f t="shared" si="0"/>
        <v>0</v>
      </c>
      <c r="J18" s="72">
        <f t="shared" si="1"/>
        <v>9600</v>
      </c>
      <c r="K18" s="72">
        <f t="shared" si="2"/>
        <v>0</v>
      </c>
      <c r="L18" s="62">
        <f t="shared" si="3"/>
        <v>0</v>
      </c>
      <c r="M18" s="63">
        <f t="shared" si="4"/>
        <v>9600</v>
      </c>
      <c r="N18" s="77"/>
      <c r="O18" s="78"/>
      <c r="P18" s="78"/>
      <c r="Q18" s="79" t="s">
        <v>25</v>
      </c>
      <c r="R18" s="67"/>
      <c r="S18" s="68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1"/>
      <c r="AH18" s="51"/>
    </row>
    <row r="19" spans="1:34" ht="15">
      <c r="A19" s="52">
        <f t="shared" si="5"/>
        <v>10</v>
      </c>
      <c r="B19" s="53" t="s">
        <v>20</v>
      </c>
      <c r="C19" s="54">
        <v>12</v>
      </c>
      <c r="D19" s="55" t="s">
        <v>24</v>
      </c>
      <c r="E19" s="56">
        <v>3480</v>
      </c>
      <c r="F19" s="57"/>
      <c r="G19" s="69"/>
      <c r="H19" s="70"/>
      <c r="I19" s="71">
        <f t="shared" si="0"/>
        <v>0</v>
      </c>
      <c r="J19" s="72">
        <f t="shared" si="1"/>
        <v>3480</v>
      </c>
      <c r="K19" s="72">
        <f t="shared" si="2"/>
        <v>0</v>
      </c>
      <c r="L19" s="62">
        <f t="shared" si="3"/>
        <v>0</v>
      </c>
      <c r="M19" s="63">
        <f t="shared" si="4"/>
        <v>3480</v>
      </c>
      <c r="N19" s="73"/>
      <c r="O19" s="74"/>
      <c r="P19" s="74"/>
      <c r="Q19" s="75" t="s">
        <v>25</v>
      </c>
      <c r="R19" s="67"/>
      <c r="S19" s="80"/>
      <c r="AC19" s="50"/>
      <c r="AD19" s="50"/>
      <c r="AE19" s="50"/>
      <c r="AF19" s="50"/>
      <c r="AG19" s="51"/>
      <c r="AH19" s="51"/>
    </row>
    <row r="20" spans="1:34" ht="15">
      <c r="A20" s="52">
        <f t="shared" si="5"/>
        <v>11</v>
      </c>
      <c r="B20" s="53" t="s">
        <v>20</v>
      </c>
      <c r="C20" s="54">
        <v>12</v>
      </c>
      <c r="D20" s="55" t="s">
        <v>24</v>
      </c>
      <c r="E20" s="56"/>
      <c r="F20" s="57">
        <v>1300</v>
      </c>
      <c r="G20" s="69"/>
      <c r="H20" s="70"/>
      <c r="I20" s="71">
        <f t="shared" si="0"/>
        <v>0</v>
      </c>
      <c r="J20" s="72">
        <f t="shared" si="1"/>
        <v>-1300</v>
      </c>
      <c r="K20" s="72">
        <f t="shared" si="2"/>
        <v>0</v>
      </c>
      <c r="L20" s="62">
        <f t="shared" si="3"/>
        <v>0</v>
      </c>
      <c r="M20" s="63">
        <f t="shared" si="4"/>
        <v>-1300</v>
      </c>
      <c r="N20" s="73"/>
      <c r="O20" s="74"/>
      <c r="P20" s="74"/>
      <c r="Q20" s="75" t="s">
        <v>26</v>
      </c>
      <c r="R20" s="67"/>
      <c r="S20" s="80"/>
      <c r="AC20" s="50"/>
      <c r="AD20" s="50"/>
      <c r="AE20" s="50"/>
      <c r="AF20" s="50"/>
      <c r="AG20" s="51"/>
      <c r="AH20" s="51"/>
    </row>
    <row r="21" spans="1:34" ht="15">
      <c r="A21" s="52">
        <f t="shared" si="5"/>
        <v>12</v>
      </c>
      <c r="B21" s="53" t="s">
        <v>20</v>
      </c>
      <c r="C21" s="54">
        <v>12</v>
      </c>
      <c r="D21" s="55" t="s">
        <v>24</v>
      </c>
      <c r="E21" s="56">
        <v>500</v>
      </c>
      <c r="F21" s="57"/>
      <c r="G21" s="69"/>
      <c r="H21" s="70"/>
      <c r="I21" s="71">
        <f t="shared" si="0"/>
        <v>0</v>
      </c>
      <c r="J21" s="72">
        <f t="shared" si="1"/>
        <v>500</v>
      </c>
      <c r="K21" s="72">
        <f t="shared" si="2"/>
        <v>0</v>
      </c>
      <c r="L21" s="62">
        <f t="shared" si="3"/>
        <v>0</v>
      </c>
      <c r="M21" s="63">
        <f t="shared" si="4"/>
        <v>500</v>
      </c>
      <c r="N21" s="73"/>
      <c r="O21" s="74"/>
      <c r="P21" s="74"/>
      <c r="Q21" s="75" t="s">
        <v>25</v>
      </c>
      <c r="R21" s="67"/>
      <c r="S21" s="80"/>
      <c r="AC21" s="50"/>
      <c r="AD21" s="50"/>
      <c r="AE21" s="50"/>
      <c r="AF21" s="50"/>
      <c r="AG21" s="51"/>
      <c r="AH21" s="51"/>
    </row>
    <row r="22" spans="1:34" ht="15">
      <c r="A22" s="52">
        <f t="shared" si="5"/>
        <v>13</v>
      </c>
      <c r="B22" s="53" t="s">
        <v>20</v>
      </c>
      <c r="C22" s="54">
        <v>12</v>
      </c>
      <c r="D22" s="55"/>
      <c r="E22" s="56"/>
      <c r="F22" s="57"/>
      <c r="G22" s="69"/>
      <c r="H22" s="70"/>
      <c r="I22" s="71">
        <v>18000</v>
      </c>
      <c r="J22" s="72">
        <f>-18000</f>
        <v>-18000</v>
      </c>
      <c r="K22" s="72">
        <f t="shared" si="2"/>
        <v>0</v>
      </c>
      <c r="L22" s="62">
        <f t="shared" si="3"/>
        <v>0</v>
      </c>
      <c r="M22" s="63">
        <f t="shared" si="4"/>
        <v>0</v>
      </c>
      <c r="N22" s="73"/>
      <c r="O22" s="74"/>
      <c r="P22" s="74"/>
      <c r="Q22" s="75"/>
      <c r="R22" s="67"/>
      <c r="S22" s="80"/>
      <c r="AC22" s="50"/>
      <c r="AD22" s="50"/>
      <c r="AE22" s="50"/>
      <c r="AF22" s="50"/>
      <c r="AG22" s="51"/>
      <c r="AH22" s="51"/>
    </row>
    <row r="23" spans="1:34" ht="15">
      <c r="A23" s="52">
        <f t="shared" si="5"/>
        <v>14</v>
      </c>
      <c r="B23" s="53" t="s">
        <v>20</v>
      </c>
      <c r="C23" s="54">
        <v>12</v>
      </c>
      <c r="D23" s="55" t="s">
        <v>24</v>
      </c>
      <c r="E23" s="56"/>
      <c r="F23" s="57">
        <v>500</v>
      </c>
      <c r="G23" s="69"/>
      <c r="H23" s="70"/>
      <c r="I23" s="71">
        <f t="shared" si="0"/>
        <v>0</v>
      </c>
      <c r="J23" s="72">
        <f t="shared" si="1"/>
        <v>-500</v>
      </c>
      <c r="K23" s="72">
        <f t="shared" si="2"/>
        <v>0</v>
      </c>
      <c r="L23" s="62">
        <f t="shared" si="3"/>
        <v>0</v>
      </c>
      <c r="M23" s="63">
        <f t="shared" si="4"/>
        <v>-500</v>
      </c>
      <c r="N23" s="73"/>
      <c r="O23" s="74"/>
      <c r="P23" s="74"/>
      <c r="Q23" s="75" t="s">
        <v>27</v>
      </c>
      <c r="R23" s="67"/>
      <c r="S23" s="80"/>
      <c r="AC23" s="50"/>
      <c r="AD23" s="50"/>
      <c r="AE23" s="50"/>
      <c r="AF23" s="50"/>
      <c r="AG23" s="51"/>
      <c r="AH23" s="51"/>
    </row>
    <row r="24" spans="1:34" ht="15">
      <c r="A24" s="52">
        <f t="shared" si="5"/>
        <v>15</v>
      </c>
      <c r="B24" s="53" t="s">
        <v>20</v>
      </c>
      <c r="C24" s="54">
        <v>12</v>
      </c>
      <c r="D24" s="55" t="s">
        <v>24</v>
      </c>
      <c r="E24" s="56"/>
      <c r="F24" s="57">
        <v>180</v>
      </c>
      <c r="G24" s="69"/>
      <c r="H24" s="70"/>
      <c r="I24" s="71">
        <f t="shared" si="0"/>
        <v>0</v>
      </c>
      <c r="J24" s="72">
        <f t="shared" si="1"/>
        <v>-180</v>
      </c>
      <c r="K24" s="72">
        <f t="shared" si="2"/>
        <v>0</v>
      </c>
      <c r="L24" s="62">
        <f t="shared" si="3"/>
        <v>0</v>
      </c>
      <c r="M24" s="63">
        <f t="shared" si="4"/>
        <v>-180</v>
      </c>
      <c r="N24" s="73"/>
      <c r="O24" s="74"/>
      <c r="P24" s="74"/>
      <c r="Q24" s="75" t="s">
        <v>28</v>
      </c>
      <c r="R24" s="67"/>
      <c r="S24" s="80"/>
      <c r="AC24" s="50"/>
      <c r="AD24" s="50"/>
      <c r="AE24" s="50"/>
      <c r="AF24" s="50"/>
      <c r="AG24" s="51"/>
      <c r="AH24" s="51"/>
    </row>
    <row r="25" spans="1:34" ht="15">
      <c r="A25" s="52">
        <f t="shared" si="5"/>
        <v>16</v>
      </c>
      <c r="B25" s="53" t="s">
        <v>20</v>
      </c>
      <c r="C25" s="54">
        <v>14</v>
      </c>
      <c r="D25" s="55" t="s">
        <v>21</v>
      </c>
      <c r="E25" s="56"/>
      <c r="F25" s="57">
        <v>250</v>
      </c>
      <c r="G25" s="69"/>
      <c r="H25" s="70"/>
      <c r="I25" s="71">
        <f t="shared" si="0"/>
        <v>-250</v>
      </c>
      <c r="J25" s="72">
        <f t="shared" si="1"/>
        <v>0</v>
      </c>
      <c r="K25" s="72">
        <f t="shared" si="2"/>
        <v>0</v>
      </c>
      <c r="L25" s="62">
        <f t="shared" si="3"/>
        <v>0</v>
      </c>
      <c r="M25" s="63">
        <f t="shared" si="4"/>
        <v>-250</v>
      </c>
      <c r="N25" s="73"/>
      <c r="O25" s="74"/>
      <c r="P25" s="74"/>
      <c r="Q25" s="75" t="s">
        <v>28</v>
      </c>
      <c r="R25" s="67"/>
      <c r="S25" s="80"/>
      <c r="AC25" s="50"/>
      <c r="AD25" s="50"/>
      <c r="AE25" s="50"/>
      <c r="AF25" s="50"/>
      <c r="AG25" s="51"/>
      <c r="AH25" s="51"/>
    </row>
    <row r="26" spans="1:34" ht="15">
      <c r="A26" s="52">
        <f t="shared" si="5"/>
        <v>17</v>
      </c>
      <c r="B26" s="53" t="s">
        <v>20</v>
      </c>
      <c r="C26" s="54">
        <v>14</v>
      </c>
      <c r="D26" s="55" t="s">
        <v>21</v>
      </c>
      <c r="E26" s="56"/>
      <c r="F26" s="57">
        <v>8265</v>
      </c>
      <c r="G26" s="69"/>
      <c r="H26" s="70"/>
      <c r="I26" s="71">
        <f t="shared" si="0"/>
        <v>-8265</v>
      </c>
      <c r="J26" s="72">
        <f t="shared" si="1"/>
        <v>0</v>
      </c>
      <c r="K26" s="72">
        <f t="shared" si="2"/>
        <v>0</v>
      </c>
      <c r="L26" s="62">
        <f t="shared" si="3"/>
        <v>0</v>
      </c>
      <c r="M26" s="63">
        <f t="shared" si="4"/>
        <v>-8265</v>
      </c>
      <c r="N26" s="73"/>
      <c r="O26" s="74"/>
      <c r="P26" s="74"/>
      <c r="Q26" s="75" t="s">
        <v>23</v>
      </c>
      <c r="R26" s="67"/>
      <c r="S26" s="80"/>
      <c r="AC26" s="50"/>
      <c r="AD26" s="50"/>
      <c r="AE26" s="50"/>
      <c r="AF26" s="50"/>
      <c r="AG26" s="51"/>
      <c r="AH26" s="51"/>
    </row>
    <row r="27" spans="1:34" ht="15">
      <c r="A27" s="52">
        <f t="shared" si="5"/>
        <v>18</v>
      </c>
      <c r="B27" s="53" t="s">
        <v>20</v>
      </c>
      <c r="C27" s="54">
        <v>14</v>
      </c>
      <c r="D27" s="55" t="s">
        <v>24</v>
      </c>
      <c r="E27" s="56"/>
      <c r="F27" s="57">
        <v>250</v>
      </c>
      <c r="G27" s="69"/>
      <c r="H27" s="70"/>
      <c r="I27" s="71">
        <f t="shared" si="0"/>
        <v>0</v>
      </c>
      <c r="J27" s="72">
        <f t="shared" si="1"/>
        <v>-250</v>
      </c>
      <c r="K27" s="72">
        <f t="shared" si="2"/>
        <v>0</v>
      </c>
      <c r="L27" s="62">
        <f t="shared" si="3"/>
        <v>0</v>
      </c>
      <c r="M27" s="63">
        <f t="shared" si="4"/>
        <v>-250</v>
      </c>
      <c r="N27" s="73"/>
      <c r="O27" s="74"/>
      <c r="P27" s="74"/>
      <c r="Q27" s="75" t="s">
        <v>29</v>
      </c>
      <c r="R27" s="67"/>
      <c r="S27" s="80"/>
      <c r="AC27" s="50"/>
      <c r="AD27" s="50"/>
      <c r="AE27" s="50"/>
      <c r="AF27" s="50"/>
      <c r="AG27" s="51"/>
      <c r="AH27" s="51"/>
    </row>
    <row r="28" spans="1:34" ht="15">
      <c r="A28" s="52">
        <f t="shared" si="5"/>
        <v>19</v>
      </c>
      <c r="B28" s="53" t="s">
        <v>20</v>
      </c>
      <c r="C28" s="54">
        <v>14</v>
      </c>
      <c r="D28" s="55" t="s">
        <v>21</v>
      </c>
      <c r="E28" s="56"/>
      <c r="F28" s="57">
        <v>6636</v>
      </c>
      <c r="G28" s="69"/>
      <c r="H28" s="70"/>
      <c r="I28" s="71">
        <f t="shared" si="0"/>
        <v>-6636</v>
      </c>
      <c r="J28" s="72">
        <f t="shared" si="1"/>
        <v>0</v>
      </c>
      <c r="K28" s="72">
        <f t="shared" si="2"/>
        <v>0</v>
      </c>
      <c r="L28" s="62">
        <f t="shared" si="3"/>
        <v>0</v>
      </c>
      <c r="M28" s="63">
        <f t="shared" si="4"/>
        <v>-6636</v>
      </c>
      <c r="N28" s="73"/>
      <c r="O28" s="74"/>
      <c r="P28" s="74"/>
      <c r="Q28" s="75" t="s">
        <v>23</v>
      </c>
      <c r="R28" s="67"/>
      <c r="S28" s="80"/>
      <c r="AC28" s="50"/>
      <c r="AD28" s="50"/>
      <c r="AE28" s="50"/>
      <c r="AF28" s="50"/>
      <c r="AG28" s="51"/>
      <c r="AH28" s="51"/>
    </row>
    <row r="29" spans="1:34" ht="15">
      <c r="A29" s="52">
        <f t="shared" si="5"/>
        <v>20</v>
      </c>
      <c r="B29" s="53" t="s">
        <v>20</v>
      </c>
      <c r="C29" s="54">
        <v>14</v>
      </c>
      <c r="D29" s="55" t="s">
        <v>24</v>
      </c>
      <c r="E29" s="56">
        <v>1500</v>
      </c>
      <c r="F29" s="57"/>
      <c r="G29" s="69"/>
      <c r="H29" s="70"/>
      <c r="I29" s="71">
        <f t="shared" si="0"/>
        <v>0</v>
      </c>
      <c r="J29" s="72">
        <f t="shared" si="1"/>
        <v>1500</v>
      </c>
      <c r="K29" s="72">
        <f t="shared" si="2"/>
        <v>0</v>
      </c>
      <c r="L29" s="62">
        <f t="shared" si="3"/>
        <v>0</v>
      </c>
      <c r="M29" s="63">
        <f t="shared" si="4"/>
        <v>1500</v>
      </c>
      <c r="N29" s="73"/>
      <c r="O29" s="74"/>
      <c r="P29" s="74"/>
      <c r="Q29" s="75" t="s">
        <v>25</v>
      </c>
      <c r="R29" s="67"/>
      <c r="S29" s="80"/>
      <c r="AC29" s="50"/>
      <c r="AD29" s="50"/>
      <c r="AE29" s="50"/>
      <c r="AF29" s="50"/>
      <c r="AG29" s="51"/>
      <c r="AH29" s="51"/>
    </row>
    <row r="30" spans="1:34" ht="15">
      <c r="A30" s="52">
        <f t="shared" si="5"/>
        <v>21</v>
      </c>
      <c r="B30" s="53" t="s">
        <v>20</v>
      </c>
      <c r="C30" s="54">
        <v>14</v>
      </c>
      <c r="D30" s="55" t="s">
        <v>24</v>
      </c>
      <c r="E30" s="56">
        <v>2500</v>
      </c>
      <c r="F30" s="57"/>
      <c r="G30" s="69"/>
      <c r="H30" s="70"/>
      <c r="I30" s="71">
        <f t="shared" si="0"/>
        <v>0</v>
      </c>
      <c r="J30" s="72">
        <f t="shared" si="1"/>
        <v>2500</v>
      </c>
      <c r="K30" s="72">
        <f t="shared" si="2"/>
        <v>0</v>
      </c>
      <c r="L30" s="62">
        <f t="shared" si="3"/>
        <v>0</v>
      </c>
      <c r="M30" s="63">
        <f t="shared" si="4"/>
        <v>2500</v>
      </c>
      <c r="N30" s="73"/>
      <c r="O30" s="74"/>
      <c r="P30" s="74"/>
      <c r="Q30" s="75" t="s">
        <v>25</v>
      </c>
      <c r="R30" s="67"/>
      <c r="S30" s="80"/>
      <c r="AC30" s="50"/>
      <c r="AD30" s="50"/>
      <c r="AE30" s="50"/>
      <c r="AF30" s="50"/>
      <c r="AG30" s="51"/>
      <c r="AH30" s="51"/>
    </row>
    <row r="31" spans="1:34" ht="15">
      <c r="A31" s="52">
        <f t="shared" si="5"/>
        <v>22</v>
      </c>
      <c r="B31" s="53" t="s">
        <v>20</v>
      </c>
      <c r="C31" s="54">
        <v>14</v>
      </c>
      <c r="D31" s="55"/>
      <c r="E31" s="56"/>
      <c r="F31" s="57"/>
      <c r="G31" s="69"/>
      <c r="H31" s="70"/>
      <c r="I31" s="71">
        <v>4500</v>
      </c>
      <c r="J31" s="72">
        <v>-4500</v>
      </c>
      <c r="K31" s="72">
        <f t="shared" si="2"/>
        <v>0</v>
      </c>
      <c r="L31" s="62">
        <f t="shared" si="3"/>
        <v>0</v>
      </c>
      <c r="M31" s="63">
        <f t="shared" si="4"/>
        <v>0</v>
      </c>
      <c r="N31" s="73"/>
      <c r="O31" s="74"/>
      <c r="P31" s="74"/>
      <c r="Q31" s="75"/>
      <c r="R31" s="67"/>
      <c r="S31" s="80"/>
      <c r="AC31" s="50"/>
      <c r="AD31" s="50"/>
      <c r="AE31" s="50"/>
      <c r="AF31" s="50"/>
      <c r="AG31" s="51"/>
      <c r="AH31" s="51"/>
    </row>
    <row r="32" spans="1:34" ht="15">
      <c r="A32" s="52">
        <f t="shared" si="5"/>
        <v>23</v>
      </c>
      <c r="B32" s="53" t="s">
        <v>20</v>
      </c>
      <c r="C32" s="54">
        <v>15</v>
      </c>
      <c r="D32" s="55" t="s">
        <v>21</v>
      </c>
      <c r="E32" s="56"/>
      <c r="F32" s="57">
        <v>4500</v>
      </c>
      <c r="G32" s="69"/>
      <c r="H32" s="70" t="s">
        <v>30</v>
      </c>
      <c r="I32" s="71">
        <f t="shared" si="0"/>
        <v>-4500</v>
      </c>
      <c r="J32" s="72">
        <f t="shared" si="1"/>
        <v>0</v>
      </c>
      <c r="K32" s="72">
        <f t="shared" si="2"/>
        <v>0</v>
      </c>
      <c r="L32" s="62">
        <f t="shared" si="3"/>
        <v>4500</v>
      </c>
      <c r="M32" s="63">
        <f t="shared" si="4"/>
        <v>0</v>
      </c>
      <c r="N32" s="73"/>
      <c r="O32" s="74"/>
      <c r="P32" s="74"/>
      <c r="Q32" s="75" t="s">
        <v>3</v>
      </c>
      <c r="R32" s="67"/>
      <c r="S32" s="80"/>
      <c r="AC32" s="50"/>
      <c r="AD32" s="50"/>
      <c r="AE32" s="50"/>
      <c r="AF32" s="50"/>
      <c r="AG32" s="51"/>
      <c r="AH32" s="51"/>
    </row>
    <row r="33" spans="1:34" ht="15">
      <c r="A33" s="52">
        <f t="shared" si="5"/>
        <v>24</v>
      </c>
      <c r="B33" s="53" t="s">
        <v>20</v>
      </c>
      <c r="C33" s="54">
        <v>15</v>
      </c>
      <c r="D33" s="55" t="s">
        <v>21</v>
      </c>
      <c r="E33" s="56"/>
      <c r="F33" s="57">
        <v>1460</v>
      </c>
      <c r="G33" s="69"/>
      <c r="H33" s="70"/>
      <c r="I33" s="71">
        <f t="shared" si="0"/>
        <v>-1460</v>
      </c>
      <c r="J33" s="72">
        <f t="shared" si="1"/>
        <v>0</v>
      </c>
      <c r="K33" s="72">
        <f t="shared" si="2"/>
        <v>0</v>
      </c>
      <c r="L33" s="62">
        <f t="shared" si="3"/>
        <v>0</v>
      </c>
      <c r="M33" s="63">
        <f t="shared" si="4"/>
        <v>-1460</v>
      </c>
      <c r="N33" s="73"/>
      <c r="O33" s="74"/>
      <c r="P33" s="74"/>
      <c r="Q33" s="75" t="s">
        <v>23</v>
      </c>
      <c r="R33" s="67"/>
      <c r="S33" s="80"/>
      <c r="AC33" s="50"/>
      <c r="AD33" s="50"/>
      <c r="AE33" s="50"/>
      <c r="AF33" s="50"/>
      <c r="AG33" s="51"/>
      <c r="AH33" s="51"/>
    </row>
    <row r="34" spans="1:34" ht="15">
      <c r="A34" s="52">
        <f t="shared" si="5"/>
        <v>25</v>
      </c>
      <c r="B34" s="53" t="s">
        <v>20</v>
      </c>
      <c r="C34" s="54">
        <v>16</v>
      </c>
      <c r="D34" s="55" t="s">
        <v>24</v>
      </c>
      <c r="E34" s="56">
        <v>8000</v>
      </c>
      <c r="F34" s="57"/>
      <c r="G34" s="69"/>
      <c r="H34" s="70" t="s">
        <v>30</v>
      </c>
      <c r="I34" s="71">
        <f t="shared" si="0"/>
        <v>0</v>
      </c>
      <c r="J34" s="72">
        <f t="shared" si="1"/>
        <v>8000</v>
      </c>
      <c r="K34" s="72">
        <f t="shared" si="2"/>
        <v>0</v>
      </c>
      <c r="L34" s="62">
        <f t="shared" si="3"/>
        <v>-8000</v>
      </c>
      <c r="M34" s="63">
        <f t="shared" si="4"/>
        <v>0</v>
      </c>
      <c r="N34" s="73"/>
      <c r="O34" s="74"/>
      <c r="P34" s="74"/>
      <c r="Q34" s="75" t="s">
        <v>31</v>
      </c>
      <c r="R34" s="67"/>
      <c r="S34" s="80"/>
      <c r="AC34" s="50"/>
      <c r="AD34" s="50"/>
      <c r="AE34" s="50"/>
      <c r="AF34" s="50"/>
      <c r="AG34" s="51"/>
      <c r="AH34" s="51"/>
    </row>
    <row r="35" spans="1:34" ht="15">
      <c r="A35" s="52">
        <f t="shared" si="5"/>
        <v>26</v>
      </c>
      <c r="B35" s="53" t="s">
        <v>20</v>
      </c>
      <c r="C35" s="54">
        <v>16</v>
      </c>
      <c r="D35" s="55" t="s">
        <v>24</v>
      </c>
      <c r="E35" s="56">
        <v>12000</v>
      </c>
      <c r="F35" s="57"/>
      <c r="G35" s="69"/>
      <c r="H35" s="70"/>
      <c r="I35" s="71">
        <f t="shared" si="0"/>
        <v>0</v>
      </c>
      <c r="J35" s="72">
        <f t="shared" si="1"/>
        <v>12000</v>
      </c>
      <c r="K35" s="72">
        <f t="shared" si="2"/>
        <v>0</v>
      </c>
      <c r="L35" s="62">
        <f t="shared" si="3"/>
        <v>0</v>
      </c>
      <c r="M35" s="63">
        <f t="shared" si="4"/>
        <v>12000</v>
      </c>
      <c r="N35" s="73"/>
      <c r="O35" s="74"/>
      <c r="P35" s="74"/>
      <c r="Q35" s="75" t="s">
        <v>25</v>
      </c>
      <c r="R35" s="67"/>
      <c r="S35" s="80"/>
      <c r="AC35" s="50"/>
      <c r="AD35" s="50"/>
      <c r="AE35" s="50"/>
      <c r="AF35" s="50"/>
      <c r="AG35" s="51"/>
      <c r="AH35" s="51"/>
    </row>
    <row r="36" spans="1:34" ht="15">
      <c r="A36" s="52">
        <f t="shared" si="5"/>
        <v>27</v>
      </c>
      <c r="B36" s="53" t="s">
        <v>20</v>
      </c>
      <c r="C36" s="54">
        <v>16</v>
      </c>
      <c r="D36" s="55" t="s">
        <v>24</v>
      </c>
      <c r="E36" s="56"/>
      <c r="F36" s="57">
        <v>1500</v>
      </c>
      <c r="G36" s="69"/>
      <c r="H36" s="70"/>
      <c r="I36" s="71">
        <f t="shared" si="0"/>
        <v>0</v>
      </c>
      <c r="J36" s="72">
        <f t="shared" si="1"/>
        <v>-1500</v>
      </c>
      <c r="K36" s="72">
        <f t="shared" si="2"/>
        <v>0</v>
      </c>
      <c r="L36" s="62">
        <f t="shared" si="3"/>
        <v>0</v>
      </c>
      <c r="M36" s="63">
        <f t="shared" si="4"/>
        <v>-1500</v>
      </c>
      <c r="N36" s="73"/>
      <c r="O36" s="74"/>
      <c r="P36" s="74"/>
      <c r="Q36" s="75" t="s">
        <v>27</v>
      </c>
      <c r="R36" s="67"/>
      <c r="S36" s="80"/>
      <c r="AC36" s="50"/>
      <c r="AD36" s="50"/>
      <c r="AE36" s="50"/>
      <c r="AF36" s="50"/>
      <c r="AG36" s="51"/>
      <c r="AH36" s="51"/>
    </row>
    <row r="37" spans="1:34" ht="15">
      <c r="A37" s="52">
        <f t="shared" si="5"/>
        <v>28</v>
      </c>
      <c r="B37" s="53" t="s">
        <v>20</v>
      </c>
      <c r="C37" s="54">
        <v>16</v>
      </c>
      <c r="D37" s="55" t="s">
        <v>24</v>
      </c>
      <c r="E37" s="56"/>
      <c r="F37" s="57">
        <v>1000</v>
      </c>
      <c r="G37" s="69"/>
      <c r="H37" s="70"/>
      <c r="I37" s="71">
        <f t="shared" si="0"/>
        <v>0</v>
      </c>
      <c r="J37" s="72">
        <f t="shared" si="1"/>
        <v>-1000</v>
      </c>
      <c r="K37" s="72">
        <f t="shared" si="2"/>
        <v>0</v>
      </c>
      <c r="L37" s="62">
        <f t="shared" si="3"/>
        <v>0</v>
      </c>
      <c r="M37" s="63">
        <f t="shared" si="4"/>
        <v>-1000</v>
      </c>
      <c r="N37" s="73"/>
      <c r="O37" s="74"/>
      <c r="P37" s="74"/>
      <c r="Q37" s="75" t="s">
        <v>32</v>
      </c>
      <c r="R37" s="67"/>
      <c r="S37" s="80"/>
      <c r="AC37" s="50"/>
      <c r="AD37" s="50"/>
      <c r="AE37" s="50"/>
      <c r="AF37" s="50"/>
      <c r="AG37" s="51"/>
      <c r="AH37" s="51"/>
    </row>
    <row r="38" spans="1:34" ht="15">
      <c r="A38" s="52">
        <f t="shared" si="5"/>
        <v>29</v>
      </c>
      <c r="B38" s="53" t="s">
        <v>20</v>
      </c>
      <c r="C38" s="54">
        <v>18</v>
      </c>
      <c r="D38" s="55" t="s">
        <v>24</v>
      </c>
      <c r="E38" s="56"/>
      <c r="F38" s="57">
        <v>10000</v>
      </c>
      <c r="G38" s="69"/>
      <c r="H38" s="70"/>
      <c r="I38" s="71">
        <f t="shared" si="0"/>
        <v>0</v>
      </c>
      <c r="J38" s="72">
        <f t="shared" si="1"/>
        <v>-10000</v>
      </c>
      <c r="K38" s="72">
        <f t="shared" si="2"/>
        <v>0</v>
      </c>
      <c r="L38" s="62">
        <f t="shared" si="3"/>
        <v>0</v>
      </c>
      <c r="M38" s="63">
        <f t="shared" si="4"/>
        <v>-10000</v>
      </c>
      <c r="N38" s="73"/>
      <c r="O38" s="74"/>
      <c r="P38" s="74"/>
      <c r="Q38" s="75" t="s">
        <v>22</v>
      </c>
      <c r="R38" s="67"/>
      <c r="S38" s="80"/>
      <c r="AC38" s="50"/>
      <c r="AD38" s="50"/>
      <c r="AE38" s="50"/>
      <c r="AF38" s="50"/>
      <c r="AG38" s="51"/>
      <c r="AH38" s="51"/>
    </row>
    <row r="39" spans="1:34" ht="15">
      <c r="A39" s="52">
        <f t="shared" si="5"/>
        <v>30</v>
      </c>
      <c r="B39" s="53" t="s">
        <v>20</v>
      </c>
      <c r="C39" s="54">
        <v>20</v>
      </c>
      <c r="D39" s="55" t="s">
        <v>24</v>
      </c>
      <c r="E39" s="56"/>
      <c r="F39" s="57">
        <v>500</v>
      </c>
      <c r="G39" s="69"/>
      <c r="H39" s="70"/>
      <c r="I39" s="71">
        <f t="shared" si="0"/>
        <v>0</v>
      </c>
      <c r="J39" s="72">
        <f t="shared" si="1"/>
        <v>-500</v>
      </c>
      <c r="K39" s="72">
        <f t="shared" si="2"/>
        <v>0</v>
      </c>
      <c r="L39" s="62">
        <f t="shared" si="3"/>
        <v>0</v>
      </c>
      <c r="M39" s="63">
        <f t="shared" si="4"/>
        <v>-500</v>
      </c>
      <c r="N39" s="73"/>
      <c r="O39" s="74"/>
      <c r="P39" s="74"/>
      <c r="Q39" s="75" t="s">
        <v>32</v>
      </c>
      <c r="R39" s="67"/>
      <c r="S39" s="80"/>
      <c r="AC39" s="50"/>
      <c r="AD39" s="50"/>
      <c r="AE39" s="50"/>
      <c r="AF39" s="50"/>
      <c r="AG39" s="51"/>
      <c r="AH39" s="51"/>
    </row>
    <row r="40" spans="1:34" ht="15">
      <c r="A40" s="52">
        <f t="shared" si="5"/>
        <v>31</v>
      </c>
      <c r="B40" s="53" t="s">
        <v>20</v>
      </c>
      <c r="C40" s="54">
        <v>21</v>
      </c>
      <c r="D40" s="55" t="s">
        <v>24</v>
      </c>
      <c r="E40" s="56"/>
      <c r="F40" s="57">
        <v>750</v>
      </c>
      <c r="G40" s="69"/>
      <c r="H40" s="70"/>
      <c r="I40" s="71">
        <f t="shared" si="0"/>
        <v>0</v>
      </c>
      <c r="J40" s="72">
        <f t="shared" si="1"/>
        <v>-750</v>
      </c>
      <c r="K40" s="72">
        <f t="shared" si="2"/>
        <v>0</v>
      </c>
      <c r="L40" s="62">
        <f t="shared" si="3"/>
        <v>0</v>
      </c>
      <c r="M40" s="63">
        <f t="shared" si="4"/>
        <v>-750</v>
      </c>
      <c r="N40" s="73"/>
      <c r="O40" s="74"/>
      <c r="P40" s="74"/>
      <c r="Q40" s="75" t="s">
        <v>33</v>
      </c>
      <c r="R40" s="67"/>
      <c r="S40" s="80"/>
      <c r="AC40" s="50"/>
      <c r="AD40" s="50"/>
      <c r="AE40" s="50"/>
      <c r="AF40" s="50"/>
      <c r="AG40" s="51"/>
      <c r="AH40" s="51"/>
    </row>
    <row r="41" spans="1:34" ht="15">
      <c r="A41" s="52">
        <f t="shared" si="5"/>
        <v>32</v>
      </c>
      <c r="B41" s="53" t="s">
        <v>20</v>
      </c>
      <c r="C41" s="54">
        <v>21</v>
      </c>
      <c r="D41" s="55"/>
      <c r="E41" s="56"/>
      <c r="F41" s="57">
        <v>4200</v>
      </c>
      <c r="G41" s="69">
        <v>1100</v>
      </c>
      <c r="H41" s="70" t="s">
        <v>34</v>
      </c>
      <c r="I41" s="71">
        <f t="shared" si="0"/>
        <v>0</v>
      </c>
      <c r="J41" s="72">
        <v>0</v>
      </c>
      <c r="K41" s="72">
        <v>0</v>
      </c>
      <c r="L41" s="62">
        <f t="shared" si="3"/>
        <v>0</v>
      </c>
      <c r="M41" s="63">
        <f t="shared" si="4"/>
        <v>0</v>
      </c>
      <c r="N41" s="73"/>
      <c r="O41" s="74"/>
      <c r="P41" s="74"/>
      <c r="Q41" s="75" t="s">
        <v>25</v>
      </c>
      <c r="R41" s="67"/>
      <c r="S41" s="80"/>
      <c r="AC41" s="50"/>
      <c r="AD41" s="50"/>
      <c r="AE41" s="50"/>
      <c r="AF41" s="50"/>
      <c r="AG41" s="51"/>
      <c r="AH41" s="51"/>
    </row>
    <row r="42" spans="1:34" ht="15">
      <c r="A42" s="52">
        <f t="shared" si="5"/>
        <v>33</v>
      </c>
      <c r="B42" s="53" t="s">
        <v>20</v>
      </c>
      <c r="C42" s="54">
        <v>21</v>
      </c>
      <c r="D42" s="55"/>
      <c r="E42" s="56"/>
      <c r="F42" s="57"/>
      <c r="G42" s="69"/>
      <c r="H42" s="70"/>
      <c r="I42" s="71">
        <f t="shared" si="0"/>
        <v>0</v>
      </c>
      <c r="J42" s="72">
        <v>-200</v>
      </c>
      <c r="K42" s="72">
        <f t="shared" si="2"/>
        <v>0</v>
      </c>
      <c r="L42" s="62">
        <f t="shared" si="3"/>
        <v>0</v>
      </c>
      <c r="M42" s="63">
        <f t="shared" si="4"/>
        <v>-200</v>
      </c>
      <c r="N42" s="73"/>
      <c r="O42" s="74"/>
      <c r="P42" s="74"/>
      <c r="Q42" s="75"/>
      <c r="R42" s="67"/>
      <c r="S42" s="80"/>
      <c r="AC42" s="50"/>
      <c r="AD42" s="50"/>
      <c r="AE42" s="50"/>
      <c r="AF42" s="50"/>
      <c r="AG42" s="51"/>
      <c r="AH42" s="51"/>
    </row>
    <row r="43" spans="1:34" ht="15">
      <c r="A43" s="52">
        <f t="shared" si="5"/>
        <v>34</v>
      </c>
      <c r="B43" s="53" t="s">
        <v>20</v>
      </c>
      <c r="C43" s="54">
        <v>21</v>
      </c>
      <c r="D43" s="55"/>
      <c r="E43" s="56"/>
      <c r="F43" s="57">
        <v>4700</v>
      </c>
      <c r="G43" s="69">
        <v>2200</v>
      </c>
      <c r="H43" s="70" t="s">
        <v>34</v>
      </c>
      <c r="I43" s="71">
        <f t="shared" si="0"/>
        <v>0</v>
      </c>
      <c r="J43" s="72">
        <f t="shared" si="1"/>
        <v>0</v>
      </c>
      <c r="K43" s="72">
        <f t="shared" si="2"/>
        <v>0</v>
      </c>
      <c r="L43" s="62">
        <f t="shared" si="3"/>
        <v>0</v>
      </c>
      <c r="M43" s="63">
        <f t="shared" si="4"/>
        <v>0</v>
      </c>
      <c r="N43" s="73"/>
      <c r="O43" s="74"/>
      <c r="P43" s="74"/>
      <c r="Q43" s="75" t="s">
        <v>25</v>
      </c>
      <c r="R43" s="67"/>
      <c r="S43" s="80"/>
      <c r="AC43" s="50"/>
      <c r="AD43" s="50"/>
      <c r="AE43" s="50"/>
      <c r="AF43" s="50"/>
      <c r="AG43" s="51"/>
      <c r="AH43" s="51"/>
    </row>
    <row r="44" spans="1:34" ht="15">
      <c r="A44" s="52">
        <f t="shared" si="5"/>
        <v>35</v>
      </c>
      <c r="B44" s="53" t="s">
        <v>20</v>
      </c>
      <c r="C44" s="54">
        <v>21</v>
      </c>
      <c r="D44" s="55"/>
      <c r="E44" s="56"/>
      <c r="F44" s="57"/>
      <c r="G44" s="69"/>
      <c r="H44" s="70"/>
      <c r="I44" s="71">
        <f t="shared" si="0"/>
        <v>0</v>
      </c>
      <c r="J44" s="72">
        <v>-1500</v>
      </c>
      <c r="K44" s="72">
        <v>1500</v>
      </c>
      <c r="L44" s="62">
        <f t="shared" si="3"/>
        <v>0</v>
      </c>
      <c r="M44" s="63">
        <f t="shared" si="4"/>
        <v>0</v>
      </c>
      <c r="N44" s="73"/>
      <c r="O44" s="74"/>
      <c r="P44" s="74"/>
      <c r="Q44" s="75"/>
      <c r="R44" s="67"/>
      <c r="S44" s="80"/>
      <c r="AC44" s="50"/>
      <c r="AD44" s="50"/>
      <c r="AE44" s="50"/>
      <c r="AF44" s="50"/>
      <c r="AG44" s="51"/>
      <c r="AH44" s="51"/>
    </row>
    <row r="45" spans="1:34" ht="15">
      <c r="A45" s="52">
        <f t="shared" si="5"/>
        <v>36</v>
      </c>
      <c r="B45" s="53" t="s">
        <v>20</v>
      </c>
      <c r="C45" s="54">
        <v>21</v>
      </c>
      <c r="D45" s="55" t="s">
        <v>24</v>
      </c>
      <c r="E45" s="56"/>
      <c r="F45" s="57">
        <v>1500</v>
      </c>
      <c r="G45" s="69"/>
      <c r="H45" s="70"/>
      <c r="I45" s="71">
        <f t="shared" si="0"/>
        <v>0</v>
      </c>
      <c r="J45" s="72">
        <f t="shared" si="1"/>
        <v>-1500</v>
      </c>
      <c r="K45" s="72">
        <f t="shared" si="2"/>
        <v>0</v>
      </c>
      <c r="L45" s="62">
        <f t="shared" si="3"/>
        <v>0</v>
      </c>
      <c r="M45" s="63">
        <f t="shared" si="4"/>
        <v>-1500</v>
      </c>
      <c r="N45" s="73"/>
      <c r="O45" s="74"/>
      <c r="P45" s="74"/>
      <c r="Q45" s="75" t="s">
        <v>35</v>
      </c>
      <c r="R45" s="67"/>
      <c r="S45" s="80"/>
      <c r="AC45" s="50"/>
      <c r="AD45" s="50"/>
      <c r="AE45" s="50"/>
      <c r="AF45" s="50"/>
      <c r="AG45" s="51"/>
      <c r="AH45" s="51"/>
    </row>
    <row r="46" spans="1:34" ht="15">
      <c r="A46" s="52">
        <f t="shared" si="5"/>
        <v>37</v>
      </c>
      <c r="B46" s="53" t="s">
        <v>20</v>
      </c>
      <c r="C46" s="54">
        <v>21</v>
      </c>
      <c r="D46" s="55" t="s">
        <v>24</v>
      </c>
      <c r="E46" s="56"/>
      <c r="F46" s="57">
        <v>3180</v>
      </c>
      <c r="G46" s="69"/>
      <c r="H46" s="70"/>
      <c r="I46" s="71">
        <f t="shared" si="0"/>
        <v>0</v>
      </c>
      <c r="J46" s="72">
        <f t="shared" si="1"/>
        <v>-3180</v>
      </c>
      <c r="K46" s="72">
        <f t="shared" si="2"/>
        <v>0</v>
      </c>
      <c r="L46" s="62">
        <f t="shared" si="3"/>
        <v>0</v>
      </c>
      <c r="M46" s="63">
        <f t="shared" si="4"/>
        <v>-3180</v>
      </c>
      <c r="N46" s="73"/>
      <c r="O46" s="74"/>
      <c r="P46" s="74"/>
      <c r="Q46" s="75" t="s">
        <v>35</v>
      </c>
      <c r="R46" s="67"/>
      <c r="S46" s="68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1"/>
      <c r="AH46" s="51"/>
    </row>
    <row r="47" spans="1:34" ht="15">
      <c r="A47" s="52">
        <f t="shared" si="5"/>
        <v>38</v>
      </c>
      <c r="B47" s="53" t="s">
        <v>20</v>
      </c>
      <c r="C47" s="54">
        <v>9</v>
      </c>
      <c r="D47" s="55"/>
      <c r="E47" s="56"/>
      <c r="F47" s="57">
        <v>1600</v>
      </c>
      <c r="G47" s="69">
        <v>300</v>
      </c>
      <c r="H47" s="70" t="s">
        <v>34</v>
      </c>
      <c r="I47" s="71">
        <f t="shared" si="0"/>
        <v>0</v>
      </c>
      <c r="J47" s="72">
        <f t="shared" si="1"/>
        <v>0</v>
      </c>
      <c r="K47" s="72">
        <f t="shared" si="2"/>
        <v>0</v>
      </c>
      <c r="L47" s="62">
        <f t="shared" si="3"/>
        <v>0</v>
      </c>
      <c r="M47" s="63">
        <f t="shared" si="4"/>
        <v>0</v>
      </c>
      <c r="N47" s="73"/>
      <c r="O47" s="74"/>
      <c r="P47" s="74"/>
      <c r="Q47" s="75" t="s">
        <v>25</v>
      </c>
      <c r="R47" s="67"/>
      <c r="S47" s="68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1"/>
      <c r="AH47" s="51"/>
    </row>
    <row r="48" spans="1:34" ht="15">
      <c r="A48" s="52">
        <f t="shared" si="5"/>
        <v>39</v>
      </c>
      <c r="B48" s="53" t="s">
        <v>20</v>
      </c>
      <c r="C48" s="54">
        <v>5</v>
      </c>
      <c r="D48" s="55"/>
      <c r="E48" s="56"/>
      <c r="F48" s="57">
        <v>1500</v>
      </c>
      <c r="G48" s="69"/>
      <c r="H48" s="70" t="s">
        <v>34</v>
      </c>
      <c r="I48" s="71">
        <f t="shared" si="0"/>
        <v>0</v>
      </c>
      <c r="J48" s="72">
        <f t="shared" si="1"/>
        <v>0</v>
      </c>
      <c r="K48" s="72">
        <f t="shared" si="2"/>
        <v>0</v>
      </c>
      <c r="L48" s="62">
        <f t="shared" si="3"/>
        <v>0</v>
      </c>
      <c r="M48" s="63">
        <f t="shared" si="4"/>
        <v>0</v>
      </c>
      <c r="N48" s="73"/>
      <c r="O48" s="74"/>
      <c r="P48" s="74"/>
      <c r="Q48" s="75" t="s">
        <v>25</v>
      </c>
      <c r="R48" s="67"/>
      <c r="S48" s="68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1"/>
      <c r="AH48" s="51"/>
    </row>
    <row r="49" spans="1:34" ht="15">
      <c r="A49" s="52">
        <f t="shared" si="5"/>
        <v>40</v>
      </c>
      <c r="B49" s="53" t="s">
        <v>20</v>
      </c>
      <c r="C49" s="54">
        <v>9</v>
      </c>
      <c r="D49" s="55"/>
      <c r="E49" s="56"/>
      <c r="F49" s="57">
        <v>1000</v>
      </c>
      <c r="G49" s="69"/>
      <c r="H49" s="70" t="s">
        <v>34</v>
      </c>
      <c r="I49" s="71">
        <f t="shared" si="0"/>
        <v>0</v>
      </c>
      <c r="J49" s="72">
        <f t="shared" si="1"/>
        <v>0</v>
      </c>
      <c r="K49" s="72">
        <f t="shared" si="2"/>
        <v>0</v>
      </c>
      <c r="L49" s="62">
        <f t="shared" si="3"/>
        <v>0</v>
      </c>
      <c r="M49" s="63">
        <f t="shared" si="4"/>
        <v>0</v>
      </c>
      <c r="N49" s="73"/>
      <c r="O49" s="74"/>
      <c r="P49" s="74"/>
      <c r="Q49" s="75" t="s">
        <v>25</v>
      </c>
      <c r="R49" s="67"/>
      <c r="S49" s="68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1"/>
      <c r="AH49" s="51"/>
    </row>
    <row r="50" spans="1:34" ht="15">
      <c r="A50" s="52">
        <f t="shared" si="5"/>
        <v>41</v>
      </c>
      <c r="B50" s="53" t="s">
        <v>20</v>
      </c>
      <c r="C50" s="54">
        <v>15</v>
      </c>
      <c r="D50" s="55"/>
      <c r="E50" s="56"/>
      <c r="F50" s="57">
        <v>5200</v>
      </c>
      <c r="G50" s="69">
        <v>300</v>
      </c>
      <c r="H50" s="70" t="s">
        <v>34</v>
      </c>
      <c r="I50" s="71">
        <f t="shared" si="0"/>
        <v>0</v>
      </c>
      <c r="J50" s="72">
        <f t="shared" si="1"/>
        <v>0</v>
      </c>
      <c r="K50" s="72">
        <f t="shared" si="2"/>
        <v>0</v>
      </c>
      <c r="L50" s="62">
        <f t="shared" si="3"/>
        <v>0</v>
      </c>
      <c r="M50" s="63">
        <f t="shared" si="4"/>
        <v>0</v>
      </c>
      <c r="N50" s="73"/>
      <c r="O50" s="74"/>
      <c r="P50" s="74"/>
      <c r="Q50" s="75" t="s">
        <v>25</v>
      </c>
      <c r="R50" s="67"/>
      <c r="S50" s="68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1"/>
      <c r="AH50" s="51"/>
    </row>
    <row r="51" spans="1:34" ht="15">
      <c r="A51" s="52">
        <f t="shared" si="5"/>
        <v>42</v>
      </c>
      <c r="B51" s="53" t="s">
        <v>20</v>
      </c>
      <c r="C51" s="54">
        <v>17</v>
      </c>
      <c r="D51" s="55"/>
      <c r="E51" s="56"/>
      <c r="F51" s="57">
        <v>1500</v>
      </c>
      <c r="G51" s="69"/>
      <c r="H51" s="70" t="s">
        <v>34</v>
      </c>
      <c r="I51" s="71">
        <f t="shared" si="0"/>
        <v>0</v>
      </c>
      <c r="J51" s="72">
        <f t="shared" si="1"/>
        <v>0</v>
      </c>
      <c r="K51" s="72">
        <f t="shared" si="2"/>
        <v>0</v>
      </c>
      <c r="L51" s="62">
        <f t="shared" si="3"/>
        <v>0</v>
      </c>
      <c r="M51" s="63">
        <f t="shared" si="4"/>
        <v>0</v>
      </c>
      <c r="N51" s="73"/>
      <c r="O51" s="74"/>
      <c r="P51" s="74"/>
      <c r="Q51" s="75" t="s">
        <v>25</v>
      </c>
      <c r="R51" s="67"/>
      <c r="S51" s="68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1"/>
      <c r="AH51" s="51"/>
    </row>
    <row r="52" spans="1:34" ht="15">
      <c r="A52" s="52">
        <f t="shared" si="5"/>
        <v>43</v>
      </c>
      <c r="B52" s="53" t="s">
        <v>20</v>
      </c>
      <c r="C52" s="54">
        <v>22</v>
      </c>
      <c r="D52" s="55" t="s">
        <v>36</v>
      </c>
      <c r="E52" s="56"/>
      <c r="F52" s="57">
        <v>1500</v>
      </c>
      <c r="G52" s="69"/>
      <c r="H52" s="70"/>
      <c r="I52" s="71">
        <f t="shared" si="0"/>
        <v>0</v>
      </c>
      <c r="J52" s="72">
        <f t="shared" si="1"/>
        <v>0</v>
      </c>
      <c r="K52" s="72">
        <f t="shared" si="2"/>
        <v>-1500</v>
      </c>
      <c r="L52" s="62">
        <f t="shared" si="3"/>
        <v>0</v>
      </c>
      <c r="M52" s="63">
        <f t="shared" si="4"/>
        <v>-1500</v>
      </c>
      <c r="N52" s="73"/>
      <c r="O52" s="74"/>
      <c r="P52" s="74"/>
      <c r="Q52" s="75" t="s">
        <v>27</v>
      </c>
      <c r="R52" s="67"/>
      <c r="S52" s="68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1"/>
      <c r="AH52" s="51"/>
    </row>
    <row r="53" spans="1:34" ht="15">
      <c r="A53" s="52">
        <f t="shared" si="5"/>
        <v>44</v>
      </c>
      <c r="B53" s="53" t="s">
        <v>20</v>
      </c>
      <c r="C53" s="54">
        <v>22</v>
      </c>
      <c r="D53" s="55" t="s">
        <v>21</v>
      </c>
      <c r="E53" s="56">
        <v>4200</v>
      </c>
      <c r="F53" s="57"/>
      <c r="G53" s="69"/>
      <c r="H53" s="70" t="s">
        <v>34</v>
      </c>
      <c r="I53" s="71">
        <f t="shared" si="0"/>
        <v>4200</v>
      </c>
      <c r="J53" s="72">
        <f t="shared" si="1"/>
        <v>0</v>
      </c>
      <c r="K53" s="72">
        <f t="shared" si="2"/>
        <v>0</v>
      </c>
      <c r="L53" s="62">
        <f t="shared" si="3"/>
        <v>0</v>
      </c>
      <c r="M53" s="63">
        <f t="shared" si="4"/>
        <v>4200</v>
      </c>
      <c r="N53" s="73"/>
      <c r="O53" s="74"/>
      <c r="P53" s="74"/>
      <c r="Q53" s="75" t="s">
        <v>25</v>
      </c>
      <c r="R53" s="67"/>
      <c r="S53" s="68">
        <v>247</v>
      </c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1"/>
      <c r="AH53" s="51"/>
    </row>
    <row r="54" spans="1:34" ht="15">
      <c r="A54" s="52">
        <f t="shared" si="5"/>
        <v>45</v>
      </c>
      <c r="B54" s="53" t="s">
        <v>20</v>
      </c>
      <c r="C54" s="54">
        <v>22</v>
      </c>
      <c r="D54" s="55"/>
      <c r="E54" s="56"/>
      <c r="F54" s="57">
        <v>1000</v>
      </c>
      <c r="G54" s="69"/>
      <c r="H54" s="70" t="s">
        <v>34</v>
      </c>
      <c r="I54" s="71">
        <f t="shared" si="0"/>
        <v>0</v>
      </c>
      <c r="J54" s="72">
        <f t="shared" si="1"/>
        <v>0</v>
      </c>
      <c r="K54" s="72">
        <f t="shared" si="2"/>
        <v>0</v>
      </c>
      <c r="L54" s="62">
        <f t="shared" si="3"/>
        <v>0</v>
      </c>
      <c r="M54" s="63">
        <f t="shared" si="4"/>
        <v>0</v>
      </c>
      <c r="N54" s="73"/>
      <c r="O54" s="74"/>
      <c r="P54" s="74"/>
      <c r="Q54" s="75" t="s">
        <v>25</v>
      </c>
      <c r="R54" s="67"/>
      <c r="S54" s="68">
        <v>252</v>
      </c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1"/>
      <c r="AH54" s="51"/>
    </row>
    <row r="55" spans="1:34" ht="15">
      <c r="A55" s="52">
        <f t="shared" si="5"/>
        <v>46</v>
      </c>
      <c r="B55" s="53" t="s">
        <v>20</v>
      </c>
      <c r="C55" s="54">
        <v>22</v>
      </c>
      <c r="D55" s="55"/>
      <c r="E55" s="56"/>
      <c r="F55" s="57">
        <v>5100</v>
      </c>
      <c r="G55" s="69"/>
      <c r="H55" s="70" t="s">
        <v>34</v>
      </c>
      <c r="I55" s="71">
        <f t="shared" si="0"/>
        <v>0</v>
      </c>
      <c r="J55" s="72">
        <f t="shared" si="1"/>
        <v>0</v>
      </c>
      <c r="K55" s="72">
        <f t="shared" si="2"/>
        <v>0</v>
      </c>
      <c r="L55" s="62">
        <f t="shared" si="3"/>
        <v>0</v>
      </c>
      <c r="M55" s="63">
        <f t="shared" si="4"/>
        <v>0</v>
      </c>
      <c r="N55" s="73"/>
      <c r="O55" s="74"/>
      <c r="P55" s="74"/>
      <c r="Q55" s="75" t="s">
        <v>25</v>
      </c>
      <c r="R55" s="67"/>
      <c r="S55" s="68">
        <v>250</v>
      </c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1"/>
      <c r="AH55" s="51"/>
    </row>
    <row r="56" spans="1:34" ht="15">
      <c r="A56" s="52">
        <f t="shared" si="5"/>
        <v>47</v>
      </c>
      <c r="B56" s="53" t="s">
        <v>20</v>
      </c>
      <c r="C56" s="54">
        <v>22</v>
      </c>
      <c r="D56" s="55"/>
      <c r="E56" s="56"/>
      <c r="F56" s="57">
        <v>1800</v>
      </c>
      <c r="G56" s="69"/>
      <c r="H56" s="70" t="s">
        <v>34</v>
      </c>
      <c r="I56" s="71">
        <f t="shared" si="0"/>
        <v>0</v>
      </c>
      <c r="J56" s="72">
        <f t="shared" si="1"/>
        <v>0</v>
      </c>
      <c r="K56" s="72">
        <f t="shared" si="2"/>
        <v>0</v>
      </c>
      <c r="L56" s="62">
        <f t="shared" si="3"/>
        <v>0</v>
      </c>
      <c r="M56" s="63">
        <f t="shared" si="4"/>
        <v>0</v>
      </c>
      <c r="N56" s="73"/>
      <c r="O56" s="74"/>
      <c r="P56" s="74"/>
      <c r="Q56" s="75" t="s">
        <v>25</v>
      </c>
      <c r="R56" s="67"/>
      <c r="S56" s="68">
        <v>251</v>
      </c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1"/>
      <c r="AH56" s="51"/>
    </row>
    <row r="57" spans="1:34" ht="15">
      <c r="A57" s="52">
        <f t="shared" si="5"/>
        <v>48</v>
      </c>
      <c r="B57" s="53" t="s">
        <v>20</v>
      </c>
      <c r="C57" s="54">
        <v>22</v>
      </c>
      <c r="D57" s="55"/>
      <c r="E57" s="56"/>
      <c r="F57" s="57">
        <v>450</v>
      </c>
      <c r="G57" s="69"/>
      <c r="H57" s="70" t="s">
        <v>30</v>
      </c>
      <c r="I57" s="71">
        <f t="shared" si="0"/>
        <v>0</v>
      </c>
      <c r="J57" s="72">
        <f t="shared" si="1"/>
        <v>0</v>
      </c>
      <c r="K57" s="72">
        <f t="shared" si="2"/>
        <v>0</v>
      </c>
      <c r="L57" s="62">
        <f t="shared" si="3"/>
        <v>450</v>
      </c>
      <c r="M57" s="63">
        <f t="shared" si="4"/>
        <v>450</v>
      </c>
      <c r="N57" s="73"/>
      <c r="O57" s="74"/>
      <c r="P57" s="74"/>
      <c r="Q57" s="75" t="s">
        <v>3</v>
      </c>
      <c r="R57" s="67"/>
      <c r="S57" s="68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1"/>
      <c r="AH57" s="51"/>
    </row>
    <row r="58" spans="1:34" ht="15">
      <c r="A58" s="52">
        <f t="shared" si="5"/>
        <v>49</v>
      </c>
      <c r="B58" s="53" t="s">
        <v>20</v>
      </c>
      <c r="C58" s="54">
        <v>22</v>
      </c>
      <c r="D58" s="55" t="s">
        <v>21</v>
      </c>
      <c r="E58" s="56">
        <v>44530</v>
      </c>
      <c r="F58" s="57"/>
      <c r="G58" s="69"/>
      <c r="H58" s="70" t="s">
        <v>34</v>
      </c>
      <c r="I58" s="71">
        <f t="shared" si="0"/>
        <v>44530</v>
      </c>
      <c r="J58" s="72">
        <f t="shared" si="1"/>
        <v>0</v>
      </c>
      <c r="K58" s="72">
        <f t="shared" si="2"/>
        <v>0</v>
      </c>
      <c r="L58" s="62">
        <f t="shared" si="3"/>
        <v>0</v>
      </c>
      <c r="M58" s="63">
        <f t="shared" si="4"/>
        <v>44530</v>
      </c>
      <c r="N58" s="73"/>
      <c r="O58" s="74"/>
      <c r="P58" s="74"/>
      <c r="Q58" s="75" t="s">
        <v>25</v>
      </c>
      <c r="R58" s="67"/>
      <c r="S58" s="68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1"/>
      <c r="AH58" s="51"/>
    </row>
    <row r="59" spans="1:34" ht="15">
      <c r="A59" s="52">
        <f t="shared" si="5"/>
        <v>50</v>
      </c>
      <c r="B59" s="53" t="s">
        <v>20</v>
      </c>
      <c r="C59" s="54">
        <v>22</v>
      </c>
      <c r="D59" s="55" t="s">
        <v>21</v>
      </c>
      <c r="E59" s="56"/>
      <c r="F59" s="57">
        <v>14380</v>
      </c>
      <c r="G59" s="69"/>
      <c r="H59" s="70"/>
      <c r="I59" s="71">
        <f t="shared" si="0"/>
        <v>-14380</v>
      </c>
      <c r="J59" s="72">
        <f t="shared" si="1"/>
        <v>0</v>
      </c>
      <c r="K59" s="72">
        <f t="shared" si="2"/>
        <v>0</v>
      </c>
      <c r="L59" s="62">
        <f t="shared" si="3"/>
        <v>0</v>
      </c>
      <c r="M59" s="63">
        <f t="shared" si="4"/>
        <v>-14380</v>
      </c>
      <c r="N59" s="73"/>
      <c r="O59" s="74"/>
      <c r="P59" s="74"/>
      <c r="Q59" s="75" t="s">
        <v>3</v>
      </c>
      <c r="R59" s="67"/>
      <c r="S59" s="68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1"/>
      <c r="AH59" s="51"/>
    </row>
    <row r="60" spans="1:34" ht="15">
      <c r="A60" s="52">
        <f t="shared" si="5"/>
        <v>51</v>
      </c>
      <c r="B60" s="53" t="s">
        <v>20</v>
      </c>
      <c r="C60" s="54">
        <v>23</v>
      </c>
      <c r="D60" s="55"/>
      <c r="E60" s="56"/>
      <c r="F60" s="57"/>
      <c r="G60" s="69"/>
      <c r="H60" s="70"/>
      <c r="I60" s="71">
        <v>-15000</v>
      </c>
      <c r="J60" s="72">
        <v>15000</v>
      </c>
      <c r="K60" s="72">
        <f t="shared" si="2"/>
        <v>0</v>
      </c>
      <c r="L60" s="62">
        <f t="shared" si="3"/>
        <v>0</v>
      </c>
      <c r="M60" s="63">
        <f t="shared" si="4"/>
        <v>0</v>
      </c>
      <c r="N60" s="73"/>
      <c r="O60" s="74"/>
      <c r="P60" s="74"/>
      <c r="Q60" s="75"/>
      <c r="R60" s="67"/>
      <c r="S60" s="68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1"/>
      <c r="AH60" s="51"/>
    </row>
    <row r="61" spans="1:34" ht="15">
      <c r="A61" s="52">
        <f t="shared" si="5"/>
        <v>52</v>
      </c>
      <c r="B61" s="53" t="s">
        <v>20</v>
      </c>
      <c r="C61" s="54">
        <v>23</v>
      </c>
      <c r="D61" s="55" t="s">
        <v>21</v>
      </c>
      <c r="E61" s="56"/>
      <c r="F61" s="57">
        <v>6000</v>
      </c>
      <c r="G61" s="69"/>
      <c r="H61" s="70" t="s">
        <v>30</v>
      </c>
      <c r="I61" s="71">
        <f t="shared" si="0"/>
        <v>-6000</v>
      </c>
      <c r="J61" s="72">
        <f t="shared" si="1"/>
        <v>0</v>
      </c>
      <c r="K61" s="72">
        <f t="shared" si="2"/>
        <v>0</v>
      </c>
      <c r="L61" s="62">
        <f t="shared" si="3"/>
        <v>6000</v>
      </c>
      <c r="M61" s="63">
        <f t="shared" si="4"/>
        <v>0</v>
      </c>
      <c r="N61" s="73"/>
      <c r="O61" s="74"/>
      <c r="P61" s="74"/>
      <c r="Q61" s="75" t="s">
        <v>3</v>
      </c>
      <c r="R61" s="67"/>
      <c r="S61" s="68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1"/>
      <c r="AH61" s="51"/>
    </row>
    <row r="62" spans="1:34" ht="15">
      <c r="A62" s="52">
        <f t="shared" si="5"/>
        <v>53</v>
      </c>
      <c r="B62" s="53" t="s">
        <v>20</v>
      </c>
      <c r="C62" s="54">
        <v>22</v>
      </c>
      <c r="D62" s="55"/>
      <c r="E62" s="56"/>
      <c r="F62" s="57">
        <v>5800</v>
      </c>
      <c r="G62" s="69"/>
      <c r="H62" s="70" t="s">
        <v>34</v>
      </c>
      <c r="I62" s="71">
        <f t="shared" si="0"/>
        <v>0</v>
      </c>
      <c r="J62" s="72">
        <f t="shared" si="1"/>
        <v>0</v>
      </c>
      <c r="K62" s="72">
        <f t="shared" si="2"/>
        <v>0</v>
      </c>
      <c r="L62" s="62">
        <f t="shared" si="3"/>
        <v>0</v>
      </c>
      <c r="M62" s="63">
        <f t="shared" si="4"/>
        <v>0</v>
      </c>
      <c r="N62" s="73"/>
      <c r="O62" s="74"/>
      <c r="P62" s="74"/>
      <c r="Q62" s="75" t="s">
        <v>25</v>
      </c>
      <c r="R62" s="67"/>
      <c r="S62" s="68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1"/>
      <c r="AH62" s="51"/>
    </row>
    <row r="63" spans="1:34" ht="15">
      <c r="A63" s="52">
        <f t="shared" si="5"/>
        <v>54</v>
      </c>
      <c r="B63" s="53" t="s">
        <v>20</v>
      </c>
      <c r="C63" s="54">
        <v>23</v>
      </c>
      <c r="D63" s="55"/>
      <c r="E63" s="56"/>
      <c r="F63" s="57">
        <v>12600</v>
      </c>
      <c r="G63" s="69"/>
      <c r="H63" s="70" t="s">
        <v>34</v>
      </c>
      <c r="I63" s="71">
        <f t="shared" si="0"/>
        <v>0</v>
      </c>
      <c r="J63" s="72">
        <f t="shared" si="1"/>
        <v>0</v>
      </c>
      <c r="K63" s="72">
        <f t="shared" si="2"/>
        <v>0</v>
      </c>
      <c r="L63" s="62">
        <f t="shared" si="3"/>
        <v>0</v>
      </c>
      <c r="M63" s="63">
        <f t="shared" si="4"/>
        <v>0</v>
      </c>
      <c r="N63" s="73"/>
      <c r="O63" s="74"/>
      <c r="P63" s="74"/>
      <c r="Q63" s="75" t="s">
        <v>25</v>
      </c>
      <c r="R63" s="67"/>
      <c r="S63" s="68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1"/>
      <c r="AH63" s="51"/>
    </row>
    <row r="64" spans="1:34" ht="15">
      <c r="A64" s="52">
        <f t="shared" si="5"/>
        <v>55</v>
      </c>
      <c r="B64" s="53" t="s">
        <v>20</v>
      </c>
      <c r="C64" s="54">
        <v>23</v>
      </c>
      <c r="D64" s="55"/>
      <c r="E64" s="56"/>
      <c r="F64" s="57">
        <v>19800</v>
      </c>
      <c r="G64" s="69"/>
      <c r="H64" s="70" t="s">
        <v>34</v>
      </c>
      <c r="I64" s="71">
        <f t="shared" si="0"/>
        <v>0</v>
      </c>
      <c r="J64" s="72">
        <f t="shared" si="1"/>
        <v>0</v>
      </c>
      <c r="K64" s="72">
        <f t="shared" si="2"/>
        <v>0</v>
      </c>
      <c r="L64" s="62">
        <f t="shared" si="3"/>
        <v>0</v>
      </c>
      <c r="M64" s="63">
        <f t="shared" si="4"/>
        <v>0</v>
      </c>
      <c r="N64" s="73"/>
      <c r="O64" s="74"/>
      <c r="P64" s="74"/>
      <c r="Q64" s="75" t="s">
        <v>25</v>
      </c>
      <c r="R64" s="67"/>
      <c r="S64" s="68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1"/>
      <c r="AH64" s="51"/>
    </row>
    <row r="65" spans="1:34" ht="15">
      <c r="A65" s="52">
        <f t="shared" si="5"/>
        <v>56</v>
      </c>
      <c r="B65" s="53" t="s">
        <v>20</v>
      </c>
      <c r="C65" s="54">
        <v>23</v>
      </c>
      <c r="D65" s="55" t="s">
        <v>21</v>
      </c>
      <c r="E65" s="56"/>
      <c r="F65" s="57">
        <v>6715</v>
      </c>
      <c r="G65" s="69"/>
      <c r="H65" s="70"/>
      <c r="I65" s="71">
        <f t="shared" si="0"/>
        <v>-6715</v>
      </c>
      <c r="J65" s="72">
        <f t="shared" si="1"/>
        <v>0</v>
      </c>
      <c r="K65" s="72">
        <f t="shared" si="2"/>
        <v>0</v>
      </c>
      <c r="L65" s="62">
        <f t="shared" si="3"/>
        <v>0</v>
      </c>
      <c r="M65" s="63">
        <f t="shared" si="4"/>
        <v>-6715</v>
      </c>
      <c r="N65" s="73"/>
      <c r="O65" s="74"/>
      <c r="P65" s="74"/>
      <c r="Q65" s="75" t="s">
        <v>37</v>
      </c>
      <c r="R65" s="67"/>
      <c r="S65" s="68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1"/>
      <c r="AH65" s="51"/>
    </row>
    <row r="66" spans="1:34" ht="15">
      <c r="A66" s="52">
        <f t="shared" si="5"/>
        <v>57</v>
      </c>
      <c r="B66" s="53" t="s">
        <v>20</v>
      </c>
      <c r="C66" s="54">
        <v>23</v>
      </c>
      <c r="D66" s="55" t="s">
        <v>21</v>
      </c>
      <c r="E66" s="56"/>
      <c r="F66" s="57">
        <v>280</v>
      </c>
      <c r="G66" s="69"/>
      <c r="H66" s="70"/>
      <c r="I66" s="71">
        <f t="shared" si="0"/>
        <v>-280</v>
      </c>
      <c r="J66" s="72">
        <f t="shared" si="1"/>
        <v>0</v>
      </c>
      <c r="K66" s="72">
        <f t="shared" si="2"/>
        <v>0</v>
      </c>
      <c r="L66" s="62">
        <f t="shared" si="3"/>
        <v>0</v>
      </c>
      <c r="M66" s="63">
        <f t="shared" si="4"/>
        <v>-280</v>
      </c>
      <c r="N66" s="73"/>
      <c r="O66" s="74"/>
      <c r="P66" s="74"/>
      <c r="Q66" s="75" t="s">
        <v>37</v>
      </c>
      <c r="R66" s="67"/>
      <c r="S66" s="68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1"/>
      <c r="AH66" s="51"/>
    </row>
    <row r="67" spans="1:34" ht="15">
      <c r="A67" s="52">
        <f t="shared" si="5"/>
        <v>58</v>
      </c>
      <c r="B67" s="53" t="s">
        <v>20</v>
      </c>
      <c r="C67" s="54">
        <v>23</v>
      </c>
      <c r="D67" s="55" t="s">
        <v>21</v>
      </c>
      <c r="E67" s="56"/>
      <c r="F67" s="57">
        <v>3168</v>
      </c>
      <c r="G67" s="69"/>
      <c r="H67" s="70"/>
      <c r="I67" s="71">
        <f t="shared" si="0"/>
        <v>-3168</v>
      </c>
      <c r="J67" s="72">
        <f t="shared" si="1"/>
        <v>0</v>
      </c>
      <c r="K67" s="72">
        <f t="shared" si="2"/>
        <v>0</v>
      </c>
      <c r="L67" s="62">
        <f t="shared" si="3"/>
        <v>0</v>
      </c>
      <c r="M67" s="63">
        <f t="shared" si="4"/>
        <v>-3168</v>
      </c>
      <c r="N67" s="73"/>
      <c r="O67" s="74"/>
      <c r="P67" s="74"/>
      <c r="Q67" s="75" t="s">
        <v>37</v>
      </c>
      <c r="R67" s="67"/>
      <c r="S67" s="68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1"/>
      <c r="AH67" s="51"/>
    </row>
    <row r="68" spans="1:34" ht="15">
      <c r="A68" s="52">
        <f t="shared" si="5"/>
        <v>59</v>
      </c>
      <c r="B68" s="53" t="s">
        <v>20</v>
      </c>
      <c r="C68" s="54">
        <v>23</v>
      </c>
      <c r="D68" s="55" t="s">
        <v>24</v>
      </c>
      <c r="E68" s="56"/>
      <c r="F68" s="57">
        <v>3000</v>
      </c>
      <c r="G68" s="69"/>
      <c r="H68" s="70"/>
      <c r="I68" s="71">
        <f t="shared" si="0"/>
        <v>0</v>
      </c>
      <c r="J68" s="72">
        <f t="shared" si="1"/>
        <v>-3000</v>
      </c>
      <c r="K68" s="72">
        <f t="shared" si="2"/>
        <v>0</v>
      </c>
      <c r="L68" s="62">
        <f t="shared" si="3"/>
        <v>0</v>
      </c>
      <c r="M68" s="63">
        <f t="shared" si="4"/>
        <v>-3000</v>
      </c>
      <c r="N68" s="73"/>
      <c r="O68" s="74"/>
      <c r="P68" s="74"/>
      <c r="Q68" s="75" t="s">
        <v>22</v>
      </c>
      <c r="R68" s="67"/>
      <c r="S68" s="68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1"/>
      <c r="AH68" s="51"/>
    </row>
    <row r="69" spans="1:34" ht="15">
      <c r="A69" s="52">
        <f t="shared" si="5"/>
        <v>60</v>
      </c>
      <c r="B69" s="53" t="s">
        <v>20</v>
      </c>
      <c r="C69" s="54">
        <v>23</v>
      </c>
      <c r="D69" s="55" t="s">
        <v>24</v>
      </c>
      <c r="E69" s="56"/>
      <c r="F69" s="57">
        <v>7300</v>
      </c>
      <c r="G69" s="69"/>
      <c r="H69" s="70"/>
      <c r="I69" s="71">
        <f t="shared" si="0"/>
        <v>0</v>
      </c>
      <c r="J69" s="72">
        <f t="shared" si="1"/>
        <v>-7300</v>
      </c>
      <c r="K69" s="72">
        <f t="shared" si="2"/>
        <v>0</v>
      </c>
      <c r="L69" s="62">
        <f t="shared" si="3"/>
        <v>0</v>
      </c>
      <c r="M69" s="63">
        <f t="shared" si="4"/>
        <v>-7300</v>
      </c>
      <c r="N69" s="73"/>
      <c r="O69" s="74"/>
      <c r="P69" s="74"/>
      <c r="Q69" s="75" t="s">
        <v>26</v>
      </c>
      <c r="R69" s="67"/>
      <c r="S69" s="68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1"/>
      <c r="AH69" s="51"/>
    </row>
    <row r="70" spans="1:34" ht="15">
      <c r="A70" s="52">
        <f t="shared" si="5"/>
        <v>61</v>
      </c>
      <c r="B70" s="53" t="s">
        <v>20</v>
      </c>
      <c r="C70" s="54">
        <v>24</v>
      </c>
      <c r="D70" s="55"/>
      <c r="E70" s="56"/>
      <c r="F70" s="57">
        <v>2800</v>
      </c>
      <c r="G70" s="69"/>
      <c r="H70" s="70" t="s">
        <v>34</v>
      </c>
      <c r="I70" s="71">
        <f t="shared" si="0"/>
        <v>0</v>
      </c>
      <c r="J70" s="72">
        <f t="shared" si="1"/>
        <v>0</v>
      </c>
      <c r="K70" s="72">
        <f t="shared" si="2"/>
        <v>0</v>
      </c>
      <c r="L70" s="62">
        <f t="shared" si="3"/>
        <v>0</v>
      </c>
      <c r="M70" s="63">
        <f t="shared" si="4"/>
        <v>0</v>
      </c>
      <c r="N70" s="73"/>
      <c r="O70" s="74"/>
      <c r="P70" s="74"/>
      <c r="Q70" s="75" t="s">
        <v>25</v>
      </c>
      <c r="R70" s="67"/>
      <c r="S70" s="68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1"/>
      <c r="AH70" s="51"/>
    </row>
    <row r="71" spans="1:34" ht="15">
      <c r="A71" s="52">
        <f t="shared" si="5"/>
        <v>62</v>
      </c>
      <c r="B71" s="53" t="s">
        <v>20</v>
      </c>
      <c r="C71" s="54">
        <v>24</v>
      </c>
      <c r="D71" s="55" t="s">
        <v>36</v>
      </c>
      <c r="E71" s="56">
        <v>2000</v>
      </c>
      <c r="F71" s="57"/>
      <c r="G71" s="69"/>
      <c r="H71" s="70"/>
      <c r="I71" s="71">
        <f t="shared" si="0"/>
        <v>0</v>
      </c>
      <c r="J71" s="72">
        <f t="shared" si="1"/>
        <v>0</v>
      </c>
      <c r="K71" s="72">
        <f t="shared" si="2"/>
        <v>2000</v>
      </c>
      <c r="L71" s="62">
        <f t="shared" si="3"/>
        <v>0</v>
      </c>
      <c r="M71" s="63">
        <f t="shared" si="4"/>
        <v>2000</v>
      </c>
      <c r="N71" s="73"/>
      <c r="O71" s="74"/>
      <c r="P71" s="74"/>
      <c r="Q71" s="75" t="s">
        <v>25</v>
      </c>
      <c r="R71" s="67"/>
      <c r="S71" s="68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1"/>
      <c r="AH71" s="51"/>
    </row>
    <row r="72" spans="1:34" ht="15">
      <c r="A72" s="52">
        <f t="shared" si="5"/>
        <v>63</v>
      </c>
      <c r="B72" s="53" t="s">
        <v>20</v>
      </c>
      <c r="C72" s="54">
        <v>24</v>
      </c>
      <c r="D72" s="55" t="s">
        <v>36</v>
      </c>
      <c r="E72" s="56"/>
      <c r="F72" s="57">
        <v>1000</v>
      </c>
      <c r="G72" s="69"/>
      <c r="H72" s="70"/>
      <c r="I72" s="71">
        <f t="shared" si="0"/>
        <v>0</v>
      </c>
      <c r="J72" s="72">
        <f t="shared" si="1"/>
        <v>0</v>
      </c>
      <c r="K72" s="72">
        <f t="shared" si="2"/>
        <v>-1000</v>
      </c>
      <c r="L72" s="62">
        <f t="shared" si="3"/>
        <v>0</v>
      </c>
      <c r="M72" s="63">
        <f t="shared" si="4"/>
        <v>-1000</v>
      </c>
      <c r="N72" s="73"/>
      <c r="O72" s="74"/>
      <c r="P72" s="74"/>
      <c r="Q72" s="75" t="s">
        <v>32</v>
      </c>
      <c r="R72" s="67"/>
      <c r="S72" s="68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1"/>
      <c r="AH72" s="51"/>
    </row>
    <row r="73" spans="1:34" ht="15">
      <c r="A73" s="52">
        <f t="shared" si="5"/>
        <v>64</v>
      </c>
      <c r="B73" s="53" t="s">
        <v>20</v>
      </c>
      <c r="C73" s="54">
        <v>24</v>
      </c>
      <c r="D73" s="55"/>
      <c r="E73" s="56"/>
      <c r="F73" s="57">
        <v>12650</v>
      </c>
      <c r="G73" s="69">
        <v>3850</v>
      </c>
      <c r="H73" s="70" t="s">
        <v>34</v>
      </c>
      <c r="I73" s="71">
        <f t="shared" si="0"/>
        <v>0</v>
      </c>
      <c r="J73" s="72">
        <f t="shared" si="1"/>
        <v>0</v>
      </c>
      <c r="K73" s="72">
        <f t="shared" si="2"/>
        <v>0</v>
      </c>
      <c r="L73" s="62">
        <f t="shared" si="3"/>
        <v>0</v>
      </c>
      <c r="M73" s="63">
        <f t="shared" si="4"/>
        <v>0</v>
      </c>
      <c r="N73" s="73"/>
      <c r="O73" s="74"/>
      <c r="P73" s="74"/>
      <c r="Q73" s="75" t="s">
        <v>25</v>
      </c>
      <c r="R73" s="67"/>
      <c r="S73" s="68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1"/>
      <c r="AH73" s="51"/>
    </row>
    <row r="74" spans="1:34" ht="15">
      <c r="A74" s="52">
        <f t="shared" si="5"/>
        <v>65</v>
      </c>
      <c r="B74" s="53" t="s">
        <v>20</v>
      </c>
      <c r="C74" s="54">
        <v>24</v>
      </c>
      <c r="D74" s="55" t="s">
        <v>21</v>
      </c>
      <c r="E74" s="56">
        <v>4700</v>
      </c>
      <c r="F74" s="57"/>
      <c r="G74" s="69"/>
      <c r="H74" s="70" t="s">
        <v>34</v>
      </c>
      <c r="I74" s="71">
        <f t="shared" si="0"/>
        <v>4700</v>
      </c>
      <c r="J74" s="72">
        <f t="shared" si="1"/>
        <v>0</v>
      </c>
      <c r="K74" s="72">
        <f t="shared" si="2"/>
        <v>0</v>
      </c>
      <c r="L74" s="62">
        <f t="shared" si="3"/>
        <v>0</v>
      </c>
      <c r="M74" s="63">
        <f t="shared" si="4"/>
        <v>4700</v>
      </c>
      <c r="N74" s="73"/>
      <c r="O74" s="74"/>
      <c r="P74" s="74"/>
      <c r="Q74" s="75" t="s">
        <v>25</v>
      </c>
      <c r="R74" s="67"/>
      <c r="S74" s="68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1"/>
      <c r="AH74" s="51"/>
    </row>
    <row r="75" spans="1:34" ht="15">
      <c r="A75" s="52">
        <f t="shared" si="5"/>
        <v>66</v>
      </c>
      <c r="B75" s="53" t="s">
        <v>20</v>
      </c>
      <c r="C75" s="54">
        <v>24</v>
      </c>
      <c r="D75" s="55" t="s">
        <v>21</v>
      </c>
      <c r="E75" s="56">
        <v>7900</v>
      </c>
      <c r="F75" s="57"/>
      <c r="G75" s="69"/>
      <c r="H75" s="70" t="s">
        <v>34</v>
      </c>
      <c r="I75" s="71">
        <f aca="true" t="shared" si="6" ref="I75:I83">IF(D75="р",IF(E75&gt;0,E75,IF(AND(F75&gt;0,H75&lt;&gt;"з"),-F75,0)),0)</f>
        <v>7900</v>
      </c>
      <c r="J75" s="72">
        <f aca="true" t="shared" si="7" ref="J75:J83">IF(D75="л",IF(E75&gt;0,E75,IF(AND(F75&gt;0,H75&lt;&gt;"з"),-F75,0)),0)</f>
        <v>0</v>
      </c>
      <c r="K75" s="72">
        <f aca="true" t="shared" si="8" ref="K75:K83">IF(D75="п",IF(E75&gt;0,E75,IF(AND(F75&gt;0,H75&lt;&gt;"з"),-F75,0)),0)</f>
        <v>0</v>
      </c>
      <c r="L75" s="62">
        <f aca="true" t="shared" si="9" ref="L75:L83">IF(H75="т",F75-E75,0)</f>
        <v>0</v>
      </c>
      <c r="M75" s="63">
        <f aca="true" t="shared" si="10" ref="M75:M83">SUM(I75:L75)</f>
        <v>7900</v>
      </c>
      <c r="N75" s="73"/>
      <c r="O75" s="74"/>
      <c r="P75" s="74"/>
      <c r="Q75" s="75" t="s">
        <v>25</v>
      </c>
      <c r="R75" s="67"/>
      <c r="S75" s="68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1"/>
      <c r="AH75" s="51"/>
    </row>
    <row r="76" spans="1:34" ht="15">
      <c r="A76" s="52">
        <f aca="true" t="shared" si="11" ref="A76:A83">A75+1</f>
        <v>67</v>
      </c>
      <c r="B76" s="53" t="s">
        <v>20</v>
      </c>
      <c r="C76" s="54">
        <v>24</v>
      </c>
      <c r="D76" s="55" t="s">
        <v>21</v>
      </c>
      <c r="E76" s="56"/>
      <c r="F76" s="57">
        <v>200</v>
      </c>
      <c r="G76" s="69"/>
      <c r="H76" s="70"/>
      <c r="I76" s="71">
        <f t="shared" si="6"/>
        <v>-200</v>
      </c>
      <c r="J76" s="72">
        <f t="shared" si="7"/>
        <v>0</v>
      </c>
      <c r="K76" s="72">
        <f t="shared" si="8"/>
        <v>0</v>
      </c>
      <c r="L76" s="62">
        <f t="shared" si="9"/>
        <v>0</v>
      </c>
      <c r="M76" s="63">
        <f t="shared" si="10"/>
        <v>-200</v>
      </c>
      <c r="N76" s="73"/>
      <c r="O76" s="74"/>
      <c r="P76" s="74"/>
      <c r="Q76" s="75"/>
      <c r="R76" s="67"/>
      <c r="S76" s="68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1"/>
      <c r="AH76" s="51"/>
    </row>
    <row r="77" spans="1:34" ht="15">
      <c r="A77" s="52">
        <f t="shared" si="11"/>
        <v>68</v>
      </c>
      <c r="B77" s="53" t="s">
        <v>20</v>
      </c>
      <c r="C77" s="54"/>
      <c r="D77" s="55"/>
      <c r="E77" s="56"/>
      <c r="F77" s="57"/>
      <c r="G77" s="69"/>
      <c r="H77" s="70"/>
      <c r="I77" s="71">
        <f t="shared" si="6"/>
        <v>0</v>
      </c>
      <c r="J77" s="72">
        <f t="shared" si="7"/>
        <v>0</v>
      </c>
      <c r="K77" s="72">
        <f t="shared" si="8"/>
        <v>0</v>
      </c>
      <c r="L77" s="62">
        <f t="shared" si="9"/>
        <v>0</v>
      </c>
      <c r="M77" s="63">
        <f t="shared" si="10"/>
        <v>0</v>
      </c>
      <c r="N77" s="73"/>
      <c r="O77" s="74"/>
      <c r="P77" s="74"/>
      <c r="Q77" s="75"/>
      <c r="R77" s="67"/>
      <c r="S77" s="68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1"/>
      <c r="AH77" s="51"/>
    </row>
    <row r="78" spans="1:34" ht="15">
      <c r="A78" s="52">
        <f t="shared" si="11"/>
        <v>69</v>
      </c>
      <c r="B78" s="53" t="s">
        <v>20</v>
      </c>
      <c r="C78" s="54"/>
      <c r="D78" s="55"/>
      <c r="E78" s="56"/>
      <c r="F78" s="57"/>
      <c r="G78" s="69"/>
      <c r="H78" s="70"/>
      <c r="I78" s="71">
        <f t="shared" si="6"/>
        <v>0</v>
      </c>
      <c r="J78" s="72">
        <f t="shared" si="7"/>
        <v>0</v>
      </c>
      <c r="K78" s="72">
        <f t="shared" si="8"/>
        <v>0</v>
      </c>
      <c r="L78" s="62">
        <f t="shared" si="9"/>
        <v>0</v>
      </c>
      <c r="M78" s="63">
        <f t="shared" si="10"/>
        <v>0</v>
      </c>
      <c r="N78" s="73"/>
      <c r="O78" s="74"/>
      <c r="P78" s="74"/>
      <c r="Q78" s="75"/>
      <c r="R78" s="67"/>
      <c r="S78" s="68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1"/>
      <c r="AH78" s="51"/>
    </row>
    <row r="79" spans="1:34" ht="15">
      <c r="A79" s="52">
        <f t="shared" si="11"/>
        <v>70</v>
      </c>
      <c r="B79" s="53" t="s">
        <v>20</v>
      </c>
      <c r="C79" s="54"/>
      <c r="D79" s="55"/>
      <c r="E79" s="56"/>
      <c r="F79" s="57"/>
      <c r="G79" s="69"/>
      <c r="H79" s="70"/>
      <c r="I79" s="71">
        <f t="shared" si="6"/>
        <v>0</v>
      </c>
      <c r="J79" s="72">
        <f t="shared" si="7"/>
        <v>0</v>
      </c>
      <c r="K79" s="72">
        <f t="shared" si="8"/>
        <v>0</v>
      </c>
      <c r="L79" s="62">
        <f t="shared" si="9"/>
        <v>0</v>
      </c>
      <c r="M79" s="63">
        <f t="shared" si="10"/>
        <v>0</v>
      </c>
      <c r="N79" s="73"/>
      <c r="O79" s="74"/>
      <c r="P79" s="74"/>
      <c r="Q79" s="75"/>
      <c r="R79" s="67"/>
      <c r="S79" s="68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1"/>
      <c r="AH79" s="51"/>
    </row>
    <row r="80" spans="1:34" ht="15">
      <c r="A80" s="52">
        <f t="shared" si="11"/>
        <v>71</v>
      </c>
      <c r="B80" s="53" t="s">
        <v>20</v>
      </c>
      <c r="C80" s="54"/>
      <c r="D80" s="55"/>
      <c r="E80" s="56"/>
      <c r="F80" s="57"/>
      <c r="G80" s="69"/>
      <c r="H80" s="70"/>
      <c r="I80" s="71">
        <f t="shared" si="6"/>
        <v>0</v>
      </c>
      <c r="J80" s="72">
        <f t="shared" si="7"/>
        <v>0</v>
      </c>
      <c r="K80" s="72">
        <f t="shared" si="8"/>
        <v>0</v>
      </c>
      <c r="L80" s="62">
        <f t="shared" si="9"/>
        <v>0</v>
      </c>
      <c r="M80" s="63">
        <f t="shared" si="10"/>
        <v>0</v>
      </c>
      <c r="N80" s="73"/>
      <c r="O80" s="74"/>
      <c r="P80" s="74"/>
      <c r="Q80" s="75"/>
      <c r="R80" s="67"/>
      <c r="S80" s="68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1"/>
      <c r="AH80" s="51"/>
    </row>
    <row r="81" spans="1:34" ht="15">
      <c r="A81" s="52">
        <f t="shared" si="11"/>
        <v>72</v>
      </c>
      <c r="B81" s="53" t="s">
        <v>20</v>
      </c>
      <c r="C81" s="54"/>
      <c r="D81" s="55"/>
      <c r="E81" s="56"/>
      <c r="F81" s="57"/>
      <c r="G81" s="69"/>
      <c r="H81" s="70"/>
      <c r="I81" s="71">
        <f t="shared" si="6"/>
        <v>0</v>
      </c>
      <c r="J81" s="72">
        <f t="shared" si="7"/>
        <v>0</v>
      </c>
      <c r="K81" s="72">
        <f t="shared" si="8"/>
        <v>0</v>
      </c>
      <c r="L81" s="62">
        <f t="shared" si="9"/>
        <v>0</v>
      </c>
      <c r="M81" s="63">
        <f t="shared" si="10"/>
        <v>0</v>
      </c>
      <c r="N81" s="73"/>
      <c r="O81" s="74"/>
      <c r="P81" s="74"/>
      <c r="Q81" s="75"/>
      <c r="R81" s="67"/>
      <c r="S81" s="68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1"/>
      <c r="AH81" s="51"/>
    </row>
    <row r="82" spans="1:34" ht="15">
      <c r="A82" s="52">
        <f t="shared" si="11"/>
        <v>73</v>
      </c>
      <c r="B82" s="53" t="s">
        <v>20</v>
      </c>
      <c r="C82" s="54"/>
      <c r="D82" s="55"/>
      <c r="E82" s="56"/>
      <c r="F82" s="57"/>
      <c r="G82" s="69"/>
      <c r="H82" s="70"/>
      <c r="I82" s="71">
        <f t="shared" si="6"/>
        <v>0</v>
      </c>
      <c r="J82" s="72">
        <f t="shared" si="7"/>
        <v>0</v>
      </c>
      <c r="K82" s="72">
        <f t="shared" si="8"/>
        <v>0</v>
      </c>
      <c r="L82" s="62">
        <f t="shared" si="9"/>
        <v>0</v>
      </c>
      <c r="M82" s="63">
        <f t="shared" si="10"/>
        <v>0</v>
      </c>
      <c r="N82" s="73"/>
      <c r="O82" s="74"/>
      <c r="P82" s="74"/>
      <c r="Q82" s="75"/>
      <c r="R82" s="67"/>
      <c r="S82" s="68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1"/>
      <c r="AH82" s="51"/>
    </row>
    <row r="83" spans="1:34" ht="15">
      <c r="A83" s="52">
        <f t="shared" si="11"/>
        <v>74</v>
      </c>
      <c r="B83" s="53" t="s">
        <v>20</v>
      </c>
      <c r="C83" s="54"/>
      <c r="D83" s="55"/>
      <c r="E83" s="56"/>
      <c r="F83" s="57"/>
      <c r="G83" s="69"/>
      <c r="H83" s="70"/>
      <c r="I83" s="71">
        <f t="shared" si="6"/>
        <v>0</v>
      </c>
      <c r="J83" s="72">
        <f t="shared" si="7"/>
        <v>0</v>
      </c>
      <c r="K83" s="72">
        <f t="shared" si="8"/>
        <v>0</v>
      </c>
      <c r="L83" s="62">
        <f t="shared" si="9"/>
        <v>0</v>
      </c>
      <c r="M83" s="63">
        <f t="shared" si="10"/>
        <v>0</v>
      </c>
      <c r="N83" s="73"/>
      <c r="O83" s="74"/>
      <c r="P83" s="74"/>
      <c r="Q83" s="75"/>
      <c r="R83" s="67"/>
      <c r="S83" s="68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1"/>
      <c r="AH83" s="51"/>
    </row>
    <row r="84" spans="1:34" ht="15">
      <c r="A84" s="52" t="e">
        <f>#REF!+1</f>
        <v>#REF!</v>
      </c>
      <c r="B84" s="53"/>
      <c r="C84" s="54"/>
      <c r="D84" s="55"/>
      <c r="E84" s="56"/>
      <c r="F84" s="57"/>
      <c r="G84" s="69"/>
      <c r="H84" s="70"/>
      <c r="I84" s="71">
        <f>IF(D84="р",IF(E84&gt;0,E84,IF(AND(F84&gt;0,H84&lt;&gt;"з"),-F84,0)),0)</f>
        <v>0</v>
      </c>
      <c r="J84" s="72">
        <f>IF(D84="л",IF(E84&gt;0,E84,IF(AND(F84&gt;0,H84&lt;&gt;"з"),-F84,0)),0)</f>
        <v>0</v>
      </c>
      <c r="K84" s="72">
        <f>IF(D84="п",IF(E84&gt;0,E84,IF(AND(F84&gt;0,H84&lt;&gt;"з"),-F84,0)),0)</f>
        <v>0</v>
      </c>
      <c r="L84" s="62">
        <f>IF(H84="т",F84-E84,0)</f>
        <v>0</v>
      </c>
      <c r="M84" s="63">
        <f>SUM(I84:L84)</f>
        <v>0</v>
      </c>
      <c r="N84" s="73"/>
      <c r="O84" s="74"/>
      <c r="P84" s="74"/>
      <c r="Q84" s="75"/>
      <c r="R84" s="67"/>
      <c r="S84" s="68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1"/>
      <c r="AH84" s="51"/>
    </row>
    <row r="85" spans="1:34" ht="15.75" thickBot="1">
      <c r="A85" s="52" t="e">
        <f>#REF!+1</f>
        <v>#REF!</v>
      </c>
      <c r="B85" s="53"/>
      <c r="C85" s="54"/>
      <c r="D85" s="55"/>
      <c r="E85" s="56"/>
      <c r="F85" s="57"/>
      <c r="G85" s="81"/>
      <c r="H85" s="70"/>
      <c r="I85" s="71">
        <f>IF(D85="р",IF(E85&gt;0,E85,IF(AND(F85&gt;0,H85&lt;&gt;"з"),-F85,0)),0)</f>
        <v>0</v>
      </c>
      <c r="J85" s="72">
        <f>IF(D85="л",IF(E85&gt;0,E85,IF(AND(F85&gt;0,H85&lt;&gt;"з"),-F85,0)),0)</f>
        <v>0</v>
      </c>
      <c r="K85" s="72">
        <f>IF(D85="п",IF(E85&gt;0,E85,IF(AND(F85&gt;0,H85&lt;&gt;"з"),-F85,0)),0)</f>
        <v>0</v>
      </c>
      <c r="L85" s="62">
        <f>IF(H85="т",F85-E85,0)</f>
        <v>0</v>
      </c>
      <c r="M85" s="63">
        <f>SUM(I85:L85)</f>
        <v>0</v>
      </c>
      <c r="N85" s="73"/>
      <c r="O85" s="82"/>
      <c r="P85" s="82"/>
      <c r="Q85" s="83"/>
      <c r="R85" s="84"/>
      <c r="S85" s="85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1"/>
      <c r="AH85" s="51"/>
    </row>
    <row r="86" spans="1:34" ht="15.75" thickBot="1">
      <c r="A86" s="38"/>
      <c r="B86" s="86"/>
      <c r="C86" s="86"/>
      <c r="D86" s="87"/>
      <c r="E86" s="88">
        <f>SUM(E9:E84)</f>
        <v>109710</v>
      </c>
      <c r="F86" s="89">
        <f>SUM(F9:F84)</f>
        <v>183696</v>
      </c>
      <c r="G86" s="90"/>
      <c r="H86" s="91" t="s">
        <v>4</v>
      </c>
      <c r="I86" s="42">
        <f>SUM(I9:I85)</f>
        <v>15784</v>
      </c>
      <c r="J86" s="43">
        <f>SUM(J9:J85)</f>
        <v>6220</v>
      </c>
      <c r="K86" s="43">
        <f>SUM(K9:K85)</f>
        <v>1000</v>
      </c>
      <c r="L86" s="43">
        <f>SUM(L9:L85)</f>
        <v>2950</v>
      </c>
      <c r="M86" s="44">
        <f>SUM(I86:L86)</f>
        <v>25954</v>
      </c>
      <c r="N86" s="92"/>
      <c r="O86" s="92"/>
      <c r="P86" s="92"/>
      <c r="Q86" s="92"/>
      <c r="R86" s="92"/>
      <c r="S86" s="93"/>
      <c r="T86" s="23"/>
      <c r="U86" s="23"/>
      <c r="V86" s="23"/>
      <c r="W86" s="50"/>
      <c r="X86" s="50"/>
      <c r="Y86" s="50"/>
      <c r="Z86" s="23"/>
      <c r="AA86" s="23"/>
      <c r="AB86" s="23"/>
      <c r="AC86" s="23"/>
      <c r="AD86" s="23"/>
      <c r="AE86" s="50"/>
      <c r="AF86" s="50"/>
      <c r="AG86" s="51"/>
      <c r="AH86" s="51"/>
    </row>
    <row r="87" spans="1:34" ht="15">
      <c r="A87" s="132"/>
      <c r="B87" s="133"/>
      <c r="C87" s="133"/>
      <c r="D87" s="133"/>
      <c r="E87" s="94"/>
      <c r="F87" s="95"/>
      <c r="G87" s="23"/>
      <c r="H87" s="96"/>
      <c r="I87" s="134">
        <f>SUM(I86:K86)</f>
        <v>23004</v>
      </c>
      <c r="J87" s="134"/>
      <c r="K87" s="134"/>
      <c r="L87" s="23"/>
      <c r="M87" s="97"/>
      <c r="N87" s="50"/>
      <c r="O87" s="50"/>
      <c r="P87" s="50"/>
      <c r="Q87" s="50"/>
      <c r="R87" s="50"/>
      <c r="S87" s="23"/>
      <c r="T87" s="23"/>
      <c r="U87" s="23"/>
      <c r="V87" s="23"/>
      <c r="W87" s="50"/>
      <c r="X87" s="50"/>
      <c r="Y87" s="50"/>
      <c r="Z87" s="23"/>
      <c r="AA87" s="23"/>
      <c r="AB87" s="23"/>
      <c r="AC87" s="23"/>
      <c r="AD87" s="23"/>
      <c r="AE87" s="50"/>
      <c r="AF87" s="50"/>
      <c r="AG87" s="51"/>
      <c r="AH87" s="51"/>
    </row>
    <row r="88" spans="1:34" ht="15">
      <c r="A88" s="98"/>
      <c r="B88" s="99"/>
      <c r="C88" s="99"/>
      <c r="D88" s="99"/>
      <c r="E88" s="135"/>
      <c r="F88" s="136"/>
      <c r="G88" s="23"/>
      <c r="H88" s="96"/>
      <c r="I88" s="23"/>
      <c r="J88" s="23"/>
      <c r="K88" s="23"/>
      <c r="L88" s="23"/>
      <c r="M88" s="97"/>
      <c r="N88" s="50"/>
      <c r="O88" s="50"/>
      <c r="P88" s="50"/>
      <c r="Q88" s="50"/>
      <c r="R88" s="50"/>
      <c r="S88" s="23"/>
      <c r="T88" s="23"/>
      <c r="U88" s="23"/>
      <c r="V88" s="23"/>
      <c r="W88" s="50"/>
      <c r="X88" s="50"/>
      <c r="Y88" s="50"/>
      <c r="Z88" s="23"/>
      <c r="AA88" s="23"/>
      <c r="AB88" s="23"/>
      <c r="AC88" s="23"/>
      <c r="AD88" s="23"/>
      <c r="AE88" s="50"/>
      <c r="AF88" s="50"/>
      <c r="AG88" s="51"/>
      <c r="AH88" s="51"/>
    </row>
    <row r="89" spans="1:34" ht="15">
      <c r="A89" s="98"/>
      <c r="B89" s="100"/>
      <c r="C89" s="100"/>
      <c r="D89" s="100"/>
      <c r="E89" s="101"/>
      <c r="F89" s="102"/>
      <c r="G89" s="2"/>
      <c r="I89" s="6"/>
      <c r="J89" s="6"/>
      <c r="K89" s="6"/>
      <c r="L89" s="23"/>
      <c r="S89" s="49"/>
      <c r="T89" s="36"/>
      <c r="U89" s="49"/>
      <c r="V89" s="36"/>
      <c r="W89" s="50"/>
      <c r="X89" s="50"/>
      <c r="Y89" s="50"/>
      <c r="Z89" s="2"/>
      <c r="AA89" s="120"/>
      <c r="AB89" s="121"/>
      <c r="AC89" s="120"/>
      <c r="AD89" s="121"/>
      <c r="AE89" s="50"/>
      <c r="AF89" s="50"/>
      <c r="AG89" s="51"/>
      <c r="AH89" s="51"/>
    </row>
    <row r="90" spans="1:39" ht="15.75" thickBot="1">
      <c r="A90" s="122"/>
      <c r="B90" s="123"/>
      <c r="C90" s="123"/>
      <c r="D90" s="123"/>
      <c r="E90" s="124"/>
      <c r="F90" s="125"/>
      <c r="G90" s="2"/>
      <c r="I90" s="49"/>
      <c r="J90" s="49"/>
      <c r="K90" s="49"/>
      <c r="L90" s="23"/>
      <c r="S90" s="49"/>
      <c r="T90" s="36"/>
      <c r="U90" s="49"/>
      <c r="V90" s="36"/>
      <c r="W90" s="50"/>
      <c r="X90" s="50"/>
      <c r="Y90" s="50"/>
      <c r="Z90" s="2"/>
      <c r="AA90" s="23"/>
      <c r="AB90" s="2"/>
      <c r="AC90" s="23"/>
      <c r="AD90" s="2"/>
      <c r="AE90" s="50"/>
      <c r="AF90" s="50"/>
      <c r="AG90" s="72"/>
      <c r="AH90" s="72"/>
      <c r="AI90" s="104"/>
      <c r="AJ90" s="104"/>
      <c r="AK90" s="104"/>
      <c r="AL90" s="104"/>
      <c r="AM90" s="104"/>
    </row>
    <row r="91" spans="7:39" ht="15">
      <c r="G91" s="1"/>
      <c r="I91" s="6"/>
      <c r="J91" s="6"/>
      <c r="K91" s="6"/>
      <c r="L91" s="6"/>
      <c r="W91" s="23"/>
      <c r="X91" s="23"/>
      <c r="Y91" s="23"/>
      <c r="AG91" s="104"/>
      <c r="AH91" s="104"/>
      <c r="AI91" s="104"/>
      <c r="AJ91" s="104"/>
      <c r="AK91" s="104"/>
      <c r="AL91" s="104"/>
      <c r="AM91" s="104"/>
    </row>
    <row r="92" spans="2:39" ht="15">
      <c r="B92" s="126"/>
      <c r="C92" s="126"/>
      <c r="D92" s="37"/>
      <c r="E92"/>
      <c r="F92" s="51"/>
      <c r="G92" s="106"/>
      <c r="H92"/>
      <c r="W92" s="120"/>
      <c r="X92" s="121"/>
      <c r="Y92" s="23"/>
      <c r="AG92" s="104"/>
      <c r="AH92" s="104"/>
      <c r="AI92" s="107"/>
      <c r="AJ92" s="127"/>
      <c r="AK92" s="127"/>
      <c r="AL92" s="104"/>
      <c r="AM92" s="104"/>
    </row>
    <row r="93" spans="3:39" ht="15">
      <c r="C93"/>
      <c r="D93" s="37"/>
      <c r="E93" s="51"/>
      <c r="G93" s="106"/>
      <c r="H93" s="51"/>
      <c r="I93" s="51"/>
      <c r="W93" s="23"/>
      <c r="X93" s="2"/>
      <c r="Y93" s="23"/>
      <c r="AG93" s="104"/>
      <c r="AH93" s="104"/>
      <c r="AI93" s="107"/>
      <c r="AJ93" s="107"/>
      <c r="AK93" s="107"/>
      <c r="AL93" s="104"/>
      <c r="AM93" s="104"/>
    </row>
    <row r="94" spans="2:39" ht="15">
      <c r="B94"/>
      <c r="C94"/>
      <c r="D94" s="37"/>
      <c r="E94"/>
      <c r="F94"/>
      <c r="G94"/>
      <c r="H94"/>
      <c r="W94" s="23"/>
      <c r="X94" s="2"/>
      <c r="Y94" s="23"/>
      <c r="AG94" s="104"/>
      <c r="AH94" s="104"/>
      <c r="AI94" s="107"/>
      <c r="AJ94" s="107"/>
      <c r="AK94" s="107"/>
      <c r="AL94" s="104"/>
      <c r="AM94" s="104"/>
    </row>
    <row r="95" spans="2:39" ht="15">
      <c r="B95"/>
      <c r="C95"/>
      <c r="D95" s="37"/>
      <c r="G95"/>
      <c r="H95"/>
      <c r="W95" s="23"/>
      <c r="X95" s="2"/>
      <c r="Y95" s="23"/>
      <c r="AG95" s="104"/>
      <c r="AH95" s="104"/>
      <c r="AI95" s="107"/>
      <c r="AJ95" s="107"/>
      <c r="AK95" s="107"/>
      <c r="AL95" s="104"/>
      <c r="AM95" s="104"/>
    </row>
    <row r="96" spans="2:39" ht="15">
      <c r="B96"/>
      <c r="C96"/>
      <c r="D96" s="37"/>
      <c r="F96" s="108"/>
      <c r="G96"/>
      <c r="H96"/>
      <c r="W96" s="23"/>
      <c r="X96" s="2"/>
      <c r="Y96" s="23"/>
      <c r="AG96" s="104"/>
      <c r="AH96" s="104"/>
      <c r="AI96" s="107"/>
      <c r="AJ96" s="107"/>
      <c r="AK96" s="107"/>
      <c r="AL96" s="104"/>
      <c r="AM96" s="104"/>
    </row>
    <row r="97" spans="23:39" ht="15">
      <c r="W97" s="23"/>
      <c r="X97" s="2"/>
      <c r="Y97" s="23"/>
      <c r="AG97" s="104"/>
      <c r="AH97" s="104"/>
      <c r="AI97" s="107"/>
      <c r="AJ97" s="107"/>
      <c r="AK97" s="107"/>
      <c r="AL97" s="104"/>
      <c r="AM97" s="104"/>
    </row>
    <row r="98" spans="23:39" ht="15">
      <c r="W98" s="23"/>
      <c r="X98" s="2"/>
      <c r="Y98" s="23"/>
      <c r="AG98" s="104"/>
      <c r="AH98" s="104"/>
      <c r="AI98" s="107"/>
      <c r="AJ98" s="107"/>
      <c r="AK98" s="107"/>
      <c r="AL98" s="104"/>
      <c r="AM98" s="104"/>
    </row>
    <row r="99" spans="4:39" ht="15">
      <c r="D99" s="109"/>
      <c r="AG99" s="104"/>
      <c r="AH99" s="104"/>
      <c r="AI99" s="104"/>
      <c r="AJ99" s="104"/>
      <c r="AK99" s="104"/>
      <c r="AL99" s="104"/>
      <c r="AM99" s="104"/>
    </row>
    <row r="100" spans="4:39" ht="15">
      <c r="D100" s="110"/>
      <c r="AG100" s="104"/>
      <c r="AH100" s="104"/>
      <c r="AI100" s="72"/>
      <c r="AJ100" s="72"/>
      <c r="AK100" s="72"/>
      <c r="AL100" s="104"/>
      <c r="AM100" s="104"/>
    </row>
    <row r="101" spans="33:39" ht="15">
      <c r="AG101" s="104"/>
      <c r="AH101" s="104"/>
      <c r="AI101" s="104"/>
      <c r="AJ101" s="104"/>
      <c r="AK101" s="104"/>
      <c r="AL101" s="104"/>
      <c r="AM101" s="104"/>
    </row>
    <row r="113" spans="31:34" ht="15">
      <c r="AE113" s="51"/>
      <c r="AF113" s="51"/>
      <c r="AG113" s="51"/>
      <c r="AH113" s="51"/>
    </row>
    <row r="114" spans="4:34" ht="12.75">
      <c r="D114" s="37"/>
      <c r="M114" s="37"/>
      <c r="AE114" s="51"/>
      <c r="AF114" s="51"/>
      <c r="AG114" s="51"/>
      <c r="AH114" s="51"/>
    </row>
    <row r="115" spans="4:34" ht="12.75">
      <c r="D115" s="37"/>
      <c r="M115" s="37"/>
      <c r="AE115" s="51"/>
      <c r="AF115" s="51"/>
      <c r="AG115" s="51"/>
      <c r="AH115" s="51"/>
    </row>
    <row r="116" spans="4:13" ht="12.75">
      <c r="D116" s="37"/>
      <c r="M116" s="37"/>
    </row>
    <row r="117" spans="4:13" ht="12.75">
      <c r="D117" s="37"/>
      <c r="M117" s="37"/>
    </row>
  </sheetData>
  <sheetProtection/>
  <mergeCells count="18">
    <mergeCell ref="C1:F1"/>
    <mergeCell ref="S1:X1"/>
    <mergeCell ref="C2:D2"/>
    <mergeCell ref="Q2:R2"/>
    <mergeCell ref="C3:D3"/>
    <mergeCell ref="Q3:R3"/>
    <mergeCell ref="F4:H4"/>
    <mergeCell ref="Q4:R4"/>
    <mergeCell ref="A87:D87"/>
    <mergeCell ref="I87:K87"/>
    <mergeCell ref="E88:F88"/>
    <mergeCell ref="AA89:AB89"/>
    <mergeCell ref="AC89:AD89"/>
    <mergeCell ref="A90:D90"/>
    <mergeCell ref="E90:F90"/>
    <mergeCell ref="B92:C92"/>
    <mergeCell ref="W92:X92"/>
    <mergeCell ref="AJ92:AK92"/>
  </mergeCells>
  <conditionalFormatting sqref="S3">
    <cfRule type="dataBar" priority="20" dxfId="8">
      <dataBar minLength="0" maxLength="100">
        <cfvo type="num" val="0"/>
        <cfvo type="num" val="Лист1!$S$4"/>
        <color rgb="FF00CC00"/>
      </dataBar>
      <extLst>
        <ext xmlns:x14="http://schemas.microsoft.com/office/spreadsheetml/2009/9/main" uri="{B025F937-C7B1-47D3-B67F-A62EFF666E3E}">
          <x14:id>{54343392-0e1a-4a11-b6c4-0d96137f5a4b}</x14:id>
        </ext>
      </extLst>
    </cfRule>
  </conditionalFormatting>
  <conditionalFormatting sqref="T3">
    <cfRule type="dataBar" priority="19" dxfId="8">
      <dataBar minLength="0" maxLength="100">
        <cfvo type="num" val="0"/>
        <cfvo type="num" val="Лист1!$T$4"/>
        <color rgb="FF00CC00"/>
      </dataBar>
      <extLst>
        <ext xmlns:x14="http://schemas.microsoft.com/office/spreadsheetml/2009/9/main" uri="{B025F937-C7B1-47D3-B67F-A62EFF666E3E}">
          <x14:id>{e524e0e1-70c1-49f6-938c-e28f4ab12c74}</x14:id>
        </ext>
      </extLst>
    </cfRule>
  </conditionalFormatting>
  <conditionalFormatting sqref="U3">
    <cfRule type="dataBar" priority="17" dxfId="8">
      <dataBar minLength="0" maxLength="100">
        <cfvo type="num" val="0"/>
        <cfvo type="num" val="Лист1!$U$4"/>
        <color rgb="FF00CC00"/>
      </dataBar>
      <extLst>
        <ext xmlns:x14="http://schemas.microsoft.com/office/spreadsheetml/2009/9/main" uri="{B025F937-C7B1-47D3-B67F-A62EFF666E3E}">
          <x14:id>{56287ab2-d524-4a54-8348-a32ce59e8973}</x14:id>
        </ext>
      </extLst>
    </cfRule>
  </conditionalFormatting>
  <conditionalFormatting sqref="V3">
    <cfRule type="dataBar" priority="15" dxfId="8">
      <dataBar minLength="0" maxLength="100">
        <cfvo type="num" val="0"/>
        <cfvo type="num" val="Лист1!$V$4"/>
        <color rgb="FF00CC00"/>
      </dataBar>
      <extLst>
        <ext xmlns:x14="http://schemas.microsoft.com/office/spreadsheetml/2009/9/main" uri="{B025F937-C7B1-47D3-B67F-A62EFF666E3E}">
          <x14:id>{5154d385-428f-44fe-bd50-395757d5f769}</x14:id>
        </ext>
      </extLst>
    </cfRule>
  </conditionalFormatting>
  <conditionalFormatting sqref="W3">
    <cfRule type="dataBar" priority="13" dxfId="8">
      <dataBar minLength="0" maxLength="100">
        <cfvo type="num" val="0"/>
        <cfvo type="num" val="Лист1!$W$4"/>
        <color rgb="FF00CC00"/>
      </dataBar>
      <extLst>
        <ext xmlns:x14="http://schemas.microsoft.com/office/spreadsheetml/2009/9/main" uri="{B025F937-C7B1-47D3-B67F-A62EFF666E3E}">
          <x14:id>{11dce4d4-5c9b-468d-884c-6d0e5aaa0717}</x14:id>
        </ext>
      </extLst>
    </cfRule>
  </conditionalFormatting>
  <conditionalFormatting sqref="X3">
    <cfRule type="dataBar" priority="11" dxfId="8">
      <dataBar minLength="0" maxLength="100">
        <cfvo type="num" val="0"/>
        <cfvo type="num" val="Лист1!$X$4"/>
        <color rgb="FF00CC00"/>
      </dataBar>
      <extLst>
        <ext xmlns:x14="http://schemas.microsoft.com/office/spreadsheetml/2009/9/main" uri="{B025F937-C7B1-47D3-B67F-A62EFF666E3E}">
          <x14:id>{2ce10924-89fd-4f3a-8ca6-d690d28b4507}</x14:id>
        </ext>
      </extLst>
    </cfRule>
  </conditionalFormatting>
  <conditionalFormatting sqref="W12">
    <cfRule type="dataBar" priority="9" dxfId="8">
      <dataBar minLength="0" maxLength="100">
        <cfvo type="num" val="0"/>
        <cfvo type="max"/>
        <color rgb="FF00CC00"/>
      </dataBar>
      <extLst>
        <ext xmlns:x14="http://schemas.microsoft.com/office/spreadsheetml/2009/9/main" uri="{B025F937-C7B1-47D3-B67F-A62EFF666E3E}">
          <x14:id>{92c7af58-6e9b-46b4-a72c-6cc6afce3d61}</x14:id>
        </ext>
      </extLst>
    </cfRule>
  </conditionalFormatting>
  <conditionalFormatting sqref="D10:D85">
    <cfRule type="cellIs" priority="6" dxfId="3" operator="equal">
      <formula>"П"</formula>
    </cfRule>
    <cfRule type="cellIs" priority="7" dxfId="2" operator="equal">
      <formula>"Л"</formula>
    </cfRule>
    <cfRule type="cellIs" priority="8" dxfId="1" operator="equal">
      <formula>"Р"</formula>
    </cfRule>
  </conditionalFormatting>
  <conditionalFormatting sqref="H10:H85">
    <cfRule type="cellIs" priority="5" dxfId="0" operator="equal">
      <formula>"Т"</formula>
    </cfRule>
  </conditionalFormatting>
  <conditionalFormatting sqref="D6">
    <cfRule type="cellIs" priority="2" dxfId="3" operator="equal">
      <formula>"П"</formula>
    </cfRule>
    <cfRule type="cellIs" priority="3" dxfId="2" operator="equal">
      <formula>"Л"</formula>
    </cfRule>
    <cfRule type="cellIs" priority="4" dxfId="1" operator="equal">
      <formula>"Р"</formula>
    </cfRule>
  </conditionalFormatting>
  <conditionalFormatting sqref="H6">
    <cfRule type="cellIs" priority="1" dxfId="0" operator="equal">
      <formula>"Т"</formula>
    </cfRule>
  </conditionalFormatting>
  <printOptions/>
  <pageMargins left="0.7" right="0.7" top="0.75" bottom="0.75" header="0.3" footer="0.3"/>
  <pageSetup orientation="portrait" paperSize="9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343392-0e1a-4a11-b6c4-0d96137f5a4b}">
            <x14:dataBar minLength="0" maxLength="100" gradient="0">
              <x14:cfvo type="num">
                <xm:f>0</xm:f>
              </x14:cfvo>
              <x14:cfvo type="num">
                <xm:f>Лист1!$S$4</xm:f>
              </x14:cfvo>
              <x14:negativeFillColor rgb="FFFF0000"/>
              <x14:axisColor rgb="FF000000"/>
            </x14:dataBar>
            <x14:dxf>
              <border/>
            </x14:dxf>
          </x14:cfRule>
          <xm:sqref>S3</xm:sqref>
        </x14:conditionalFormatting>
        <x14:conditionalFormatting xmlns:xm="http://schemas.microsoft.com/office/excel/2006/main">
          <x14:cfRule type="dataBar" id="{e524e0e1-70c1-49f6-938c-e28f4ab12c74}">
            <x14:dataBar minLength="0" maxLength="100" gradient="0">
              <x14:cfvo type="num">
                <xm:f>0</xm:f>
              </x14:cfvo>
              <x14:cfvo type="num">
                <xm:f>Лист1!$T$4</xm:f>
              </x14:cfvo>
              <x14:negativeFillColor rgb="FFFF0000"/>
              <x14:axisColor rgb="FF000000"/>
            </x14:dataBar>
            <x14:dxf/>
          </x14:cfRule>
          <xm:sqref>T3</xm:sqref>
        </x14:conditionalFormatting>
        <x14:conditionalFormatting xmlns:xm="http://schemas.microsoft.com/office/excel/2006/main">
          <x14:cfRule type="dataBar" id="{56287ab2-d524-4a54-8348-a32ce59e8973}">
            <x14:dataBar minLength="0" maxLength="100" gradient="0">
              <x14:cfvo type="num">
                <xm:f>0</xm:f>
              </x14:cfvo>
              <x14:cfvo type="num">
                <xm:f>Лист1!$U$4</xm:f>
              </x14:cfvo>
              <x14:negativeFillColor rgb="FFFF0000"/>
              <x14:axisColor rgb="FF000000"/>
            </x14:dataBar>
            <x14:dxf/>
          </x14:cfRule>
          <xm:sqref>U3</xm:sqref>
        </x14:conditionalFormatting>
        <x14:conditionalFormatting xmlns:xm="http://schemas.microsoft.com/office/excel/2006/main">
          <x14:cfRule type="dataBar" id="{5154d385-428f-44fe-bd50-395757d5f769}">
            <x14:dataBar minLength="0" maxLength="100" gradient="0">
              <x14:cfvo type="num">
                <xm:f>0</xm:f>
              </x14:cfvo>
              <x14:cfvo type="num">
                <xm:f>Лист1!$V$4</xm:f>
              </x14:cfvo>
              <x14:negativeFillColor rgb="FFFF0000"/>
              <x14:axisColor rgb="FF000000"/>
            </x14:dataBar>
            <x14:dxf/>
          </x14:cfRule>
          <xm:sqref>V3</xm:sqref>
        </x14:conditionalFormatting>
        <x14:conditionalFormatting xmlns:xm="http://schemas.microsoft.com/office/excel/2006/main">
          <x14:cfRule type="dataBar" id="{11dce4d4-5c9b-468d-884c-6d0e5aaa0717}">
            <x14:dataBar minLength="0" maxLength="100" gradient="0">
              <x14:cfvo type="num">
                <xm:f>0</xm:f>
              </x14:cfvo>
              <x14:cfvo type="num">
                <xm:f>Лист1!$W$4</xm:f>
              </x14:cfvo>
              <x14:negativeFillColor rgb="FFFF0000"/>
              <x14:axisColor rgb="FF000000"/>
            </x14:dataBar>
            <x14:dxf/>
          </x14:cfRule>
          <xm:sqref>W3</xm:sqref>
        </x14:conditionalFormatting>
        <x14:conditionalFormatting xmlns:xm="http://schemas.microsoft.com/office/excel/2006/main">
          <x14:cfRule type="dataBar" id="{2ce10924-89fd-4f3a-8ca6-d690d28b4507}">
            <x14:dataBar minLength="0" maxLength="100" gradient="0">
              <x14:cfvo type="num">
                <xm:f>0</xm:f>
              </x14:cfvo>
              <x14:cfvo type="num">
                <xm:f>Лист1!$X$4</xm:f>
              </x14:cfvo>
              <x14:negativeFillColor rgb="FFFF0000"/>
              <x14:axisColor rgb="FF000000"/>
            </x14:dataBar>
            <x14:dxf/>
          </x14:cfRule>
          <xm:sqref>X3</xm:sqref>
        </x14:conditionalFormatting>
        <x14:conditionalFormatting xmlns:xm="http://schemas.microsoft.com/office/excel/2006/main">
          <x14:cfRule type="dataBar" id="{92c7af58-6e9b-46b4-a72c-6cc6afce3d61}">
            <x14:dataBar minLength="0" maxLength="100" gradient="0">
              <x14:cfvo type="num">
                <xm:f>0</xm:f>
              </x14:cfvo>
              <x14:cfvo type="max"/>
              <x14:negativeFillColor rgb="FFFF0000"/>
              <x14:axisColor rgb="FF000000"/>
            </x14:dataBar>
            <x14:dxf/>
          </x14:cfRule>
          <xm:sqref>W12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DNS</dc:creator>
  <cp:keywords/>
  <dc:description/>
  <cp:lastModifiedBy>DNS</cp:lastModifiedBy>
  <dcterms:created xsi:type="dcterms:W3CDTF">2019-01-24T14:43:21Z</dcterms:created>
  <dcterms:modified xsi:type="dcterms:W3CDTF">2019-01-24T14:50:34Z</dcterms:modified>
  <cp:category/>
  <cp:version/>
  <cp:contentType/>
  <cp:contentStatus/>
</cp:coreProperties>
</file>