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СВОД" sheetId="1" r:id="rId1"/>
    <sheet name="ИГРЫ" sheetId="2" r:id="rId2"/>
  </sheets>
  <calcPr calcId="144525" concurrentCalc="0"/>
</workbook>
</file>

<file path=xl/calcChain.xml><?xml version="1.0" encoding="utf-8"?>
<calcChain xmlns="http://schemas.openxmlformats.org/spreadsheetml/2006/main">
  <c r="A11" i="1" l="1"/>
  <c r="B11" i="1"/>
  <c r="C11" i="1"/>
  <c r="D11" i="1"/>
  <c r="A12" i="1"/>
  <c r="B12" i="1"/>
  <c r="C12" i="1"/>
  <c r="D12" i="1"/>
  <c r="A13" i="1"/>
  <c r="B13" i="1"/>
  <c r="C13" i="1"/>
  <c r="D13" i="1"/>
  <c r="A14" i="1"/>
  <c r="B14" i="1"/>
  <c r="C14" i="1"/>
  <c r="D14" i="1"/>
  <c r="B10" i="1"/>
  <c r="C10" i="1"/>
  <c r="D10" i="1"/>
  <c r="A10" i="1"/>
  <c r="A4" i="1"/>
  <c r="B4" i="1"/>
  <c r="C4" i="1"/>
  <c r="D4" i="1"/>
  <c r="A5" i="1"/>
  <c r="B5" i="1"/>
  <c r="C5" i="1"/>
  <c r="D5" i="1"/>
  <c r="A6" i="1"/>
  <c r="B6" i="1"/>
  <c r="C6" i="1"/>
  <c r="D6" i="1"/>
  <c r="A7" i="1"/>
  <c r="B7" i="1"/>
  <c r="C7" i="1"/>
  <c r="D7" i="1"/>
  <c r="B3" i="1"/>
  <c r="C3" i="1"/>
  <c r="D3" i="1"/>
  <c r="A3" i="1"/>
  <c r="H3" i="1"/>
  <c r="I3" i="1"/>
  <c r="H4" i="1"/>
  <c r="I4" i="1"/>
  <c r="H5" i="1"/>
  <c r="I5" i="1"/>
  <c r="H6" i="1"/>
  <c r="I6" i="1"/>
  <c r="H7" i="1"/>
  <c r="I7" i="1"/>
  <c r="J5" i="1"/>
  <c r="H10" i="1"/>
  <c r="I10" i="1"/>
  <c r="H11" i="1"/>
  <c r="I11" i="1"/>
  <c r="H12" i="1"/>
  <c r="I12" i="1"/>
  <c r="H13" i="1"/>
  <c r="I13" i="1"/>
  <c r="H14" i="1"/>
  <c r="I14" i="1"/>
  <c r="J12" i="1"/>
  <c r="K8" i="1"/>
  <c r="D23" i="1"/>
  <c r="F10" i="1"/>
  <c r="G10" i="1"/>
  <c r="F11" i="1"/>
  <c r="G11" i="1"/>
  <c r="C9" i="1"/>
  <c r="C23" i="1"/>
  <c r="F3" i="1"/>
  <c r="G3" i="1"/>
  <c r="F4" i="1"/>
  <c r="G4" i="1"/>
  <c r="C2" i="1"/>
  <c r="B23" i="1"/>
  <c r="G14" i="1"/>
  <c r="F14" i="1"/>
  <c r="G13" i="1"/>
  <c r="F13" i="1"/>
  <c r="G12" i="1"/>
  <c r="F12" i="1"/>
  <c r="G7" i="1"/>
  <c r="F7" i="1"/>
  <c r="G6" i="1"/>
  <c r="F6" i="1"/>
  <c r="G5" i="1"/>
  <c r="F5" i="1"/>
</calcChain>
</file>

<file path=xl/sharedStrings.xml><?xml version="1.0" encoding="utf-8"?>
<sst xmlns="http://schemas.openxmlformats.org/spreadsheetml/2006/main" count="181" uniqueCount="43">
  <si>
    <t>Команда-</t>
  </si>
  <si>
    <t>Команда1</t>
  </si>
  <si>
    <t>Команда2</t>
  </si>
  <si>
    <t>Голы1</t>
  </si>
  <si>
    <t>Голы2</t>
  </si>
  <si>
    <t>Последние игры: ФЕНИКС</t>
  </si>
  <si>
    <t>ПРБ</t>
  </si>
  <si>
    <t>Олл Бойс</t>
  </si>
  <si>
    <t>Феникс</t>
  </si>
  <si>
    <t>Сан-Тельмо</t>
  </si>
  <si>
    <t>Барракас Сентраль</t>
  </si>
  <si>
    <t>Эстудиантес</t>
  </si>
  <si>
    <t>УАИ Уркиса</t>
  </si>
  <si>
    <t>Последние игры: САН-МИГЕЛЬ</t>
  </si>
  <si>
    <t>Сан-Мигель</t>
  </si>
  <si>
    <t>Атлетико Атланта</t>
  </si>
  <si>
    <t>Тристан Суарес</t>
  </si>
  <si>
    <t>Тальерес Эскалада</t>
  </si>
  <si>
    <t>0 : 1</t>
  </si>
  <si>
    <t>1 : 0</t>
  </si>
  <si>
    <t>3 : 3</t>
  </si>
  <si>
    <t>0 : 0</t>
  </si>
  <si>
    <t>1 : 1</t>
  </si>
  <si>
    <t>2 : 2</t>
  </si>
  <si>
    <t>Последние игры: ХУСТО ХОСЕ ДЕ УРКИСА</t>
  </si>
  <si>
    <t>Хусто Хосе де Уркиса</t>
  </si>
  <si>
    <t>Фландрия</t>
  </si>
  <si>
    <t>Акасусо</t>
  </si>
  <si>
    <t>Депортиво Риестра</t>
  </si>
  <si>
    <t>4 : 0</t>
  </si>
  <si>
    <t>2 : 0</t>
  </si>
  <si>
    <t>Последние игры: ЭСТУДИАНТЕС</t>
  </si>
  <si>
    <t>Дефенсорес Юнидос</t>
  </si>
  <si>
    <t>Альмиранте Браун</t>
  </si>
  <si>
    <t>0 : 2</t>
  </si>
  <si>
    <t>Сакачиспас</t>
  </si>
  <si>
    <t>Команда</t>
  </si>
  <si>
    <t>Тотал</t>
  </si>
  <si>
    <t xml:space="preserve">Автоматически формировались игры </t>
  </si>
  <si>
    <t>Последние игры: Реал</t>
  </si>
  <si>
    <t>Последние игры: Милан</t>
  </si>
  <si>
    <t>Последние игры: Титан</t>
  </si>
  <si>
    <t>Последние игры: Крид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</si>
</sst>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rgb="FF000000"/>
      <name val="Tahoma"/>
      <family val="2"/>
      <charset val="204"/>
    </font>
    <font>
      <sz val="10"/>
      <color rgb="FF00000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1" xfId="0" applyFill="1" applyBorder="1"/>
    <xf numFmtId="49" fontId="0" fillId="2" borderId="2" xfId="0" applyNumberFormat="1" applyFill="1" applyBorder="1"/>
    <xf numFmtId="49" fontId="0" fillId="2" borderId="0" xfId="0" applyNumberFormat="1" applyFill="1"/>
    <xf numFmtId="1" fontId="0" fillId="2" borderId="0" xfId="0" applyNumberFormat="1" applyFill="1" applyAlignment="1">
      <alignment horizontal="center" vertical="center"/>
    </xf>
    <xf numFmtId="49" fontId="0" fillId="2" borderId="3" xfId="0" applyNumberFormat="1" applyFill="1" applyBorder="1"/>
    <xf numFmtId="14" fontId="0" fillId="2" borderId="1" xfId="0" applyNumberFormat="1" applyFill="1" applyBorder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/>
    <xf numFmtId="49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4" fontId="0" fillId="6" borderId="0" xfId="0" applyNumberFormat="1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abSelected="1" workbookViewId="0">
      <selection activeCell="E27" sqref="E27"/>
    </sheetView>
  </sheetViews>
  <sheetFormatPr defaultRowHeight="14.4" x14ac:dyDescent="0.3"/>
  <cols>
    <col min="1" max="1" width="10.109375" bestFit="1" customWidth="1"/>
    <col min="2" max="2" width="12.44140625" bestFit="1" customWidth="1"/>
    <col min="3" max="3" width="15.77734375" bestFit="1" customWidth="1"/>
    <col min="4" max="4" width="10.109375" bestFit="1" customWidth="1"/>
    <col min="6" max="6" width="14" customWidth="1"/>
    <col min="7" max="7" width="12.88671875" customWidth="1"/>
  </cols>
  <sheetData>
    <row r="2" spans="1:11" ht="16.2" thickBot="1" x14ac:dyDescent="0.35">
      <c r="A2" s="22" t="s">
        <v>0</v>
      </c>
      <c r="B2" s="22"/>
      <c r="C2" s="22" t="str">
        <f>IF(F3=F4,F3,IF(F3=G4,F3,G3))</f>
        <v>Феникс</v>
      </c>
      <c r="D2" s="22"/>
      <c r="E2" s="1"/>
      <c r="F2" s="2" t="s">
        <v>1</v>
      </c>
      <c r="G2" s="2" t="s">
        <v>2</v>
      </c>
      <c r="H2" s="2" t="s">
        <v>3</v>
      </c>
      <c r="I2" s="2" t="s">
        <v>4</v>
      </c>
    </row>
    <row r="3" spans="1:11" x14ac:dyDescent="0.3">
      <c r="A3" s="8" t="str">
        <f>ИГРЫ!B2</f>
        <v>ПРБ</v>
      </c>
      <c r="B3" s="8" t="str">
        <f>ИГРЫ!C2</f>
        <v>Олл Бойс</v>
      </c>
      <c r="C3" s="8" t="str">
        <f>ИГРЫ!D2</f>
        <v>Феникс</v>
      </c>
      <c r="D3" s="8" t="str">
        <f>ИГРЫ!E2</f>
        <v>0 : 1</v>
      </c>
      <c r="E3" s="4"/>
      <c r="F3" s="5" t="str">
        <f t="shared" ref="F3:G7" si="0">B3</f>
        <v>Олл Бойс</v>
      </c>
      <c r="G3" s="5" t="str">
        <f t="shared" si="0"/>
        <v>Феникс</v>
      </c>
      <c r="H3" s="6">
        <f t="shared" ref="H3:H7" si="1">VALUE(LEFT(D3,FIND(":",D3,1)-1))</f>
        <v>0</v>
      </c>
      <c r="I3" s="6">
        <f>VALUE(LEFT(RIGHT(D3,LEN(D3)-FIND(":",D3,1)),100))</f>
        <v>1</v>
      </c>
    </row>
    <row r="4" spans="1:11" x14ac:dyDescent="0.3">
      <c r="A4" s="8" t="str">
        <f>ИГРЫ!B3</f>
        <v>ПРБ</v>
      </c>
      <c r="B4" s="8" t="str">
        <f>ИГРЫ!C3</f>
        <v>Феникс</v>
      </c>
      <c r="C4" s="8" t="str">
        <f>ИГРЫ!D3</f>
        <v>Сан-Тельмо</v>
      </c>
      <c r="D4" s="8" t="str">
        <f>ИГРЫ!E3</f>
        <v>1 : 0</v>
      </c>
      <c r="E4" s="7"/>
      <c r="F4" s="5" t="str">
        <f t="shared" si="0"/>
        <v>Феникс</v>
      </c>
      <c r="G4" s="5" t="str">
        <f t="shared" si="0"/>
        <v>Сан-Тельмо</v>
      </c>
      <c r="H4" s="6">
        <f t="shared" si="1"/>
        <v>1</v>
      </c>
      <c r="I4" s="6">
        <f>VALUE(LEFT(RIGHT(D4,LEN(D4)-FIND(":",D4,1)),100))</f>
        <v>0</v>
      </c>
    </row>
    <row r="5" spans="1:11" x14ac:dyDescent="0.3">
      <c r="A5" s="8" t="str">
        <f>ИГРЫ!B4</f>
        <v>ПРБ</v>
      </c>
      <c r="B5" s="8" t="str">
        <f>ИГРЫ!C4</f>
        <v>Феникс</v>
      </c>
      <c r="C5" s="8" t="str">
        <f>ИГРЫ!D4</f>
        <v>Барракас Сентраль</v>
      </c>
      <c r="D5" s="8" t="str">
        <f>ИГРЫ!E4</f>
        <v>0 : 1</v>
      </c>
      <c r="E5" s="7"/>
      <c r="F5" s="5" t="str">
        <f t="shared" si="0"/>
        <v>Феникс</v>
      </c>
      <c r="G5" s="5" t="str">
        <f t="shared" si="0"/>
        <v>Барракас Сентраль</v>
      </c>
      <c r="H5" s="6">
        <f t="shared" si="1"/>
        <v>0</v>
      </c>
      <c r="I5" s="6">
        <f t="shared" ref="I5:I7" si="2">VALUE(LEFT(RIGHT(D5,LEN(D5)-FIND(":",D5,1)),100))</f>
        <v>1</v>
      </c>
      <c r="J5">
        <f>SUM(H3:I7)/10</f>
        <v>0.9</v>
      </c>
    </row>
    <row r="6" spans="1:11" x14ac:dyDescent="0.3">
      <c r="A6" s="8" t="str">
        <f>ИГРЫ!B5</f>
        <v>ПРБ</v>
      </c>
      <c r="B6" s="8" t="str">
        <f>ИГРЫ!C5</f>
        <v>Эстудиантес</v>
      </c>
      <c r="C6" s="8" t="str">
        <f>ИГРЫ!D5</f>
        <v>Феникс</v>
      </c>
      <c r="D6" s="8" t="str">
        <f>ИГРЫ!E5</f>
        <v>3 : 3</v>
      </c>
      <c r="E6" s="7"/>
      <c r="F6" s="5" t="str">
        <f t="shared" si="0"/>
        <v>Эстудиантес</v>
      </c>
      <c r="G6" s="5" t="str">
        <f t="shared" si="0"/>
        <v>Феникс</v>
      </c>
      <c r="H6" s="6">
        <f t="shared" si="1"/>
        <v>3</v>
      </c>
      <c r="I6" s="6">
        <f t="shared" si="2"/>
        <v>3</v>
      </c>
    </row>
    <row r="7" spans="1:11" x14ac:dyDescent="0.3">
      <c r="A7" s="8" t="str">
        <f>ИГРЫ!B6</f>
        <v>ПРБ</v>
      </c>
      <c r="B7" s="8" t="str">
        <f>ИГРЫ!C6</f>
        <v>Феникс</v>
      </c>
      <c r="C7" s="8" t="str">
        <f>ИГРЫ!D6</f>
        <v>УАИ Уркиса</v>
      </c>
      <c r="D7" s="8" t="str">
        <f>ИГРЫ!E6</f>
        <v>0 : 0</v>
      </c>
      <c r="E7" s="7"/>
      <c r="F7" s="5" t="str">
        <f t="shared" si="0"/>
        <v>Феникс</v>
      </c>
      <c r="G7" s="5" t="str">
        <f t="shared" si="0"/>
        <v>УАИ Уркиса</v>
      </c>
      <c r="H7" s="6">
        <f t="shared" si="1"/>
        <v>0</v>
      </c>
      <c r="I7" s="6">
        <f t="shared" si="2"/>
        <v>0</v>
      </c>
    </row>
    <row r="8" spans="1:11" x14ac:dyDescent="0.3">
      <c r="K8">
        <f>(J5+J12)/2</f>
        <v>0.85000000000000009</v>
      </c>
    </row>
    <row r="9" spans="1:11" ht="16.2" thickBot="1" x14ac:dyDescent="0.35">
      <c r="A9" s="22" t="s">
        <v>0</v>
      </c>
      <c r="B9" s="22"/>
      <c r="C9" s="22" t="str">
        <f>IF(F10=F11,F10,IF(F10=G11,F10,G10))</f>
        <v>Сан-Мигель</v>
      </c>
      <c r="D9" s="22"/>
      <c r="E9" s="1"/>
      <c r="F9" s="2" t="s">
        <v>1</v>
      </c>
      <c r="G9" s="2" t="s">
        <v>2</v>
      </c>
      <c r="H9" s="2" t="s">
        <v>3</v>
      </c>
      <c r="I9" s="2" t="s">
        <v>4</v>
      </c>
    </row>
    <row r="10" spans="1:11" x14ac:dyDescent="0.3">
      <c r="A10" s="3" t="str">
        <f>ИГРЫ!B9</f>
        <v>ПРБ</v>
      </c>
      <c r="B10" s="3" t="str">
        <f>ИГРЫ!C9</f>
        <v>Сан-Мигель</v>
      </c>
      <c r="C10" s="3" t="str">
        <f>ИГРЫ!D9</f>
        <v>Атлетико Атланта</v>
      </c>
      <c r="D10" s="3" t="str">
        <f>ИГРЫ!E9</f>
        <v>1 : 1</v>
      </c>
      <c r="E10" s="4"/>
      <c r="F10" s="5" t="str">
        <f t="shared" ref="F10:F14" si="3">B10</f>
        <v>Сан-Мигель</v>
      </c>
      <c r="G10" s="5" t="str">
        <f t="shared" ref="G10:G14" si="4">C10</f>
        <v>Атлетико Атланта</v>
      </c>
      <c r="H10" s="6">
        <f t="shared" ref="H10:H14" si="5">VALUE(LEFT(D10,FIND(":",D10,1)-1))</f>
        <v>1</v>
      </c>
      <c r="I10" s="6">
        <f>VALUE(LEFT(RIGHT(D10,LEN(D10)-FIND(":",D10,1)),100))</f>
        <v>1</v>
      </c>
    </row>
    <row r="11" spans="1:11" x14ac:dyDescent="0.3">
      <c r="A11" s="3" t="str">
        <f>ИГРЫ!B10</f>
        <v>ПРБ</v>
      </c>
      <c r="B11" s="3" t="str">
        <f>ИГРЫ!C10</f>
        <v>Олл Бойс</v>
      </c>
      <c r="C11" s="3" t="str">
        <f>ИГРЫ!D10</f>
        <v>Сан-Мигель</v>
      </c>
      <c r="D11" s="3" t="str">
        <f>ИГРЫ!E10</f>
        <v>1 : 1</v>
      </c>
      <c r="E11" s="7"/>
      <c r="F11" s="5" t="str">
        <f t="shared" si="3"/>
        <v>Олл Бойс</v>
      </c>
      <c r="G11" s="5" t="str">
        <f t="shared" si="4"/>
        <v>Сан-Мигель</v>
      </c>
      <c r="H11" s="6">
        <f t="shared" si="5"/>
        <v>1</v>
      </c>
      <c r="I11" s="6">
        <f>VALUE(LEFT(RIGHT(D11,LEN(D11)-FIND(":",D11,1)),100))</f>
        <v>1</v>
      </c>
    </row>
    <row r="12" spans="1:11" x14ac:dyDescent="0.3">
      <c r="A12" s="3" t="str">
        <f>ИГРЫ!B11</f>
        <v>ПРБ</v>
      </c>
      <c r="B12" s="3" t="str">
        <f>ИГРЫ!C11</f>
        <v>Сан-Мигель</v>
      </c>
      <c r="C12" s="3" t="str">
        <f>ИГРЫ!D11</f>
        <v>Тристан Суарес</v>
      </c>
      <c r="D12" s="3" t="str">
        <f>ИГРЫ!E11</f>
        <v>0 : 0</v>
      </c>
      <c r="E12" s="7"/>
      <c r="F12" s="5" t="str">
        <f t="shared" si="3"/>
        <v>Сан-Мигель</v>
      </c>
      <c r="G12" s="5" t="str">
        <f t="shared" si="4"/>
        <v>Тристан Суарес</v>
      </c>
      <c r="H12" s="6">
        <f t="shared" si="5"/>
        <v>0</v>
      </c>
      <c r="I12" s="6">
        <f t="shared" ref="I12:I14" si="6">VALUE(LEFT(RIGHT(D12,LEN(D12)-FIND(":",D12,1)),100))</f>
        <v>0</v>
      </c>
      <c r="J12">
        <f>SUM(H10:I14)/10</f>
        <v>0.8</v>
      </c>
    </row>
    <row r="13" spans="1:11" x14ac:dyDescent="0.3">
      <c r="A13" s="3" t="str">
        <f>ИГРЫ!B12</f>
        <v>ПРБ</v>
      </c>
      <c r="B13" s="3" t="str">
        <f>ИГРЫ!C12</f>
        <v>Сан-Тельмо</v>
      </c>
      <c r="C13" s="3" t="str">
        <f>ИГРЫ!D12</f>
        <v>Сан-Мигель</v>
      </c>
      <c r="D13" s="3" t="str">
        <f>ИГРЫ!E12</f>
        <v>0 : 0</v>
      </c>
      <c r="E13" s="7"/>
      <c r="F13" s="5" t="str">
        <f t="shared" si="3"/>
        <v>Сан-Тельмо</v>
      </c>
      <c r="G13" s="5" t="str">
        <f t="shared" si="4"/>
        <v>Сан-Мигель</v>
      </c>
      <c r="H13" s="6">
        <f t="shared" si="5"/>
        <v>0</v>
      </c>
      <c r="I13" s="6">
        <f t="shared" si="6"/>
        <v>0</v>
      </c>
    </row>
    <row r="14" spans="1:11" x14ac:dyDescent="0.3">
      <c r="A14" s="3" t="str">
        <f>ИГРЫ!B13</f>
        <v>ПРБ</v>
      </c>
      <c r="B14" s="3" t="str">
        <f>ИГРЫ!C13</f>
        <v>Сан-Мигель</v>
      </c>
      <c r="C14" s="3" t="str">
        <f>ИГРЫ!D13</f>
        <v>Тальерес Эскалада</v>
      </c>
      <c r="D14" s="3" t="str">
        <f>ИГРЫ!E13</f>
        <v>2 : 2</v>
      </c>
      <c r="E14" s="7"/>
      <c r="F14" s="5" t="str">
        <f t="shared" si="3"/>
        <v>Сан-Мигель</v>
      </c>
      <c r="G14" s="5" t="str">
        <f t="shared" si="4"/>
        <v>Тальерес Эскалада</v>
      </c>
      <c r="H14" s="6">
        <f t="shared" si="5"/>
        <v>2</v>
      </c>
      <c r="I14" s="6">
        <f t="shared" si="6"/>
        <v>2</v>
      </c>
    </row>
    <row r="20" spans="1:4" x14ac:dyDescent="0.3">
      <c r="A20" s="21" t="s">
        <v>38</v>
      </c>
      <c r="B20" s="21"/>
      <c r="C20" s="21"/>
      <c r="D20" s="21"/>
    </row>
    <row r="22" spans="1:4" x14ac:dyDescent="0.3">
      <c r="B22" s="20" t="s">
        <v>36</v>
      </c>
      <c r="C22" s="20"/>
      <c r="D22" s="10" t="s">
        <v>37</v>
      </c>
    </row>
    <row r="23" spans="1:4" x14ac:dyDescent="0.3">
      <c r="A23">
        <v>1</v>
      </c>
      <c r="B23" s="10" t="str">
        <f>C2</f>
        <v>Феникс</v>
      </c>
      <c r="C23" s="10" t="str">
        <f>C9</f>
        <v>Сан-Мигель</v>
      </c>
      <c r="D23" s="19">
        <f>K8</f>
        <v>0.85000000000000009</v>
      </c>
    </row>
    <row r="24" spans="1:4" x14ac:dyDescent="0.3">
      <c r="A24">
        <v>2</v>
      </c>
    </row>
    <row r="25" spans="1:4" x14ac:dyDescent="0.3">
      <c r="A25">
        <v>3</v>
      </c>
    </row>
    <row r="26" spans="1:4" x14ac:dyDescent="0.3">
      <c r="A26">
        <v>4</v>
      </c>
    </row>
    <row r="27" spans="1:4" x14ac:dyDescent="0.3">
      <c r="A27">
        <v>5</v>
      </c>
    </row>
  </sheetData>
  <mergeCells count="6">
    <mergeCell ref="B22:C22"/>
    <mergeCell ref="A20:D20"/>
    <mergeCell ref="A2:B2"/>
    <mergeCell ref="C2:D2"/>
    <mergeCell ref="A9:B9"/>
    <mergeCell ref="C9:D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F30" sqref="F30"/>
    </sheetView>
  </sheetViews>
  <sheetFormatPr defaultRowHeight="14.4" x14ac:dyDescent="0.3"/>
  <cols>
    <col min="1" max="1" width="10.109375" style="10" bestFit="1" customWidth="1"/>
    <col min="2" max="2" width="4.33203125" bestFit="1" customWidth="1"/>
    <col min="3" max="4" width="19.33203125" bestFit="1" customWidth="1"/>
    <col min="5" max="5" width="10.6640625" style="9" customWidth="1"/>
    <col min="8" max="8" width="10.109375" bestFit="1" customWidth="1"/>
    <col min="9" max="9" width="4.33203125" bestFit="1" customWidth="1"/>
    <col min="10" max="11" width="19.33203125" bestFit="1" customWidth="1"/>
    <col min="12" max="12" width="10.6640625" customWidth="1"/>
  </cols>
  <sheetData>
    <row r="1" spans="1:12" x14ac:dyDescent="0.3">
      <c r="A1" s="23" t="s">
        <v>5</v>
      </c>
      <c r="B1" s="23"/>
      <c r="C1" s="23"/>
      <c r="D1" s="23"/>
      <c r="E1" s="23"/>
      <c r="H1" s="26" t="s">
        <v>39</v>
      </c>
      <c r="I1" s="26"/>
      <c r="J1" s="26"/>
      <c r="K1" s="26"/>
      <c r="L1" s="26"/>
    </row>
    <row r="2" spans="1:12" x14ac:dyDescent="0.3">
      <c r="A2" s="11">
        <v>43498</v>
      </c>
      <c r="B2" s="12" t="s">
        <v>6</v>
      </c>
      <c r="C2" s="14" t="s">
        <v>7</v>
      </c>
      <c r="D2" s="14" t="s">
        <v>8</v>
      </c>
      <c r="E2" s="13" t="s">
        <v>18</v>
      </c>
      <c r="H2" s="27">
        <v>43498</v>
      </c>
      <c r="I2" s="28" t="s">
        <v>6</v>
      </c>
      <c r="J2" s="29" t="s">
        <v>12</v>
      </c>
      <c r="K2" s="29" t="s">
        <v>25</v>
      </c>
      <c r="L2" s="30" t="s">
        <v>18</v>
      </c>
    </row>
    <row r="3" spans="1:12" x14ac:dyDescent="0.3">
      <c r="A3" s="11">
        <v>43490</v>
      </c>
      <c r="B3" s="12" t="s">
        <v>6</v>
      </c>
      <c r="C3" s="14" t="s">
        <v>8</v>
      </c>
      <c r="D3" s="14" t="s">
        <v>9</v>
      </c>
      <c r="E3" s="13" t="s">
        <v>19</v>
      </c>
      <c r="H3" s="27">
        <v>43490</v>
      </c>
      <c r="I3" s="28" t="s">
        <v>6</v>
      </c>
      <c r="J3" s="29" t="s">
        <v>25</v>
      </c>
      <c r="K3" s="29" t="s">
        <v>26</v>
      </c>
      <c r="L3" s="30" t="s">
        <v>18</v>
      </c>
    </row>
    <row r="4" spans="1:12" x14ac:dyDescent="0.3">
      <c r="A4" s="11">
        <v>43441</v>
      </c>
      <c r="B4" s="12" t="s">
        <v>6</v>
      </c>
      <c r="C4" s="14" t="s">
        <v>8</v>
      </c>
      <c r="D4" s="14" t="s">
        <v>10</v>
      </c>
      <c r="E4" s="13" t="s">
        <v>18</v>
      </c>
      <c r="H4" s="27">
        <v>43444</v>
      </c>
      <c r="I4" s="28" t="s">
        <v>6</v>
      </c>
      <c r="J4" s="29" t="s">
        <v>25</v>
      </c>
      <c r="K4" s="29" t="s">
        <v>27</v>
      </c>
      <c r="L4" s="30" t="s">
        <v>18</v>
      </c>
    </row>
    <row r="5" spans="1:12" x14ac:dyDescent="0.3">
      <c r="A5" s="11">
        <v>43436</v>
      </c>
      <c r="B5" s="12" t="s">
        <v>6</v>
      </c>
      <c r="C5" s="14" t="s">
        <v>11</v>
      </c>
      <c r="D5" s="14" t="s">
        <v>8</v>
      </c>
      <c r="E5" s="13" t="s">
        <v>20</v>
      </c>
      <c r="H5" s="27">
        <v>43437</v>
      </c>
      <c r="I5" s="28" t="s">
        <v>6</v>
      </c>
      <c r="J5" s="29" t="s">
        <v>28</v>
      </c>
      <c r="K5" s="29" t="s">
        <v>25</v>
      </c>
      <c r="L5" s="30" t="s">
        <v>29</v>
      </c>
    </row>
    <row r="6" spans="1:12" x14ac:dyDescent="0.3">
      <c r="A6" s="11">
        <v>43430</v>
      </c>
      <c r="B6" s="12" t="s">
        <v>6</v>
      </c>
      <c r="C6" s="14" t="s">
        <v>8</v>
      </c>
      <c r="D6" s="14" t="s">
        <v>12</v>
      </c>
      <c r="E6" s="13" t="s">
        <v>21</v>
      </c>
      <c r="H6" s="27">
        <v>43432</v>
      </c>
      <c r="I6" s="28" t="s">
        <v>6</v>
      </c>
      <c r="J6" s="29" t="s">
        <v>25</v>
      </c>
      <c r="K6" s="29" t="s">
        <v>16</v>
      </c>
      <c r="L6" s="30" t="s">
        <v>30</v>
      </c>
    </row>
    <row r="7" spans="1:12" x14ac:dyDescent="0.3">
      <c r="A7" s="23"/>
      <c r="B7" s="23"/>
      <c r="C7" s="23"/>
      <c r="D7" s="23"/>
      <c r="E7" s="23"/>
      <c r="H7" s="29"/>
      <c r="I7" s="28"/>
      <c r="J7" s="28"/>
      <c r="K7" s="28"/>
      <c r="L7" s="30"/>
    </row>
    <row r="8" spans="1:12" x14ac:dyDescent="0.3">
      <c r="A8" s="23" t="s">
        <v>13</v>
      </c>
      <c r="B8" s="23"/>
      <c r="C8" s="23"/>
      <c r="D8" s="23"/>
      <c r="E8" s="23"/>
      <c r="H8" s="26" t="s">
        <v>40</v>
      </c>
      <c r="I8" s="26"/>
      <c r="J8" s="26"/>
      <c r="K8" s="26"/>
      <c r="L8" s="26"/>
    </row>
    <row r="9" spans="1:12" x14ac:dyDescent="0.3">
      <c r="A9" s="11">
        <v>43498</v>
      </c>
      <c r="B9" s="12" t="s">
        <v>6</v>
      </c>
      <c r="C9" s="14" t="s">
        <v>14</v>
      </c>
      <c r="D9" s="14" t="s">
        <v>15</v>
      </c>
      <c r="E9" s="13" t="s">
        <v>22</v>
      </c>
      <c r="H9" s="27">
        <v>43498</v>
      </c>
      <c r="I9" s="28" t="s">
        <v>6</v>
      </c>
      <c r="J9" s="29" t="s">
        <v>11</v>
      </c>
      <c r="K9" s="29" t="s">
        <v>32</v>
      </c>
      <c r="L9" s="30" t="s">
        <v>22</v>
      </c>
    </row>
    <row r="10" spans="1:12" x14ac:dyDescent="0.3">
      <c r="A10" s="11">
        <v>43490</v>
      </c>
      <c r="B10" s="12" t="s">
        <v>6</v>
      </c>
      <c r="C10" s="14" t="s">
        <v>7</v>
      </c>
      <c r="D10" s="14" t="s">
        <v>14</v>
      </c>
      <c r="E10" s="13" t="s">
        <v>22</v>
      </c>
      <c r="H10" s="27">
        <v>43492</v>
      </c>
      <c r="I10" s="28" t="s">
        <v>6</v>
      </c>
      <c r="J10" s="29" t="s">
        <v>33</v>
      </c>
      <c r="K10" s="29" t="s">
        <v>11</v>
      </c>
      <c r="L10" s="30" t="s">
        <v>34</v>
      </c>
    </row>
    <row r="11" spans="1:12" x14ac:dyDescent="0.3">
      <c r="A11" s="11">
        <v>43441</v>
      </c>
      <c r="B11" s="12" t="s">
        <v>6</v>
      </c>
      <c r="C11" s="14" t="s">
        <v>14</v>
      </c>
      <c r="D11" s="14" t="s">
        <v>16</v>
      </c>
      <c r="E11" s="13" t="s">
        <v>21</v>
      </c>
      <c r="H11" s="27">
        <v>43444</v>
      </c>
      <c r="I11" s="28" t="s">
        <v>6</v>
      </c>
      <c r="J11" s="29" t="s">
        <v>35</v>
      </c>
      <c r="K11" s="29" t="s">
        <v>11</v>
      </c>
      <c r="L11" s="30" t="s">
        <v>18</v>
      </c>
    </row>
    <row r="12" spans="1:12" x14ac:dyDescent="0.3">
      <c r="A12" s="11">
        <v>43437</v>
      </c>
      <c r="B12" s="12" t="s">
        <v>6</v>
      </c>
      <c r="C12" s="14" t="s">
        <v>9</v>
      </c>
      <c r="D12" s="14" t="s">
        <v>14</v>
      </c>
      <c r="E12" s="13" t="s">
        <v>21</v>
      </c>
      <c r="H12" s="27">
        <v>43436</v>
      </c>
      <c r="I12" s="28" t="s">
        <v>6</v>
      </c>
      <c r="J12" s="29" t="s">
        <v>11</v>
      </c>
      <c r="K12" s="29" t="s">
        <v>8</v>
      </c>
      <c r="L12" s="30" t="s">
        <v>20</v>
      </c>
    </row>
    <row r="13" spans="1:12" x14ac:dyDescent="0.3">
      <c r="A13" s="11">
        <v>43429</v>
      </c>
      <c r="B13" s="12" t="s">
        <v>6</v>
      </c>
      <c r="C13" s="14" t="s">
        <v>14</v>
      </c>
      <c r="D13" s="14" t="s">
        <v>17</v>
      </c>
      <c r="E13" s="13" t="s">
        <v>23</v>
      </c>
      <c r="H13" s="27">
        <v>43429</v>
      </c>
      <c r="I13" s="28" t="s">
        <v>6</v>
      </c>
      <c r="J13" s="29" t="s">
        <v>7</v>
      </c>
      <c r="K13" s="29" t="s">
        <v>11</v>
      </c>
      <c r="L13" s="30" t="s">
        <v>34</v>
      </c>
    </row>
    <row r="14" spans="1:12" x14ac:dyDescent="0.3">
      <c r="A14" s="24"/>
      <c r="B14" s="24"/>
      <c r="C14" s="24"/>
      <c r="D14" s="24"/>
      <c r="E14" s="24"/>
    </row>
    <row r="16" spans="1:12" x14ac:dyDescent="0.3">
      <c r="A16" s="25" t="s">
        <v>24</v>
      </c>
      <c r="B16" s="25"/>
      <c r="C16" s="25"/>
      <c r="D16" s="25"/>
      <c r="E16" s="25"/>
      <c r="H16" s="31" t="s">
        <v>41</v>
      </c>
      <c r="I16" s="31"/>
      <c r="J16" s="31"/>
      <c r="K16" s="31"/>
      <c r="L16" s="31"/>
    </row>
    <row r="17" spans="1:12" x14ac:dyDescent="0.3">
      <c r="A17" s="15">
        <v>43498</v>
      </c>
      <c r="B17" s="16" t="s">
        <v>6</v>
      </c>
      <c r="C17" s="17" t="s">
        <v>12</v>
      </c>
      <c r="D17" s="17" t="s">
        <v>25</v>
      </c>
      <c r="E17" s="18" t="s">
        <v>18</v>
      </c>
      <c r="H17" s="32">
        <v>43498</v>
      </c>
      <c r="I17" s="33" t="s">
        <v>6</v>
      </c>
      <c r="J17" s="34" t="s">
        <v>12</v>
      </c>
      <c r="K17" s="34" t="s">
        <v>25</v>
      </c>
      <c r="L17" s="35" t="s">
        <v>18</v>
      </c>
    </row>
    <row r="18" spans="1:12" x14ac:dyDescent="0.3">
      <c r="A18" s="15">
        <v>43490</v>
      </c>
      <c r="B18" s="16" t="s">
        <v>6</v>
      </c>
      <c r="C18" s="17" t="s">
        <v>25</v>
      </c>
      <c r="D18" s="17" t="s">
        <v>26</v>
      </c>
      <c r="E18" s="18" t="s">
        <v>18</v>
      </c>
      <c r="H18" s="32">
        <v>43490</v>
      </c>
      <c r="I18" s="33" t="s">
        <v>6</v>
      </c>
      <c r="J18" s="34" t="s">
        <v>25</v>
      </c>
      <c r="K18" s="34" t="s">
        <v>26</v>
      </c>
      <c r="L18" s="35" t="s">
        <v>18</v>
      </c>
    </row>
    <row r="19" spans="1:12" x14ac:dyDescent="0.3">
      <c r="A19" s="15">
        <v>43444</v>
      </c>
      <c r="B19" s="16" t="s">
        <v>6</v>
      </c>
      <c r="C19" s="17" t="s">
        <v>25</v>
      </c>
      <c r="D19" s="17" t="s">
        <v>27</v>
      </c>
      <c r="E19" s="18" t="s">
        <v>18</v>
      </c>
      <c r="H19" s="32">
        <v>43444</v>
      </c>
      <c r="I19" s="33" t="s">
        <v>6</v>
      </c>
      <c r="J19" s="34" t="s">
        <v>25</v>
      </c>
      <c r="K19" s="34" t="s">
        <v>27</v>
      </c>
      <c r="L19" s="35" t="s">
        <v>18</v>
      </c>
    </row>
    <row r="20" spans="1:12" x14ac:dyDescent="0.3">
      <c r="A20" s="15">
        <v>43437</v>
      </c>
      <c r="B20" s="16" t="s">
        <v>6</v>
      </c>
      <c r="C20" s="17" t="s">
        <v>28</v>
      </c>
      <c r="D20" s="17" t="s">
        <v>25</v>
      </c>
      <c r="E20" s="18" t="s">
        <v>29</v>
      </c>
      <c r="H20" s="32">
        <v>43437</v>
      </c>
      <c r="I20" s="33" t="s">
        <v>6</v>
      </c>
      <c r="J20" s="34" t="s">
        <v>28</v>
      </c>
      <c r="K20" s="34" t="s">
        <v>25</v>
      </c>
      <c r="L20" s="35" t="s">
        <v>29</v>
      </c>
    </row>
    <row r="21" spans="1:12" x14ac:dyDescent="0.3">
      <c r="A21" s="15">
        <v>43432</v>
      </c>
      <c r="B21" s="16" t="s">
        <v>6</v>
      </c>
      <c r="C21" s="17" t="s">
        <v>25</v>
      </c>
      <c r="D21" s="17" t="s">
        <v>16</v>
      </c>
      <c r="E21" s="18" t="s">
        <v>30</v>
      </c>
      <c r="H21" s="32">
        <v>43432</v>
      </c>
      <c r="I21" s="33" t="s">
        <v>6</v>
      </c>
      <c r="J21" s="34" t="s">
        <v>25</v>
      </c>
      <c r="K21" s="34" t="s">
        <v>16</v>
      </c>
      <c r="L21" s="35" t="s">
        <v>30</v>
      </c>
    </row>
    <row r="22" spans="1:12" x14ac:dyDescent="0.3">
      <c r="A22" s="17"/>
      <c r="B22" s="16"/>
      <c r="C22" s="16"/>
      <c r="D22" s="16"/>
      <c r="E22" s="18"/>
      <c r="H22" s="34"/>
      <c r="I22" s="33"/>
      <c r="J22" s="33"/>
      <c r="K22" s="33"/>
      <c r="L22" s="35"/>
    </row>
    <row r="23" spans="1:12" x14ac:dyDescent="0.3">
      <c r="A23" s="25" t="s">
        <v>31</v>
      </c>
      <c r="B23" s="25"/>
      <c r="C23" s="25"/>
      <c r="D23" s="25"/>
      <c r="E23" s="25"/>
      <c r="H23" s="31" t="s">
        <v>42</v>
      </c>
      <c r="I23" s="31"/>
      <c r="J23" s="31"/>
      <c r="K23" s="31"/>
      <c r="L23" s="31"/>
    </row>
    <row r="24" spans="1:12" x14ac:dyDescent="0.3">
      <c r="A24" s="15">
        <v>43498</v>
      </c>
      <c r="B24" s="16" t="s">
        <v>6</v>
      </c>
      <c r="C24" s="17" t="s">
        <v>11</v>
      </c>
      <c r="D24" s="17" t="s">
        <v>32</v>
      </c>
      <c r="E24" s="18" t="s">
        <v>22</v>
      </c>
      <c r="H24" s="32">
        <v>43498</v>
      </c>
      <c r="I24" s="33" t="s">
        <v>6</v>
      </c>
      <c r="J24" s="34" t="s">
        <v>11</v>
      </c>
      <c r="K24" s="34" t="s">
        <v>32</v>
      </c>
      <c r="L24" s="35" t="s">
        <v>22</v>
      </c>
    </row>
    <row r="25" spans="1:12" x14ac:dyDescent="0.3">
      <c r="A25" s="15">
        <v>43492</v>
      </c>
      <c r="B25" s="16" t="s">
        <v>6</v>
      </c>
      <c r="C25" s="17" t="s">
        <v>33</v>
      </c>
      <c r="D25" s="17" t="s">
        <v>11</v>
      </c>
      <c r="E25" s="18" t="s">
        <v>34</v>
      </c>
      <c r="H25" s="32">
        <v>43492</v>
      </c>
      <c r="I25" s="33" t="s">
        <v>6</v>
      </c>
      <c r="J25" s="34" t="s">
        <v>33</v>
      </c>
      <c r="K25" s="34" t="s">
        <v>11</v>
      </c>
      <c r="L25" s="35" t="s">
        <v>34</v>
      </c>
    </row>
    <row r="26" spans="1:12" x14ac:dyDescent="0.3">
      <c r="A26" s="15">
        <v>43444</v>
      </c>
      <c r="B26" s="16" t="s">
        <v>6</v>
      </c>
      <c r="C26" s="17" t="s">
        <v>35</v>
      </c>
      <c r="D26" s="17" t="s">
        <v>11</v>
      </c>
      <c r="E26" s="18" t="s">
        <v>18</v>
      </c>
      <c r="H26" s="32">
        <v>43444</v>
      </c>
      <c r="I26" s="33" t="s">
        <v>6</v>
      </c>
      <c r="J26" s="34" t="s">
        <v>35</v>
      </c>
      <c r="K26" s="34" t="s">
        <v>11</v>
      </c>
      <c r="L26" s="35" t="s">
        <v>18</v>
      </c>
    </row>
    <row r="27" spans="1:12" x14ac:dyDescent="0.3">
      <c r="A27" s="15">
        <v>43436</v>
      </c>
      <c r="B27" s="16" t="s">
        <v>6</v>
      </c>
      <c r="C27" s="17" t="s">
        <v>11</v>
      </c>
      <c r="D27" s="17" t="s">
        <v>8</v>
      </c>
      <c r="E27" s="18" t="s">
        <v>20</v>
      </c>
      <c r="H27" s="32">
        <v>43436</v>
      </c>
      <c r="I27" s="33" t="s">
        <v>6</v>
      </c>
      <c r="J27" s="34" t="s">
        <v>11</v>
      </c>
      <c r="K27" s="34" t="s">
        <v>8</v>
      </c>
      <c r="L27" s="35" t="s">
        <v>20</v>
      </c>
    </row>
    <row r="28" spans="1:12" x14ac:dyDescent="0.3">
      <c r="A28" s="15">
        <v>43429</v>
      </c>
      <c r="B28" s="16" t="s">
        <v>6</v>
      </c>
      <c r="C28" s="17" t="s">
        <v>7</v>
      </c>
      <c r="D28" s="17" t="s">
        <v>11</v>
      </c>
      <c r="E28" s="18" t="s">
        <v>34</v>
      </c>
      <c r="H28" s="32">
        <v>43429</v>
      </c>
      <c r="I28" s="33" t="s">
        <v>6</v>
      </c>
      <c r="J28" s="34" t="s">
        <v>7</v>
      </c>
      <c r="K28" s="34" t="s">
        <v>11</v>
      </c>
      <c r="L28" s="35" t="s">
        <v>34</v>
      </c>
    </row>
  </sheetData>
  <mergeCells count="10">
    <mergeCell ref="H1:L1"/>
    <mergeCell ref="H8:L8"/>
    <mergeCell ref="H16:L16"/>
    <mergeCell ref="H23:L23"/>
    <mergeCell ref="A7:E7"/>
    <mergeCell ref="A14:E14"/>
    <mergeCell ref="A16:E16"/>
    <mergeCell ref="A23:E23"/>
    <mergeCell ref="A1:E1"/>
    <mergeCell ref="A8:E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ИГРЫ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2019-02-06T06:08:01Z</dcterms:modified>
</cp:coreProperties>
</file>