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Таблица Общ" sheetId="1" r:id="rId1"/>
  </sheets>
  <externalReferences>
    <externalReference r:id="rId2"/>
  </externalReferences>
  <definedNames>
    <definedName name="_xlnm._FilterDatabase" localSheetId="0" hidden="1">'Таблица Общ'!$C$2:$I$36</definedName>
    <definedName name="FSOMC">[1]Лист1!$C$14:$C$25</definedName>
  </definedNames>
  <calcPr calcId="152511"/>
</workbook>
</file>

<file path=xl/calcChain.xml><?xml version="1.0" encoding="utf-8"?>
<calcChain xmlns="http://schemas.openxmlformats.org/spreadsheetml/2006/main">
  <c r="H2" i="1" l="1"/>
  <c r="G2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" i="1"/>
  <c r="N6" i="1" l="1"/>
  <c r="N36" i="1"/>
  <c r="N2" i="1" s="1"/>
  <c r="N16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" i="1"/>
  <c r="N32" i="1"/>
  <c r="N25" i="1"/>
  <c r="N19" i="1"/>
  <c r="N8" i="1"/>
  <c r="I2" i="1" l="1"/>
</calcChain>
</file>

<file path=xl/sharedStrings.xml><?xml version="1.0" encoding="utf-8"?>
<sst xmlns="http://schemas.openxmlformats.org/spreadsheetml/2006/main" count="1" uniqueCount="1">
  <si>
    <t>Результат подсчёта должен быть в 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</si>
</sst>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\.hh:mm"/>
    <numFmt numFmtId="165" formatCode="[h]:mm"/>
    <numFmt numFmtId="166" formatCode="hh:mm"/>
    <numFmt numFmtId="167" formatCode="dd\.mm\.yyyy;@"/>
    <numFmt numFmtId="169" formatCode="00\.00\:00"/>
    <numFmt numFmtId="170" formatCode="[$-F400]h:mm:ss\ AM/PM"/>
    <numFmt numFmtId="172" formatCode="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 Cyr"/>
    </font>
    <font>
      <b/>
      <sz val="11"/>
      <color rgb="FF000000"/>
      <name val="Calibri"/>
      <family val="2"/>
      <charset val="204"/>
      <scheme val="minor"/>
    </font>
    <font>
      <b/>
      <sz val="14"/>
      <name val="Arial Cyr"/>
      <charset val="204"/>
    </font>
    <font>
      <b/>
      <sz val="16"/>
      <name val="Arial Cyr"/>
      <charset val="204"/>
    </font>
    <font>
      <sz val="10"/>
      <name val="Courier New"/>
      <family val="3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2" fillId="0" borderId="0" xfId="1"/>
    <xf numFmtId="0" fontId="2" fillId="3" borderId="2" xfId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/>
    </xf>
    <xf numFmtId="2" fontId="2" fillId="0" borderId="0" xfId="1" applyNumberFormat="1"/>
    <xf numFmtId="166" fontId="3" fillId="0" borderId="2" xfId="1" applyNumberFormat="1" applyFont="1" applyFill="1" applyBorder="1" applyAlignment="1">
      <alignment horizontal="center" vertical="center"/>
    </xf>
    <xf numFmtId="167" fontId="3" fillId="0" borderId="2" xfId="1" applyNumberFormat="1" applyFont="1" applyFill="1" applyBorder="1" applyAlignment="1">
      <alignment horizontal="center" vertical="center"/>
    </xf>
    <xf numFmtId="166" fontId="2" fillId="0" borderId="2" xfId="1" applyNumberFormat="1" applyFont="1" applyFill="1" applyBorder="1" applyAlignment="1">
      <alignment horizontal="center" vertical="center"/>
    </xf>
    <xf numFmtId="167" fontId="2" fillId="0" borderId="2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/>
    <xf numFmtId="167" fontId="3" fillId="4" borderId="2" xfId="1" applyNumberFormat="1" applyFont="1" applyFill="1" applyBorder="1" applyAlignment="1">
      <alignment horizontal="center" vertical="center"/>
    </xf>
    <xf numFmtId="166" fontId="3" fillId="4" borderId="2" xfId="1" applyNumberFormat="1" applyFont="1" applyFill="1" applyBorder="1" applyAlignment="1">
      <alignment horizontal="center" vertical="center"/>
    </xf>
    <xf numFmtId="166" fontId="2" fillId="4" borderId="2" xfId="1" applyNumberFormat="1" applyFont="1" applyFill="1" applyBorder="1" applyAlignment="1">
      <alignment horizontal="center" vertical="center"/>
    </xf>
    <xf numFmtId="167" fontId="2" fillId="4" borderId="2" xfId="1" applyNumberFormat="1" applyFont="1" applyFill="1" applyBorder="1" applyAlignment="1">
      <alignment horizontal="center" vertical="center"/>
    </xf>
    <xf numFmtId="0" fontId="2" fillId="4" borderId="0" xfId="1" applyFill="1"/>
    <xf numFmtId="166" fontId="4" fillId="0" borderId="2" xfId="1" applyNumberFormat="1" applyFont="1" applyFill="1" applyBorder="1" applyAlignment="1">
      <alignment horizontal="center" vertical="center"/>
    </xf>
    <xf numFmtId="167" fontId="4" fillId="0" borderId="2" xfId="1" applyNumberFormat="1" applyFont="1" applyFill="1" applyBorder="1" applyAlignment="1">
      <alignment horizontal="center" vertical="center"/>
    </xf>
    <xf numFmtId="165" fontId="2" fillId="0" borderId="5" xfId="1" applyNumberFormat="1" applyBorder="1" applyAlignment="1">
      <alignment horizontal="center"/>
    </xf>
    <xf numFmtId="164" fontId="3" fillId="2" borderId="5" xfId="1" applyNumberFormat="1" applyFont="1" applyFill="1" applyBorder="1"/>
    <xf numFmtId="164" fontId="2" fillId="0" borderId="5" xfId="1" applyNumberFormat="1" applyBorder="1" applyAlignment="1">
      <alignment horizontal="center"/>
    </xf>
    <xf numFmtId="166" fontId="5" fillId="2" borderId="3" xfId="0" applyNumberFormat="1" applyFont="1" applyFill="1" applyBorder="1"/>
    <xf numFmtId="164" fontId="6" fillId="2" borderId="4" xfId="1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169" fontId="2" fillId="0" borderId="0" xfId="1" applyNumberFormat="1"/>
    <xf numFmtId="0" fontId="2" fillId="0" borderId="0" xfId="1" applyNumberFormat="1"/>
    <xf numFmtId="170" fontId="2" fillId="0" borderId="0" xfId="1" applyNumberFormat="1"/>
    <xf numFmtId="172" fontId="8" fillId="0" borderId="6" xfId="1" applyNumberFormat="1" applyFont="1" applyFill="1" applyBorder="1" applyAlignment="1">
      <alignment horizontal="right" vertical="center"/>
    </xf>
    <xf numFmtId="166" fontId="8" fillId="0" borderId="7" xfId="1" applyNumberFormat="1" applyFont="1" applyFill="1" applyBorder="1" applyAlignment="1">
      <alignment horizontal="left" vertical="center"/>
    </xf>
    <xf numFmtId="172" fontId="8" fillId="3" borderId="6" xfId="1" applyNumberFormat="1" applyFont="1" applyFill="1" applyBorder="1" applyAlignment="1">
      <alignment horizontal="right" vertical="center" wrapText="1"/>
    </xf>
    <xf numFmtId="166" fontId="8" fillId="3" borderId="7" xfId="1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103;%20&#1087;&#1072;&#1087;&#1082;&#1072;/01%20Work%20File/&#1051;&#1091;&#1082;&#1086;&#1081;&#1083;-&#1041;&#1091;&#1085;&#1082;&#1077;&#1088;/&#1056;&#1072;&#1073;&#1086;&#1090;&#1072;_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.Пермяков"/>
      <sheetName val="М.Воронков"/>
      <sheetName val="ВН-252"/>
      <sheetName val="ВН-165"/>
      <sheetName val="Total"/>
      <sheetName val="М.Воронков (2)"/>
      <sheetName val="ВН-135"/>
      <sheetName val="ВН-141"/>
      <sheetName val="ВН-153"/>
      <sheetName val="ВН-156"/>
      <sheetName val="ВН-254"/>
      <sheetName val="ВН-212"/>
      <sheetName val="ВН-115"/>
      <sheetName val="ВН-215"/>
      <sheetName val="Механик Удодов"/>
      <sheetName val="ВН-162"/>
      <sheetName val="Kizhuch"/>
      <sheetName val="ВН-215(2)"/>
      <sheetName val="ВН-102"/>
      <sheetName val="И.Назаров"/>
      <sheetName val="ВН-233"/>
      <sheetName val="ВН-162_2"/>
      <sheetName val="ВН-156_2"/>
      <sheetName val="VF Tanker 12"/>
      <sheetName val="ВН-153 2"/>
      <sheetName val="Evrostar-1"/>
      <sheetName val="I,Nazarov"/>
      <sheetName val="ВН-252_2"/>
      <sheetName val="ВН-205"/>
      <sheetName val="Навага"/>
      <sheetName val="Г.Бугров"/>
      <sheetName val="ВФ Танкер 20"/>
      <sheetName val="ВН-242"/>
      <sheetName val="ВН-115_2"/>
      <sheetName val="ВН-55"/>
      <sheetName val="ВН-152"/>
      <sheetName val="ВН-141_2"/>
      <sheetName val="ВН-165_2"/>
      <sheetName val="ВН-162_3"/>
      <sheetName val="ВН-209"/>
      <sheetName val="Муксун"/>
      <sheetName val="Судак"/>
      <sheetName val="ВН 141"/>
      <sheetName val="Катера"/>
      <sheetName val="Катера_2017"/>
      <sheetName val="Таблица Общ"/>
      <sheetName val="Таблица_Tot"/>
      <sheetName val="Таблица_01"/>
      <sheetName val="Лист3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4">
          <cell r="C14" t="str">
            <v>ЯНВАРЬ</v>
          </cell>
        </row>
        <row r="15">
          <cell r="C15" t="str">
            <v>Февраль</v>
          </cell>
        </row>
        <row r="16">
          <cell r="C16" t="str">
            <v>Март</v>
          </cell>
        </row>
        <row r="17">
          <cell r="C17" t="str">
            <v>Апрель</v>
          </cell>
        </row>
        <row r="18">
          <cell r="C18" t="str">
            <v>Май</v>
          </cell>
        </row>
        <row r="19">
          <cell r="C19" t="str">
            <v>Июнь</v>
          </cell>
        </row>
        <row r="20">
          <cell r="C20" t="str">
            <v>Июль</v>
          </cell>
        </row>
        <row r="21">
          <cell r="C21" t="str">
            <v>Август</v>
          </cell>
        </row>
        <row r="22">
          <cell r="C22" t="str">
            <v>Сентябрь</v>
          </cell>
        </row>
        <row r="23">
          <cell r="C23" t="str">
            <v>Октябрь</v>
          </cell>
        </row>
        <row r="24">
          <cell r="C24" t="str">
            <v>Ноябрь</v>
          </cell>
        </row>
        <row r="25">
          <cell r="C25" t="str">
            <v>Декабрь</v>
          </cell>
        </row>
      </sheetData>
      <sheetData sheetId="5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</sheetPr>
  <dimension ref="B1:W36"/>
  <sheetViews>
    <sheetView showGridLines="0" tabSelected="1" zoomScale="80" zoomScaleNormal="80" workbookViewId="0">
      <pane ySplit="2" topLeftCell="A3" activePane="bottomLeft" state="frozen"/>
      <selection pane="bottomLeft" activeCell="P16" sqref="P16"/>
    </sheetView>
  </sheetViews>
  <sheetFormatPr defaultRowHeight="12.75" x14ac:dyDescent="0.2"/>
  <cols>
    <col min="1" max="1" width="7.5703125" style="1" customWidth="1"/>
    <col min="2" max="2" width="7.7109375" style="1" customWidth="1"/>
    <col min="3" max="3" width="10.5703125" style="1" customWidth="1"/>
    <col min="4" max="4" width="10.85546875" style="1" customWidth="1"/>
    <col min="5" max="5" width="10.42578125" style="1" customWidth="1"/>
    <col min="6" max="6" width="11.7109375" style="1" customWidth="1"/>
    <col min="7" max="7" width="5.85546875" style="1" customWidth="1"/>
    <col min="8" max="8" width="8.140625" style="1" customWidth="1"/>
    <col min="9" max="9" width="12.85546875" style="1" hidden="1" customWidth="1"/>
    <col min="10" max="12" width="9.140625" style="1" hidden="1" customWidth="1"/>
    <col min="13" max="13" width="12.85546875" style="1" hidden="1" customWidth="1"/>
    <col min="14" max="14" width="15.42578125" style="1" hidden="1" customWidth="1"/>
    <col min="15" max="15" width="22.42578125" style="1" hidden="1" customWidth="1"/>
    <col min="16" max="16" width="22.42578125" style="1" customWidth="1"/>
    <col min="17" max="16384" width="9.140625" style="1"/>
  </cols>
  <sheetData>
    <row r="1" spans="2:23" ht="13.5" thickBot="1" x14ac:dyDescent="0.25"/>
    <row r="2" spans="2:23" ht="47.25" customHeight="1" x14ac:dyDescent="0.2">
      <c r="C2" s="2"/>
      <c r="D2" s="2"/>
      <c r="E2" s="2"/>
      <c r="F2" s="2"/>
      <c r="G2" s="28">
        <f>TRUNC(SUM(G3:H36))</f>
        <v>82</v>
      </c>
      <c r="H2" s="29">
        <f>MOD(SUM(H3:H36),1)</f>
        <v>0.41666666665696539</v>
      </c>
      <c r="I2" s="3" t="str">
        <f>TRUNC(SUM(I3:I151))&amp;"."&amp;TEXT(SUM(I3:I151),"чч:мм")</f>
        <v>82.10:00</v>
      </c>
      <c r="N2" s="21" t="str">
        <f>TRUNC(SUM(N3:N36))&amp;"."&amp;TEXT(SUM(N3:N36),"дд.чч:мм")</f>
        <v>45.14.08:10</v>
      </c>
      <c r="O2" s="24"/>
      <c r="P2" s="24"/>
      <c r="Q2" s="22" t="s">
        <v>0</v>
      </c>
      <c r="R2" s="22"/>
      <c r="S2" s="22"/>
      <c r="T2" s="22"/>
      <c r="U2" s="22"/>
      <c r="V2" s="22"/>
      <c r="W2" s="22"/>
    </row>
    <row r="3" spans="2:23" ht="13.5" x14ac:dyDescent="0.2">
      <c r="B3" s="4"/>
      <c r="C3" s="5">
        <v>0.86458333333333337</v>
      </c>
      <c r="D3" s="6">
        <v>43464</v>
      </c>
      <c r="E3" s="7">
        <v>0.27777777777777779</v>
      </c>
      <c r="F3" s="8">
        <v>43466</v>
      </c>
      <c r="G3" s="26">
        <f>TRUNC(E3+F3-C3-D3)</f>
        <v>1</v>
      </c>
      <c r="H3" s="27">
        <f>MOD(E3+F3-C3-D3,1)</f>
        <v>0.41319444444525288</v>
      </c>
      <c r="I3" s="9">
        <f>E3+F3-C3-D3</f>
        <v>1.4131944444452529</v>
      </c>
      <c r="N3" s="17"/>
      <c r="O3" s="23">
        <f>TRUNC(E3+F3-C3-D3)/1%%+HOUR(E3+F3-C3-D3)/1%+MINUTE(E3+F3-C3-D3)</f>
        <v>10955</v>
      </c>
      <c r="P3" s="23"/>
    </row>
    <row r="4" spans="2:23" ht="13.5" x14ac:dyDescent="0.2">
      <c r="B4" s="4"/>
      <c r="C4" s="7">
        <v>0.27777777777777779</v>
      </c>
      <c r="D4" s="8">
        <v>43466</v>
      </c>
      <c r="E4" s="7">
        <v>7.6388888888888895E-2</v>
      </c>
      <c r="F4" s="8">
        <v>43467</v>
      </c>
      <c r="G4" s="26">
        <f t="shared" ref="G4:G36" si="0">TRUNC(E4+F4-C4-D4)</f>
        <v>0</v>
      </c>
      <c r="H4" s="27">
        <f t="shared" ref="H4:H36" si="1">MOD(E4+F4-C4-D4,1)</f>
        <v>0.79861111110949423</v>
      </c>
      <c r="I4" s="9">
        <f t="shared" ref="I4:I36" si="2">E4+F4-C4-D4</f>
        <v>0.79861111110949423</v>
      </c>
      <c r="N4" s="17"/>
      <c r="O4" s="23">
        <f t="shared" ref="O4:O36" si="3">TRUNC(E4+F4-C4-D4)/1%%+HOUR(E4+F4-C4-D4)/1%+MINUTE(E4+F4-C4-D4)</f>
        <v>1910</v>
      </c>
      <c r="P4" s="23"/>
    </row>
    <row r="5" spans="2:23" ht="13.5" x14ac:dyDescent="0.2">
      <c r="B5" s="4"/>
      <c r="C5" s="5">
        <v>0.64583333333333337</v>
      </c>
      <c r="D5" s="6">
        <v>43468</v>
      </c>
      <c r="E5" s="7">
        <v>0.44444444444444442</v>
      </c>
      <c r="F5" s="8">
        <v>43469</v>
      </c>
      <c r="G5" s="26">
        <f t="shared" si="0"/>
        <v>0</v>
      </c>
      <c r="H5" s="27">
        <f t="shared" si="1"/>
        <v>0.79861111110949423</v>
      </c>
      <c r="I5" s="9">
        <f t="shared" si="2"/>
        <v>0.79861111110949423</v>
      </c>
      <c r="N5" s="17"/>
      <c r="O5" s="23">
        <f t="shared" si="3"/>
        <v>1910</v>
      </c>
      <c r="P5" s="23"/>
    </row>
    <row r="6" spans="2:23" ht="13.5" x14ac:dyDescent="0.2">
      <c r="B6" s="4"/>
      <c r="C6" s="7">
        <v>7.6388888888888895E-2</v>
      </c>
      <c r="D6" s="8">
        <v>43467</v>
      </c>
      <c r="E6" s="5">
        <v>0.90972222222222221</v>
      </c>
      <c r="F6" s="10">
        <v>43477</v>
      </c>
      <c r="G6" s="26">
        <f t="shared" si="0"/>
        <v>10</v>
      </c>
      <c r="H6" s="27">
        <f t="shared" si="1"/>
        <v>0.83333333332848269</v>
      </c>
      <c r="I6" s="9">
        <f t="shared" si="2"/>
        <v>10.833333333328483</v>
      </c>
      <c r="N6" s="18">
        <f>F6+E6-D3-C3</f>
        <v>13.045138888885655</v>
      </c>
      <c r="O6" s="23">
        <f t="shared" si="3"/>
        <v>102000</v>
      </c>
      <c r="P6" s="23"/>
    </row>
    <row r="7" spans="2:23" ht="13.5" x14ac:dyDescent="0.2">
      <c r="B7" s="4"/>
      <c r="C7" s="7">
        <v>0.44444444444444442</v>
      </c>
      <c r="D7" s="8">
        <v>43469</v>
      </c>
      <c r="E7" s="7">
        <v>0.6875</v>
      </c>
      <c r="F7" s="8">
        <v>43471</v>
      </c>
      <c r="G7" s="26">
        <f t="shared" si="0"/>
        <v>2</v>
      </c>
      <c r="H7" s="27">
        <f t="shared" si="1"/>
        <v>0.24305555555474712</v>
      </c>
      <c r="I7" s="9">
        <f t="shared" si="2"/>
        <v>2.2430555555547471</v>
      </c>
      <c r="N7" s="17"/>
      <c r="O7" s="23">
        <f t="shared" si="3"/>
        <v>20550</v>
      </c>
      <c r="P7" s="23"/>
    </row>
    <row r="8" spans="2:23" ht="13.5" x14ac:dyDescent="0.2">
      <c r="B8" s="4"/>
      <c r="C8" s="11">
        <v>0.95833333333333337</v>
      </c>
      <c r="D8" s="10">
        <v>43472</v>
      </c>
      <c r="E8" s="11">
        <v>0.85416666666666663</v>
      </c>
      <c r="F8" s="10">
        <v>43474</v>
      </c>
      <c r="G8" s="26">
        <f t="shared" si="0"/>
        <v>1</v>
      </c>
      <c r="H8" s="27">
        <f t="shared" si="1"/>
        <v>0.89583333332848269</v>
      </c>
      <c r="I8" s="9">
        <f t="shared" si="2"/>
        <v>1.8958333333284827</v>
      </c>
      <c r="N8" s="18">
        <f>F8+E8-D8-C8</f>
        <v>1.8958333333309079</v>
      </c>
      <c r="O8" s="23">
        <f t="shared" si="3"/>
        <v>12130</v>
      </c>
      <c r="P8" s="23"/>
    </row>
    <row r="9" spans="2:23" ht="13.5" x14ac:dyDescent="0.2">
      <c r="B9" s="4"/>
      <c r="C9" s="5">
        <v>0.41666666666666669</v>
      </c>
      <c r="D9" s="6">
        <v>43467</v>
      </c>
      <c r="E9" s="7">
        <v>0.22222222222222221</v>
      </c>
      <c r="F9" s="8">
        <v>43474</v>
      </c>
      <c r="G9" s="26">
        <f t="shared" si="0"/>
        <v>6</v>
      </c>
      <c r="H9" s="27">
        <f t="shared" si="1"/>
        <v>0.80555555555474712</v>
      </c>
      <c r="I9" s="9">
        <f t="shared" si="2"/>
        <v>6.8055555555547471</v>
      </c>
      <c r="N9" s="17"/>
      <c r="O9" s="23">
        <f t="shared" si="3"/>
        <v>61920</v>
      </c>
      <c r="P9" s="23"/>
    </row>
    <row r="10" spans="2:23" ht="13.5" x14ac:dyDescent="0.2">
      <c r="B10" s="4"/>
      <c r="C10" s="7">
        <v>0.6875</v>
      </c>
      <c r="D10" s="8">
        <v>43471</v>
      </c>
      <c r="E10" s="7">
        <v>0.52777777777777779</v>
      </c>
      <c r="F10" s="8">
        <v>43474</v>
      </c>
      <c r="G10" s="26">
        <f t="shared" si="0"/>
        <v>2</v>
      </c>
      <c r="H10" s="27">
        <f t="shared" si="1"/>
        <v>0.84027777778101154</v>
      </c>
      <c r="I10" s="9">
        <f t="shared" si="2"/>
        <v>2.8402777777810115</v>
      </c>
      <c r="N10" s="17"/>
      <c r="O10" s="23">
        <f t="shared" si="3"/>
        <v>22010</v>
      </c>
      <c r="P10" s="23"/>
    </row>
    <row r="11" spans="2:23" ht="13.5" x14ac:dyDescent="0.2">
      <c r="B11" s="4"/>
      <c r="C11" s="12">
        <v>0.52777777777777779</v>
      </c>
      <c r="D11" s="13">
        <v>43474</v>
      </c>
      <c r="E11" s="12">
        <v>0.80555555555555547</v>
      </c>
      <c r="F11" s="13">
        <v>43478</v>
      </c>
      <c r="G11" s="26">
        <f t="shared" si="0"/>
        <v>4</v>
      </c>
      <c r="H11" s="27">
        <f t="shared" si="1"/>
        <v>0.27777777777373558</v>
      </c>
      <c r="I11" s="9">
        <f t="shared" si="2"/>
        <v>4.2777777777737356</v>
      </c>
      <c r="N11" s="17"/>
      <c r="O11" s="23">
        <f t="shared" si="3"/>
        <v>40640</v>
      </c>
      <c r="P11" s="23"/>
      <c r="W11" s="25"/>
    </row>
    <row r="12" spans="2:23" ht="13.5" x14ac:dyDescent="0.2">
      <c r="B12" s="4"/>
      <c r="C12" s="7">
        <v>0.22222222222222221</v>
      </c>
      <c r="D12" s="8">
        <v>43474</v>
      </c>
      <c r="E12" s="7">
        <v>0.18055555555555555</v>
      </c>
      <c r="F12" s="8">
        <v>43478</v>
      </c>
      <c r="G12" s="26">
        <f t="shared" si="0"/>
        <v>3</v>
      </c>
      <c r="H12" s="27">
        <f t="shared" si="1"/>
        <v>0.95833333333575865</v>
      </c>
      <c r="I12" s="9">
        <f t="shared" si="2"/>
        <v>3.9583333333357587</v>
      </c>
      <c r="N12" s="17"/>
      <c r="O12" s="23">
        <f t="shared" si="3"/>
        <v>32300</v>
      </c>
      <c r="P12" s="23"/>
    </row>
    <row r="13" spans="2:23" ht="13.5" x14ac:dyDescent="0.2">
      <c r="B13" s="4"/>
      <c r="C13" s="7">
        <v>0.80555555555555547</v>
      </c>
      <c r="D13" s="8">
        <v>43478</v>
      </c>
      <c r="E13" s="7">
        <v>0.24305555555555555</v>
      </c>
      <c r="F13" s="8">
        <v>43479</v>
      </c>
      <c r="G13" s="26">
        <f t="shared" si="0"/>
        <v>0</v>
      </c>
      <c r="H13" s="27">
        <f t="shared" si="1"/>
        <v>0.4375</v>
      </c>
      <c r="I13" s="9">
        <f t="shared" si="2"/>
        <v>0.4375</v>
      </c>
      <c r="N13" s="17"/>
      <c r="O13" s="23">
        <f t="shared" si="3"/>
        <v>1030</v>
      </c>
      <c r="P13" s="23"/>
    </row>
    <row r="14" spans="2:23" ht="13.5" x14ac:dyDescent="0.2">
      <c r="B14" s="4"/>
      <c r="C14" s="12">
        <v>0.18055555555555555</v>
      </c>
      <c r="D14" s="13">
        <v>43478</v>
      </c>
      <c r="E14" s="12">
        <v>0.62152777777777779</v>
      </c>
      <c r="F14" s="13">
        <v>43479</v>
      </c>
      <c r="G14" s="26">
        <f t="shared" si="0"/>
        <v>1</v>
      </c>
      <c r="H14" s="27">
        <f t="shared" si="1"/>
        <v>0.44097222222626442</v>
      </c>
      <c r="I14" s="9">
        <f t="shared" si="2"/>
        <v>1.4409722222262644</v>
      </c>
      <c r="N14" s="17"/>
      <c r="O14" s="23">
        <f t="shared" si="3"/>
        <v>11035</v>
      </c>
      <c r="P14" s="23"/>
    </row>
    <row r="15" spans="2:23" ht="13.5" x14ac:dyDescent="0.2">
      <c r="B15" s="4"/>
      <c r="C15" s="7">
        <v>0.62152777777777779</v>
      </c>
      <c r="D15" s="8">
        <v>43479</v>
      </c>
      <c r="E15" s="7">
        <v>0.89236111111111116</v>
      </c>
      <c r="F15" s="8">
        <v>43480</v>
      </c>
      <c r="G15" s="26">
        <f t="shared" si="0"/>
        <v>1</v>
      </c>
      <c r="H15" s="27">
        <f t="shared" si="1"/>
        <v>0.27083333332848269</v>
      </c>
      <c r="I15" s="9">
        <f t="shared" si="2"/>
        <v>1.2708333333284827</v>
      </c>
      <c r="N15" s="17"/>
      <c r="O15" s="23">
        <f t="shared" si="3"/>
        <v>10630</v>
      </c>
      <c r="P15" s="23"/>
    </row>
    <row r="16" spans="2:23" ht="13.5" x14ac:dyDescent="0.2">
      <c r="B16" s="4"/>
      <c r="C16" s="7">
        <v>0.24305555555555555</v>
      </c>
      <c r="D16" s="8">
        <v>43479</v>
      </c>
      <c r="E16" s="5">
        <v>0.91666666666666663</v>
      </c>
      <c r="F16" s="6">
        <v>43482</v>
      </c>
      <c r="G16" s="26">
        <f t="shared" si="0"/>
        <v>3</v>
      </c>
      <c r="H16" s="27">
        <f t="shared" si="1"/>
        <v>0.67361111110949423</v>
      </c>
      <c r="I16" s="9">
        <f t="shared" si="2"/>
        <v>3.6736111111094942</v>
      </c>
      <c r="N16" s="18">
        <f>F16+E16-D5-C5</f>
        <v>14.270833333330907</v>
      </c>
      <c r="O16" s="23">
        <f t="shared" si="3"/>
        <v>31610</v>
      </c>
      <c r="P16" s="23"/>
    </row>
    <row r="17" spans="2:16" ht="13.5" x14ac:dyDescent="0.2">
      <c r="B17" s="4"/>
      <c r="C17" s="7">
        <v>0.89236111111111116</v>
      </c>
      <c r="D17" s="8">
        <v>43480</v>
      </c>
      <c r="E17" s="7">
        <v>0.1423611111111111</v>
      </c>
      <c r="F17" s="8">
        <v>43483</v>
      </c>
      <c r="G17" s="26">
        <f t="shared" si="0"/>
        <v>2</v>
      </c>
      <c r="H17" s="27">
        <f t="shared" si="1"/>
        <v>0.25</v>
      </c>
      <c r="I17" s="9">
        <f t="shared" si="2"/>
        <v>2.25</v>
      </c>
      <c r="N17" s="17"/>
      <c r="O17" s="23">
        <f t="shared" si="3"/>
        <v>20600</v>
      </c>
      <c r="P17" s="23"/>
    </row>
    <row r="18" spans="2:16" ht="13.5" x14ac:dyDescent="0.2">
      <c r="B18" s="4"/>
      <c r="C18" s="7">
        <v>0.1423611111111111</v>
      </c>
      <c r="D18" s="8">
        <v>43483</v>
      </c>
      <c r="E18" s="7">
        <v>0.23958333333333334</v>
      </c>
      <c r="F18" s="8">
        <v>43485</v>
      </c>
      <c r="G18" s="26">
        <f t="shared" si="0"/>
        <v>2</v>
      </c>
      <c r="H18" s="27">
        <f t="shared" si="1"/>
        <v>9.7222222226264421E-2</v>
      </c>
      <c r="I18" s="9">
        <f t="shared" si="2"/>
        <v>2.0972222222262644</v>
      </c>
      <c r="N18" s="17"/>
      <c r="O18" s="23">
        <f t="shared" si="3"/>
        <v>20220</v>
      </c>
      <c r="P18" s="23"/>
    </row>
    <row r="19" spans="2:16" ht="13.5" x14ac:dyDescent="0.2">
      <c r="B19" s="4"/>
      <c r="C19" s="5">
        <v>0.83333333333333337</v>
      </c>
      <c r="D19" s="6">
        <v>43482</v>
      </c>
      <c r="E19" s="5">
        <v>0.74305555555555547</v>
      </c>
      <c r="F19" s="6">
        <v>43487</v>
      </c>
      <c r="G19" s="26">
        <f t="shared" si="0"/>
        <v>4</v>
      </c>
      <c r="H19" s="27">
        <f t="shared" si="1"/>
        <v>0.90972222221898846</v>
      </c>
      <c r="I19" s="9">
        <f t="shared" si="2"/>
        <v>4.9097222222189885</v>
      </c>
      <c r="N19" s="18">
        <f>F19+E19-D19-C19</f>
        <v>4.9097222222214141</v>
      </c>
      <c r="O19" s="23">
        <f t="shared" si="3"/>
        <v>42150</v>
      </c>
      <c r="P19" s="23"/>
    </row>
    <row r="20" spans="2:16" ht="13.5" x14ac:dyDescent="0.2">
      <c r="B20" s="4"/>
      <c r="C20" s="7">
        <v>0.23958333333333334</v>
      </c>
      <c r="D20" s="8">
        <v>43485</v>
      </c>
      <c r="E20" s="7">
        <v>0.94097222222222221</v>
      </c>
      <c r="F20" s="8">
        <v>43485</v>
      </c>
      <c r="G20" s="26">
        <f t="shared" si="0"/>
        <v>0</v>
      </c>
      <c r="H20" s="27">
        <f t="shared" si="1"/>
        <v>0.70138888888322981</v>
      </c>
      <c r="I20" s="9">
        <f t="shared" si="2"/>
        <v>0.70138888888322981</v>
      </c>
      <c r="N20" s="17"/>
      <c r="O20" s="23">
        <f t="shared" si="3"/>
        <v>1650</v>
      </c>
      <c r="P20" s="23"/>
    </row>
    <row r="21" spans="2:16" ht="13.5" x14ac:dyDescent="0.2">
      <c r="B21" s="4"/>
      <c r="C21" s="5">
        <v>0.40972222222222227</v>
      </c>
      <c r="D21" s="6">
        <v>43485</v>
      </c>
      <c r="E21" s="7">
        <v>0.59027777777777779</v>
      </c>
      <c r="F21" s="8">
        <v>43487</v>
      </c>
      <c r="G21" s="26">
        <f t="shared" si="0"/>
        <v>2</v>
      </c>
      <c r="H21" s="27">
        <f t="shared" si="1"/>
        <v>0.18055555556202307</v>
      </c>
      <c r="I21" s="9">
        <f t="shared" si="2"/>
        <v>2.1805555555620231</v>
      </c>
      <c r="N21" s="17"/>
      <c r="O21" s="23">
        <f t="shared" si="3"/>
        <v>20420</v>
      </c>
      <c r="P21" s="23"/>
    </row>
    <row r="22" spans="2:16" ht="13.5" x14ac:dyDescent="0.2">
      <c r="B22" s="4"/>
      <c r="C22" s="7">
        <v>0.94097222222222221</v>
      </c>
      <c r="D22" s="8">
        <v>43485</v>
      </c>
      <c r="E22" s="7">
        <v>0.70486111111111116</v>
      </c>
      <c r="F22" s="8">
        <v>43487</v>
      </c>
      <c r="G22" s="26">
        <f t="shared" si="0"/>
        <v>1</v>
      </c>
      <c r="H22" s="27">
        <f t="shared" si="1"/>
        <v>0.76388888889050577</v>
      </c>
      <c r="I22" s="9">
        <f t="shared" si="2"/>
        <v>1.7638888888905058</v>
      </c>
      <c r="N22" s="17"/>
      <c r="O22" s="23">
        <f t="shared" si="3"/>
        <v>11820</v>
      </c>
      <c r="P22" s="23"/>
    </row>
    <row r="23" spans="2:16" ht="13.5" x14ac:dyDescent="0.2">
      <c r="B23" s="4"/>
      <c r="C23" s="7">
        <v>0.59027777777777779</v>
      </c>
      <c r="D23" s="8">
        <v>43487</v>
      </c>
      <c r="E23" s="7">
        <v>0.31944444444444448</v>
      </c>
      <c r="F23" s="8">
        <v>43488</v>
      </c>
      <c r="G23" s="26">
        <f t="shared" si="0"/>
        <v>0</v>
      </c>
      <c r="H23" s="27">
        <f t="shared" si="1"/>
        <v>0.72916666666424135</v>
      </c>
      <c r="I23" s="9">
        <f t="shared" si="2"/>
        <v>0.72916666666424135</v>
      </c>
      <c r="N23" s="17"/>
      <c r="O23" s="23">
        <f t="shared" si="3"/>
        <v>1730</v>
      </c>
      <c r="P23" s="23"/>
    </row>
    <row r="24" spans="2:16" ht="13.5" x14ac:dyDescent="0.2">
      <c r="B24" s="4"/>
      <c r="C24" s="7">
        <v>0.31944444444444448</v>
      </c>
      <c r="D24" s="8">
        <v>43488</v>
      </c>
      <c r="E24" s="7">
        <v>4.8611111111111112E-2</v>
      </c>
      <c r="F24" s="8">
        <v>43492</v>
      </c>
      <c r="G24" s="26">
        <f t="shared" si="0"/>
        <v>3</v>
      </c>
      <c r="H24" s="27">
        <f t="shared" si="1"/>
        <v>0.72916666666424135</v>
      </c>
      <c r="I24" s="9">
        <f t="shared" si="2"/>
        <v>3.7291666666642413</v>
      </c>
      <c r="N24" s="17"/>
      <c r="O24" s="23">
        <f t="shared" si="3"/>
        <v>31730</v>
      </c>
      <c r="P24" s="23"/>
    </row>
    <row r="25" spans="2:16" ht="13.5" x14ac:dyDescent="0.2">
      <c r="B25" s="4"/>
      <c r="C25" s="12">
        <v>4.8611111111111112E-2</v>
      </c>
      <c r="D25" s="13">
        <v>43492</v>
      </c>
      <c r="E25" s="11">
        <v>1.0416666666666666E-2</v>
      </c>
      <c r="F25" s="10">
        <v>43494</v>
      </c>
      <c r="G25" s="26">
        <f t="shared" si="0"/>
        <v>1</v>
      </c>
      <c r="H25" s="27">
        <f t="shared" si="1"/>
        <v>0.96180555555474712</v>
      </c>
      <c r="I25" s="9">
        <f t="shared" si="2"/>
        <v>1.9618055555547471</v>
      </c>
      <c r="J25" s="14"/>
      <c r="K25" s="14"/>
      <c r="L25" s="14"/>
      <c r="M25" s="14"/>
      <c r="N25" s="18">
        <f>F25+E25-D21-C21</f>
        <v>8.6006944444420199</v>
      </c>
      <c r="O25" s="23">
        <f t="shared" si="3"/>
        <v>12305</v>
      </c>
      <c r="P25" s="23"/>
    </row>
    <row r="26" spans="2:16" ht="13.5" x14ac:dyDescent="0.2">
      <c r="B26" s="4"/>
      <c r="C26" s="12">
        <v>4.1666666666666664E-2</v>
      </c>
      <c r="D26" s="13">
        <v>43493</v>
      </c>
      <c r="E26" s="12">
        <v>0.54166666666666663</v>
      </c>
      <c r="F26" s="13">
        <v>43493</v>
      </c>
      <c r="G26" s="26">
        <f t="shared" si="0"/>
        <v>0</v>
      </c>
      <c r="H26" s="27">
        <f t="shared" si="1"/>
        <v>0.5</v>
      </c>
      <c r="I26" s="9">
        <f t="shared" si="2"/>
        <v>0.5</v>
      </c>
      <c r="N26" s="17"/>
      <c r="O26" s="23">
        <f t="shared" si="3"/>
        <v>1200</v>
      </c>
      <c r="P26" s="23"/>
    </row>
    <row r="27" spans="2:16" ht="13.5" x14ac:dyDescent="0.2">
      <c r="B27" s="4"/>
      <c r="C27" s="7">
        <v>0.23611111111111113</v>
      </c>
      <c r="D27" s="8">
        <v>43493</v>
      </c>
      <c r="E27" s="7">
        <v>0.58333333333333337</v>
      </c>
      <c r="F27" s="8">
        <v>43493</v>
      </c>
      <c r="G27" s="26">
        <f t="shared" si="0"/>
        <v>0</v>
      </c>
      <c r="H27" s="27">
        <f t="shared" si="1"/>
        <v>0.34722222222626442</v>
      </c>
      <c r="I27" s="9">
        <f t="shared" si="2"/>
        <v>0.34722222222626442</v>
      </c>
      <c r="N27" s="17"/>
      <c r="O27" s="23">
        <f t="shared" si="3"/>
        <v>820</v>
      </c>
      <c r="P27" s="23"/>
    </row>
    <row r="28" spans="2:16" ht="13.5" x14ac:dyDescent="0.2">
      <c r="B28" s="4"/>
      <c r="C28" s="7">
        <v>0.73611111111111116</v>
      </c>
      <c r="D28" s="8">
        <v>43493</v>
      </c>
      <c r="E28" s="7">
        <v>0.14583333333333334</v>
      </c>
      <c r="F28" s="8">
        <v>43494</v>
      </c>
      <c r="G28" s="26">
        <f t="shared" si="0"/>
        <v>0</v>
      </c>
      <c r="H28" s="27">
        <f t="shared" si="1"/>
        <v>0.40972222222626442</v>
      </c>
      <c r="I28" s="9">
        <f t="shared" si="2"/>
        <v>0.40972222222626442</v>
      </c>
      <c r="N28" s="17"/>
      <c r="O28" s="23">
        <f t="shared" si="3"/>
        <v>950</v>
      </c>
      <c r="P28" s="23"/>
    </row>
    <row r="29" spans="2:16" ht="13.5" x14ac:dyDescent="0.2">
      <c r="B29" s="4"/>
      <c r="C29" s="7">
        <v>0.70486111111111116</v>
      </c>
      <c r="D29" s="8">
        <v>43487</v>
      </c>
      <c r="E29" s="7">
        <v>0.83333333333333337</v>
      </c>
      <c r="F29" s="8">
        <v>43496</v>
      </c>
      <c r="G29" s="26">
        <f t="shared" si="0"/>
        <v>9</v>
      </c>
      <c r="H29" s="27">
        <f t="shared" si="1"/>
        <v>0.12847222222626442</v>
      </c>
      <c r="I29" s="9">
        <f t="shared" si="2"/>
        <v>9.1284722222262644</v>
      </c>
      <c r="N29" s="19"/>
      <c r="O29" s="23">
        <f t="shared" si="3"/>
        <v>90305</v>
      </c>
      <c r="P29" s="23"/>
    </row>
    <row r="30" spans="2:16" ht="13.5" x14ac:dyDescent="0.2">
      <c r="B30" s="4"/>
      <c r="C30" s="7">
        <v>0.83333333333333337</v>
      </c>
      <c r="D30" s="8">
        <v>43496</v>
      </c>
      <c r="E30" s="7">
        <v>9.7222222222222224E-2</v>
      </c>
      <c r="F30" s="8">
        <v>43499</v>
      </c>
      <c r="G30" s="26">
        <f t="shared" si="0"/>
        <v>2</v>
      </c>
      <c r="H30" s="27">
        <f t="shared" si="1"/>
        <v>0.26388888888322981</v>
      </c>
      <c r="I30" s="9">
        <f t="shared" si="2"/>
        <v>2.2638888888832298</v>
      </c>
      <c r="N30" s="17"/>
      <c r="O30" s="23">
        <f t="shared" si="3"/>
        <v>20620</v>
      </c>
      <c r="P30" s="23"/>
    </row>
    <row r="31" spans="2:16" ht="13.5" x14ac:dyDescent="0.2">
      <c r="B31" s="4"/>
      <c r="C31" s="7">
        <v>9.7222222222222224E-2</v>
      </c>
      <c r="D31" s="8">
        <v>43499</v>
      </c>
      <c r="E31" s="7">
        <v>0.63888888888888895</v>
      </c>
      <c r="F31" s="8">
        <v>43499</v>
      </c>
      <c r="G31" s="26">
        <f t="shared" si="0"/>
        <v>0</v>
      </c>
      <c r="H31" s="27">
        <f t="shared" si="1"/>
        <v>0.54166666667151731</v>
      </c>
      <c r="I31" s="9">
        <f t="shared" si="2"/>
        <v>0.54166666667151731</v>
      </c>
      <c r="N31" s="17"/>
      <c r="O31" s="23">
        <f t="shared" si="3"/>
        <v>1300</v>
      </c>
      <c r="P31" s="23"/>
    </row>
    <row r="32" spans="2:16" ht="13.5" x14ac:dyDescent="0.2">
      <c r="B32" s="4"/>
      <c r="C32" s="5">
        <v>0.41666666666666669</v>
      </c>
      <c r="D32" s="6">
        <v>43498</v>
      </c>
      <c r="E32" s="15">
        <v>3.4722222222222224E-2</v>
      </c>
      <c r="F32" s="16">
        <v>43501</v>
      </c>
      <c r="G32" s="26">
        <f t="shared" si="0"/>
        <v>2</v>
      </c>
      <c r="H32" s="27">
        <f t="shared" si="1"/>
        <v>0.61805555555474712</v>
      </c>
      <c r="I32" s="9">
        <f t="shared" si="2"/>
        <v>2.6180555555547471</v>
      </c>
      <c r="N32" s="18">
        <f>F32+E32-D32-C32</f>
        <v>2.6180555555523219</v>
      </c>
      <c r="O32" s="23">
        <f t="shared" si="3"/>
        <v>21450</v>
      </c>
      <c r="P32" s="23"/>
    </row>
    <row r="33" spans="2:16" ht="13.5" x14ac:dyDescent="0.2">
      <c r="B33" s="4"/>
      <c r="C33" s="7">
        <v>0.63888888888888895</v>
      </c>
      <c r="D33" s="8">
        <v>43499</v>
      </c>
      <c r="E33" s="7">
        <v>0.49305555555555558</v>
      </c>
      <c r="F33" s="8">
        <v>43500</v>
      </c>
      <c r="G33" s="26">
        <f t="shared" si="0"/>
        <v>0</v>
      </c>
      <c r="H33" s="27">
        <f t="shared" si="1"/>
        <v>0.85416666666424135</v>
      </c>
      <c r="I33" s="9">
        <f t="shared" si="2"/>
        <v>0.85416666666424135</v>
      </c>
      <c r="N33" s="17"/>
      <c r="O33" s="23">
        <f t="shared" si="3"/>
        <v>2030</v>
      </c>
      <c r="P33" s="23"/>
    </row>
    <row r="34" spans="2:16" ht="13.5" x14ac:dyDescent="0.2">
      <c r="B34" s="4"/>
      <c r="C34" s="7">
        <v>0.49305555555555558</v>
      </c>
      <c r="D34" s="8">
        <v>43500</v>
      </c>
      <c r="E34" s="7">
        <v>0.32291666666666669</v>
      </c>
      <c r="F34" s="8">
        <v>43501</v>
      </c>
      <c r="G34" s="26">
        <f t="shared" si="0"/>
        <v>0</v>
      </c>
      <c r="H34" s="27">
        <f t="shared" si="1"/>
        <v>0.82986111110949423</v>
      </c>
      <c r="I34" s="9">
        <f t="shared" si="2"/>
        <v>0.82986111110949423</v>
      </c>
      <c r="N34" s="17"/>
      <c r="O34" s="23">
        <f t="shared" si="3"/>
        <v>1955</v>
      </c>
      <c r="P34" s="23"/>
    </row>
    <row r="35" spans="2:16" ht="13.5" x14ac:dyDescent="0.2">
      <c r="B35" s="4"/>
      <c r="C35" s="7">
        <v>0.32291666666666669</v>
      </c>
      <c r="D35" s="8">
        <v>43501</v>
      </c>
      <c r="E35" s="7">
        <v>0.74652777777777779</v>
      </c>
      <c r="F35" s="8">
        <v>43501</v>
      </c>
      <c r="G35" s="26">
        <f t="shared" si="0"/>
        <v>0</v>
      </c>
      <c r="H35" s="27">
        <f t="shared" si="1"/>
        <v>0.42361111111677019</v>
      </c>
      <c r="I35" s="9">
        <f t="shared" si="2"/>
        <v>0.42361111111677019</v>
      </c>
      <c r="N35" s="17"/>
      <c r="O35" s="23">
        <f t="shared" si="3"/>
        <v>1010</v>
      </c>
      <c r="P35" s="23"/>
    </row>
    <row r="36" spans="2:16" ht="15.75" thickBot="1" x14ac:dyDescent="0.3">
      <c r="B36" s="4"/>
      <c r="C36" s="7">
        <v>0.74652777777777779</v>
      </c>
      <c r="D36" s="8">
        <v>43501</v>
      </c>
      <c r="E36" s="7">
        <v>0.23611111111111113</v>
      </c>
      <c r="F36" s="6">
        <v>43503</v>
      </c>
      <c r="G36" s="26">
        <f t="shared" si="0"/>
        <v>1</v>
      </c>
      <c r="H36" s="27">
        <f t="shared" si="1"/>
        <v>0.48958333332848269</v>
      </c>
      <c r="I36" s="9">
        <f t="shared" si="2"/>
        <v>1.4895833333284827</v>
      </c>
      <c r="N36" s="20" t="str">
        <f>TRUNC(F36+E36-D9-C9)&amp;TEXT(F36+E36-D9-C9,".чч:мм")</f>
        <v>35.19:40</v>
      </c>
      <c r="O36" s="23">
        <f t="shared" si="3"/>
        <v>11145</v>
      </c>
      <c r="P36" s="23"/>
    </row>
  </sheetData>
  <mergeCells count="1">
    <mergeCell ref="Q2:W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Общ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Ikhnenko</dc:creator>
  <cp:lastModifiedBy>ГАВ</cp:lastModifiedBy>
  <dcterms:created xsi:type="dcterms:W3CDTF">2019-02-07T12:51:05Z</dcterms:created>
  <dcterms:modified xsi:type="dcterms:W3CDTF">2019-02-08T14:21:05Z</dcterms:modified>
</cp:coreProperties>
</file>