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4" i="1"/>
  <c r="P5" i="1"/>
  <c r="P6" i="1"/>
  <c r="P7" i="1"/>
  <c r="P8" i="1"/>
  <c r="P4" i="1"/>
  <c r="O8" i="1" l="1"/>
  <c r="O7" i="1"/>
  <c r="O6" i="1"/>
  <c r="O5" i="1"/>
  <c r="O4" i="1"/>
  <c r="F11" i="1"/>
  <c r="E11" i="1"/>
  <c r="E10" i="1" l="1"/>
  <c r="F10" i="1" s="1"/>
  <c r="E9" i="1"/>
  <c r="F9" i="1" s="1"/>
</calcChain>
</file>

<file path=xl/sharedStrings.xml><?xml version="1.0" encoding="utf-8"?>
<sst xmlns="http://schemas.openxmlformats.org/spreadsheetml/2006/main" count="48" uniqueCount="28">
  <si>
    <t xml:space="preserve">Машина </t>
  </si>
  <si>
    <t>Mercedess</t>
  </si>
  <si>
    <t xml:space="preserve">BMV </t>
  </si>
  <si>
    <t>Wolsvagen</t>
  </si>
  <si>
    <t>Дата начала</t>
  </si>
  <si>
    <t>Дата Окончания</t>
  </si>
  <si>
    <t>Москва</t>
  </si>
  <si>
    <t>Питер</t>
  </si>
  <si>
    <t>Город</t>
  </si>
  <si>
    <t>№</t>
  </si>
  <si>
    <t>Audi</t>
  </si>
  <si>
    <t>Томск</t>
  </si>
  <si>
    <t>Махачкала</t>
  </si>
  <si>
    <t>Ремонт</t>
  </si>
  <si>
    <t>В каком городе находился</t>
  </si>
  <si>
    <t>Харьков</t>
  </si>
  <si>
    <t>Сургут</t>
  </si>
  <si>
    <t>Дата начала ремонта</t>
  </si>
  <si>
    <t>Дата Окончания ремонта</t>
  </si>
  <si>
    <t>Дислокация</t>
  </si>
  <si>
    <t>Водитель</t>
  </si>
  <si>
    <t>Петя</t>
  </si>
  <si>
    <t>Вася</t>
  </si>
  <si>
    <t>Иван</t>
  </si>
  <si>
    <t>Миша</t>
  </si>
  <si>
    <t>Игорь</t>
  </si>
  <si>
    <t>Юра</t>
  </si>
  <si>
    <t>Рома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</si>
</sst>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14" fontId="0" fillId="2" borderId="1" xfId="0" applyNumberFormat="1" applyFill="1" applyBorder="1"/>
    <xf numFmtId="0" fontId="2" fillId="2" borderId="1" xfId="0" applyFont="1" applyFill="1" applyBorder="1"/>
    <xf numFmtId="14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586740</xdr:colOff>
      <xdr:row>19</xdr:row>
      <xdr:rowOff>137160</xdr:rowOff>
    </xdr:from>
    <xdr:to>
      <xdr:col>14</xdr:col>
      <xdr:colOff>327660</xdr:colOff>
      <xdr:row>23</xdr:row>
      <xdr:rowOff>114300</xdr:rowOff>
    </xdr:to>
    <xdr:sp macro="" textlink="">
      <xdr:nvSpPr>
        <xdr:cNvPr id="2" name="TextBox 1"/>
        <xdr:cNvSpPr txBox="1"/>
      </xdr:nvSpPr>
      <xdr:spPr>
        <a:xfrm>
          <a:off x="6827520" y="3977640"/>
          <a:ext cx="505206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формула</a:t>
          </a:r>
          <a:r>
            <a:rPr lang="ru-RU" sz="1100" baseline="0"/>
            <a:t> которая подтягивала бы в табличку </a:t>
          </a:r>
          <a:r>
            <a:rPr lang="ru-RU" sz="1100" b="0" u="sng" baseline="0"/>
            <a:t>"Ремонт"</a:t>
          </a:r>
          <a:r>
            <a:rPr lang="ru-RU" sz="1100" baseline="0"/>
            <a:t> в колонку </a:t>
          </a:r>
          <a:r>
            <a:rPr lang="ru-RU" sz="1100" b="1" baseline="0"/>
            <a:t>В каком городе находится</a:t>
          </a:r>
          <a:r>
            <a:rPr lang="ru-RU" sz="1100" baseline="0"/>
            <a:t> автоматически подтягивать </a:t>
          </a:r>
          <a:r>
            <a:rPr lang="ru-RU" sz="1100" b="1" baseline="0"/>
            <a:t>Город</a:t>
          </a:r>
          <a:r>
            <a:rPr lang="ru-RU" sz="1100" baseline="0"/>
            <a:t> из таблички </a:t>
          </a:r>
          <a:r>
            <a:rPr lang="ru-RU" sz="1100" u="sng" baseline="0"/>
            <a:t>"Дислокации"</a:t>
          </a:r>
          <a:r>
            <a:rPr lang="en-US" sz="1100" baseline="0"/>
            <a:t> </a:t>
          </a:r>
          <a:r>
            <a:rPr lang="ru-RU" sz="1100" baseline="0"/>
            <a:t>по комбинации Машина + Водитель (</a:t>
          </a:r>
          <a:r>
            <a:rPr lang="en-US" sz="1100" baseline="0"/>
            <a:t>Mercedess </a:t>
          </a:r>
          <a:r>
            <a:rPr lang="ru-RU" sz="1100" baseline="0"/>
            <a:t>Петя)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"/>
  <sheetViews>
    <sheetView tabSelected="1" workbookViewId="0">
      <selection activeCell="Q4" sqref="Q4"/>
    </sheetView>
  </sheetViews>
  <sheetFormatPr defaultRowHeight="15" x14ac:dyDescent="0.25"/>
  <cols>
    <col min="3" max="3" width="9.7109375" bestFit="1" customWidth="1"/>
    <col min="4" max="4" width="15" bestFit="1" customWidth="1"/>
    <col min="5" max="5" width="11.5703125" bestFit="1" customWidth="1"/>
    <col min="6" max="6" width="15.28515625" bestFit="1" customWidth="1"/>
    <col min="7" max="7" width="10.28515625" bestFit="1" customWidth="1"/>
    <col min="8" max="8" width="11.28515625" customWidth="1"/>
    <col min="10" max="10" width="11.5703125" bestFit="1" customWidth="1"/>
    <col min="11" max="11" width="15.28515625" bestFit="1" customWidth="1"/>
    <col min="12" max="12" width="15" bestFit="1" customWidth="1"/>
    <col min="13" max="13" width="11.5703125" bestFit="1" customWidth="1"/>
    <col min="14" max="14" width="15.28515625" bestFit="1" customWidth="1"/>
    <col min="15" max="15" width="10.28515625" bestFit="1" customWidth="1"/>
  </cols>
  <sheetData>
    <row r="2" spans="2:17" x14ac:dyDescent="0.25">
      <c r="B2" s="16" t="s">
        <v>19</v>
      </c>
      <c r="C2" s="16"/>
      <c r="D2" s="16"/>
      <c r="E2" s="16"/>
      <c r="F2" s="16"/>
      <c r="G2" s="16"/>
      <c r="J2" s="13" t="s">
        <v>13</v>
      </c>
      <c r="K2" s="14"/>
      <c r="L2" s="14"/>
      <c r="M2" s="14"/>
      <c r="N2" s="14"/>
      <c r="O2" s="15"/>
    </row>
    <row r="3" spans="2:17" ht="60" x14ac:dyDescent="0.25">
      <c r="B3" s="3" t="s">
        <v>9</v>
      </c>
      <c r="C3" s="3" t="s">
        <v>0</v>
      </c>
      <c r="D3" s="3" t="s">
        <v>20</v>
      </c>
      <c r="E3" s="3" t="s">
        <v>4</v>
      </c>
      <c r="F3" s="3" t="s">
        <v>5</v>
      </c>
      <c r="G3" s="3" t="s">
        <v>8</v>
      </c>
      <c r="H3" s="4"/>
      <c r="I3" s="4"/>
      <c r="J3" s="3" t="s">
        <v>9</v>
      </c>
      <c r="K3" s="3" t="s">
        <v>0</v>
      </c>
      <c r="L3" s="3" t="s">
        <v>20</v>
      </c>
      <c r="M3" s="5" t="s">
        <v>17</v>
      </c>
      <c r="N3" s="5" t="s">
        <v>18</v>
      </c>
      <c r="O3" s="5" t="s">
        <v>14</v>
      </c>
    </row>
    <row r="4" spans="2:17" x14ac:dyDescent="0.25">
      <c r="B4" s="7">
        <v>1</v>
      </c>
      <c r="C4" s="7" t="s">
        <v>1</v>
      </c>
      <c r="D4" s="7" t="s">
        <v>21</v>
      </c>
      <c r="E4" s="10">
        <v>43466</v>
      </c>
      <c r="F4" s="10">
        <v>43595</v>
      </c>
      <c r="G4" s="7" t="s">
        <v>6</v>
      </c>
      <c r="J4" s="7">
        <v>1</v>
      </c>
      <c r="K4" s="7" t="s">
        <v>1</v>
      </c>
      <c r="L4" s="7" t="s">
        <v>21</v>
      </c>
      <c r="M4" s="10">
        <v>43478</v>
      </c>
      <c r="N4" s="10">
        <v>43485</v>
      </c>
      <c r="O4" s="11" t="str">
        <f>LOOKUP(,-1/(C$4:C$99&amp;D$4:D$99=K4&amp;L4),G$4:G$99)&amp;""</f>
        <v>Сургут</v>
      </c>
      <c r="P4" t="str">
        <f>IF(J4,INDEX(G:G,SUMIFS(B:B,C:C,K4,D:D,L4,E:E,"&lt;="&amp;M4,F:F,"&gt;="&amp;N4)+3),"")</f>
        <v>Москва</v>
      </c>
      <c r="Q4" t="str">
        <f>LOOKUP(,-1/(C$4:C$99&amp;D$4:D$99=K4&amp;L4)/(E$4:E$99&lt;=M4)/(F$4:F$99&gt;=N4),G$4:G$99)&amp;""</f>
        <v>Москва</v>
      </c>
    </row>
    <row r="5" spans="2:17" x14ac:dyDescent="0.25">
      <c r="B5" s="1">
        <v>2</v>
      </c>
      <c r="C5" s="1" t="s">
        <v>2</v>
      </c>
      <c r="D5" s="1" t="s">
        <v>22</v>
      </c>
      <c r="E5" s="2">
        <v>43507</v>
      </c>
      <c r="F5" s="2">
        <v>43539</v>
      </c>
      <c r="G5" s="1" t="s">
        <v>7</v>
      </c>
      <c r="J5" s="1">
        <v>2</v>
      </c>
      <c r="K5" s="1" t="s">
        <v>2</v>
      </c>
      <c r="L5" s="1" t="s">
        <v>26</v>
      </c>
      <c r="M5" s="2">
        <v>43541</v>
      </c>
      <c r="N5" s="2">
        <v>43541</v>
      </c>
      <c r="O5" s="8" t="str">
        <f t="shared" ref="O5:O7" si="0">LOOKUP(,-1/(C$4:C$99&amp;D$4:D$99=K5&amp;L5),G$4:G$99)&amp;""</f>
        <v>Харьков</v>
      </c>
      <c r="P5" t="str">
        <f t="shared" ref="P5:P8" si="1">IF(J5,INDEX(G:G,SUMIFS(B:B,C:C,K5,D:D,L5,E:E,"&lt;="&amp;M5,F:F,"&gt;="&amp;N5)+3),"")</f>
        <v>Харьков</v>
      </c>
      <c r="Q5" t="str">
        <f t="shared" ref="Q5:Q8" si="2">LOOKUP(,-1/(C$4:C$99&amp;D$4:D$99=K5&amp;L5)/(E$4:E$99&lt;=M5)/(F$4:F$99&gt;=N5),G$4:G$99)&amp;""</f>
        <v>Харьков</v>
      </c>
    </row>
    <row r="6" spans="2:17" x14ac:dyDescent="0.25">
      <c r="B6" s="1">
        <v>3</v>
      </c>
      <c r="C6" s="1" t="s">
        <v>3</v>
      </c>
      <c r="D6" s="1" t="s">
        <v>23</v>
      </c>
      <c r="E6" s="2">
        <v>43566</v>
      </c>
      <c r="F6" s="2">
        <v>43570</v>
      </c>
      <c r="G6" s="1" t="s">
        <v>11</v>
      </c>
      <c r="J6" s="1">
        <v>3</v>
      </c>
      <c r="K6" s="1" t="s">
        <v>3</v>
      </c>
      <c r="L6" s="1" t="s">
        <v>27</v>
      </c>
      <c r="M6" s="2">
        <v>43572</v>
      </c>
      <c r="N6" s="2">
        <v>43575</v>
      </c>
      <c r="O6" s="8" t="str">
        <f t="shared" si="0"/>
        <v>Сургут</v>
      </c>
      <c r="P6" t="str">
        <f t="shared" si="1"/>
        <v>Сургут</v>
      </c>
      <c r="Q6" t="str">
        <f t="shared" si="2"/>
        <v>Сургут</v>
      </c>
    </row>
    <row r="7" spans="2:17" x14ac:dyDescent="0.25">
      <c r="B7" s="1">
        <v>4</v>
      </c>
      <c r="C7" s="1" t="s">
        <v>10</v>
      </c>
      <c r="D7" s="1" t="s">
        <v>24</v>
      </c>
      <c r="E7" s="2">
        <v>43496</v>
      </c>
      <c r="F7" s="2">
        <v>43146</v>
      </c>
      <c r="G7" s="1" t="s">
        <v>12</v>
      </c>
      <c r="J7" s="7">
        <v>4</v>
      </c>
      <c r="K7" s="7" t="s">
        <v>1</v>
      </c>
      <c r="L7" s="7" t="s">
        <v>21</v>
      </c>
      <c r="M7" s="10">
        <v>43487</v>
      </c>
      <c r="N7" s="10">
        <v>43495</v>
      </c>
      <c r="O7" s="11" t="str">
        <f t="shared" si="0"/>
        <v>Сургут</v>
      </c>
      <c r="P7" t="str">
        <f t="shared" si="1"/>
        <v>Москва</v>
      </c>
      <c r="Q7" t="str">
        <f t="shared" si="2"/>
        <v>Москва</v>
      </c>
    </row>
    <row r="8" spans="2:17" x14ac:dyDescent="0.25">
      <c r="B8" s="7">
        <v>5</v>
      </c>
      <c r="C8" s="7" t="s">
        <v>1</v>
      </c>
      <c r="D8" s="7" t="s">
        <v>25</v>
      </c>
      <c r="E8" s="10">
        <v>43596</v>
      </c>
      <c r="F8" s="10">
        <v>43626</v>
      </c>
      <c r="G8" s="7" t="s">
        <v>7</v>
      </c>
      <c r="J8" s="6">
        <v>5</v>
      </c>
      <c r="K8" s="6" t="s">
        <v>1</v>
      </c>
      <c r="L8" s="6" t="s">
        <v>25</v>
      </c>
      <c r="M8" s="12">
        <v>43600</v>
      </c>
      <c r="N8" s="12">
        <v>43600</v>
      </c>
      <c r="O8" s="9" t="str">
        <f>LOOKUP(,-1/(C$4:C$99&amp;D$4:D$99=K8&amp;L8),G$4:G$99)&amp;""</f>
        <v>Питер</v>
      </c>
      <c r="P8" t="str">
        <f t="shared" si="1"/>
        <v>Питер</v>
      </c>
      <c r="Q8" t="str">
        <f t="shared" si="2"/>
        <v>Питер</v>
      </c>
    </row>
    <row r="9" spans="2:17" x14ac:dyDescent="0.25">
      <c r="B9" s="1">
        <v>6</v>
      </c>
      <c r="C9" s="1" t="s">
        <v>2</v>
      </c>
      <c r="D9" s="1" t="s">
        <v>26</v>
      </c>
      <c r="E9" s="2">
        <f>+F5+1</f>
        <v>43540</v>
      </c>
      <c r="F9" s="2">
        <f>+E9+30</f>
        <v>43570</v>
      </c>
      <c r="G9" s="6" t="s">
        <v>15</v>
      </c>
    </row>
    <row r="10" spans="2:17" x14ac:dyDescent="0.25">
      <c r="B10" s="1">
        <v>7</v>
      </c>
      <c r="C10" s="1" t="s">
        <v>3</v>
      </c>
      <c r="D10" s="1" t="s">
        <v>27</v>
      </c>
      <c r="E10" s="2">
        <f>+F6+1</f>
        <v>43571</v>
      </c>
      <c r="F10" s="2">
        <f>+E10+15</f>
        <v>43586</v>
      </c>
      <c r="G10" s="6" t="s">
        <v>16</v>
      </c>
    </row>
    <row r="11" spans="2:17" x14ac:dyDescent="0.25">
      <c r="B11" s="7">
        <v>8</v>
      </c>
      <c r="C11" s="7" t="s">
        <v>1</v>
      </c>
      <c r="D11" s="7" t="s">
        <v>21</v>
      </c>
      <c r="E11" s="10">
        <f>+F8+1</f>
        <v>43627</v>
      </c>
      <c r="F11" s="10">
        <f>+E11+45</f>
        <v>43672</v>
      </c>
      <c r="G11" s="7" t="s">
        <v>16</v>
      </c>
    </row>
  </sheetData>
  <mergeCells count="2">
    <mergeCell ref="J2:O2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ГАВ</cp:lastModifiedBy>
  <dcterms:created xsi:type="dcterms:W3CDTF">2019-02-14T12:41:32Z</dcterms:created>
  <dcterms:modified xsi:type="dcterms:W3CDTF">2019-02-14T14:30:24Z</dcterms:modified>
</cp:coreProperties>
</file>