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-105" yWindow="-105" windowWidth="23250" windowHeight="12570"/>
  </bookViews>
  <sheets>
    <sheet name="1" sheetId="1" r:id="rId1"/>
    <sheet name="2" sheetId="5" r:id="rId2"/>
    <sheet name="Лист1" sheetId="6" r:id="rId3"/>
  </sheets>
  <externalReferences>
    <externalReference r:id="rId4"/>
    <externalReference r:id="rId5"/>
    <externalReference r:id="rId6"/>
  </externalReferences>
  <definedNames>
    <definedName name="_xlnm._FilterDatabase" localSheetId="0" hidden="1">'1'!$A$9:$EJ$9</definedName>
    <definedName name="_xlnm._FilterDatabase" localSheetId="1" hidden="1">'2'!$A$4:$AV$7</definedName>
    <definedName name="complexity">#REF!</definedName>
    <definedName name="Expense_categories">#REF!</definedName>
    <definedName name="ExpenseCategories">[1]Классификатор!$D$2:$D$13</definedName>
    <definedName name="External_staff">#REF!</definedName>
    <definedName name="factor">#REF!</definedName>
    <definedName name="legal">#REF!</definedName>
    <definedName name="LOB">[1]Классификатор!$F$2:$F$10</definedName>
    <definedName name="lob_">#REF!</definedName>
    <definedName name="period_lic">#REF!</definedName>
    <definedName name="Risk_category">#REF!</definedName>
    <definedName name="RiskCategory">[1]Классификатор!$B$2:$B$6</definedName>
    <definedName name="table">#REF!</definedName>
    <definedName name="val">#REF!</definedName>
    <definedName name="Валюта">'[2]Подразделения (блоки)'!$A$34:$A$38</definedName>
    <definedName name="Группы_расходов">'[2]Статьи бюджета+CM+BO (2)'!$A$2:$A$16</definedName>
    <definedName name="Данные">'2'!$A$4:$AU$9</definedName>
    <definedName name="Линия_бизнеса">'[3]Подразделения (блоки)'!$A$3:$A$13</definedName>
    <definedName name="Модель">OFFSET(#REF!,MATCH(#REF!,#REF!,0)-1,1,COUNTIF(#REF!,#REF!),1)</definedName>
    <definedName name="Таблица_переносов">#REF!</definedName>
  </definedNames>
  <calcPr calcId="152511"/>
  <pivotCaches>
    <pivotCache cacheId="86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M14" i="1" l="1"/>
  <c r="KI14" i="1"/>
  <c r="KE14" i="1"/>
  <c r="KA14" i="1"/>
  <c r="JW14" i="1"/>
  <c r="JS14" i="1"/>
  <c r="JO14" i="1"/>
  <c r="JK14" i="1"/>
  <c r="JG14" i="1"/>
  <c r="JC14" i="1"/>
  <c r="IY14" i="1"/>
  <c r="IU14" i="1"/>
  <c r="IQ14" i="1"/>
  <c r="IM14" i="1"/>
  <c r="II14" i="1"/>
  <c r="IE14" i="1"/>
  <c r="IA14" i="1"/>
  <c r="HW14" i="1"/>
  <c r="HS14" i="1"/>
  <c r="HO14" i="1"/>
  <c r="HK14" i="1"/>
  <c r="HG14" i="1"/>
  <c r="HC14" i="1"/>
  <c r="GY14" i="1"/>
  <c r="GU14" i="1"/>
  <c r="GQ14" i="1"/>
  <c r="GM14" i="1"/>
  <c r="GI14" i="1"/>
  <c r="GE14" i="1"/>
  <c r="GA14" i="1"/>
  <c r="FW14" i="1"/>
  <c r="FS14" i="1"/>
  <c r="FO14" i="1"/>
  <c r="FK14" i="1"/>
  <c r="FG14" i="1"/>
  <c r="FC14" i="1"/>
  <c r="EY14" i="1"/>
  <c r="EU14" i="1"/>
  <c r="EQ14" i="1"/>
  <c r="EM14" i="1"/>
  <c r="EI14" i="1"/>
  <c r="EE14" i="1"/>
  <c r="EA14" i="1"/>
  <c r="DW14" i="1"/>
  <c r="DS14" i="1"/>
  <c r="DO14" i="1"/>
  <c r="DK14" i="1"/>
  <c r="DG14" i="1"/>
  <c r="DC14" i="1"/>
  <c r="CY14" i="1"/>
  <c r="CU14" i="1"/>
  <c r="CQ14" i="1"/>
  <c r="CM14" i="1"/>
  <c r="KM13" i="1"/>
  <c r="KI13" i="1"/>
  <c r="KE13" i="1"/>
  <c r="KA13" i="1"/>
  <c r="JW13" i="1"/>
  <c r="JS13" i="1"/>
  <c r="JO13" i="1"/>
  <c r="JK13" i="1"/>
  <c r="JG13" i="1"/>
  <c r="JC13" i="1"/>
  <c r="IY13" i="1"/>
  <c r="IU13" i="1"/>
  <c r="IQ13" i="1"/>
  <c r="IM13" i="1"/>
  <c r="II13" i="1"/>
  <c r="IE13" i="1"/>
  <c r="IA13" i="1"/>
  <c r="HW13" i="1"/>
  <c r="HS13" i="1"/>
  <c r="HO13" i="1"/>
  <c r="HK13" i="1"/>
  <c r="HG13" i="1"/>
  <c r="HC13" i="1"/>
  <c r="GY13" i="1"/>
  <c r="GU13" i="1"/>
  <c r="GQ13" i="1"/>
  <c r="GM13" i="1"/>
  <c r="GI13" i="1"/>
  <c r="GE13" i="1"/>
  <c r="GA13" i="1"/>
  <c r="FW13" i="1"/>
  <c r="FS13" i="1"/>
  <c r="FO13" i="1"/>
  <c r="FK13" i="1"/>
  <c r="FG13" i="1"/>
  <c r="FC13" i="1"/>
  <c r="EY13" i="1"/>
  <c r="EU13" i="1"/>
  <c r="EQ13" i="1"/>
  <c r="EM13" i="1"/>
  <c r="EI13" i="1"/>
  <c r="EE13" i="1"/>
  <c r="EA13" i="1"/>
  <c r="DW13" i="1"/>
  <c r="DS13" i="1"/>
  <c r="DO13" i="1"/>
  <c r="DK13" i="1"/>
  <c r="DG13" i="1"/>
  <c r="DC13" i="1"/>
  <c r="CY13" i="1"/>
  <c r="CU13" i="1"/>
  <c r="CQ13" i="1"/>
  <c r="CM13" i="1"/>
  <c r="KL14" i="1"/>
  <c r="KH14" i="1"/>
  <c r="KD14" i="1"/>
  <c r="JZ14" i="1"/>
  <c r="JV14" i="1"/>
  <c r="JR14" i="1"/>
  <c r="JN14" i="1"/>
  <c r="JJ14" i="1"/>
  <c r="JF14" i="1"/>
  <c r="JB14" i="1"/>
  <c r="IX14" i="1"/>
  <c r="IT14" i="1"/>
  <c r="IP14" i="1"/>
  <c r="IL14" i="1"/>
  <c r="IH14" i="1"/>
  <c r="ID14" i="1"/>
  <c r="HZ14" i="1"/>
  <c r="HV14" i="1"/>
  <c r="HR14" i="1"/>
  <c r="HN14" i="1"/>
  <c r="HJ14" i="1"/>
  <c r="HF14" i="1"/>
  <c r="HB14" i="1"/>
  <c r="GX14" i="1"/>
  <c r="GT14" i="1"/>
  <c r="GP14" i="1"/>
  <c r="GL14" i="1"/>
  <c r="GH14" i="1"/>
  <c r="GD14" i="1"/>
  <c r="FZ14" i="1"/>
  <c r="FV14" i="1"/>
  <c r="FR14" i="1"/>
  <c r="FN14" i="1"/>
  <c r="FJ14" i="1"/>
  <c r="FF14" i="1"/>
  <c r="FB14" i="1"/>
  <c r="EX14" i="1"/>
  <c r="ET14" i="1"/>
  <c r="EP14" i="1"/>
  <c r="EL14" i="1"/>
  <c r="EH14" i="1"/>
  <c r="ED14" i="1"/>
  <c r="DZ14" i="1"/>
  <c r="DV14" i="1"/>
  <c r="DR14" i="1"/>
  <c r="DN14" i="1"/>
  <c r="DJ14" i="1"/>
  <c r="DF14" i="1"/>
  <c r="DB14" i="1"/>
  <c r="CX14" i="1"/>
  <c r="CT14" i="1"/>
  <c r="CP14" i="1"/>
  <c r="CL14" i="1"/>
  <c r="KL13" i="1"/>
  <c r="KH13" i="1"/>
  <c r="KD13" i="1"/>
  <c r="JZ13" i="1"/>
  <c r="JV13" i="1"/>
  <c r="JR13" i="1"/>
  <c r="JN13" i="1"/>
  <c r="JJ13" i="1"/>
  <c r="JF13" i="1"/>
  <c r="JB13" i="1"/>
  <c r="IX13" i="1"/>
  <c r="IT13" i="1"/>
  <c r="IP13" i="1"/>
  <c r="IL13" i="1"/>
  <c r="IH13" i="1"/>
  <c r="ID13" i="1"/>
  <c r="HZ13" i="1"/>
  <c r="HV13" i="1"/>
  <c r="HR13" i="1"/>
  <c r="HN13" i="1"/>
  <c r="HJ13" i="1"/>
  <c r="HF13" i="1"/>
  <c r="HB13" i="1"/>
  <c r="GX13" i="1"/>
  <c r="GT13" i="1"/>
  <c r="GP13" i="1"/>
  <c r="GL13" i="1"/>
  <c r="GH13" i="1"/>
  <c r="GD13" i="1"/>
  <c r="FZ13" i="1"/>
  <c r="FV13" i="1"/>
  <c r="FR13" i="1"/>
  <c r="FN13" i="1"/>
  <c r="FJ13" i="1"/>
  <c r="FF13" i="1"/>
  <c r="FB13" i="1"/>
  <c r="EX13" i="1"/>
  <c r="ET13" i="1"/>
  <c r="EP13" i="1"/>
  <c r="EL13" i="1"/>
  <c r="EH13" i="1"/>
  <c r="ED13" i="1"/>
  <c r="DZ13" i="1"/>
  <c r="DV13" i="1"/>
  <c r="DR13" i="1"/>
  <c r="DN13" i="1"/>
  <c r="DJ13" i="1"/>
  <c r="DF13" i="1"/>
  <c r="DB13" i="1"/>
  <c r="CX13" i="1"/>
  <c r="CT13" i="1"/>
  <c r="CP13" i="1"/>
  <c r="CL13" i="1"/>
  <c r="KL12" i="1"/>
  <c r="KH12" i="1"/>
  <c r="KD12" i="1"/>
  <c r="JZ12" i="1"/>
  <c r="JV12" i="1"/>
  <c r="JR12" i="1"/>
  <c r="JN12" i="1"/>
  <c r="JJ12" i="1"/>
  <c r="JF12" i="1"/>
  <c r="JB12" i="1"/>
  <c r="IX12" i="1"/>
  <c r="IT12" i="1"/>
  <c r="IP12" i="1"/>
  <c r="IL12" i="1"/>
  <c r="IH12" i="1"/>
  <c r="ID12" i="1"/>
  <c r="HZ12" i="1"/>
  <c r="HV12" i="1"/>
  <c r="HR12" i="1"/>
  <c r="HN12" i="1"/>
  <c r="HJ12" i="1"/>
  <c r="KK14" i="1"/>
  <c r="KG14" i="1"/>
  <c r="KC14" i="1"/>
  <c r="JY14" i="1"/>
  <c r="JU14" i="1"/>
  <c r="JQ14" i="1"/>
  <c r="JM14" i="1"/>
  <c r="JI14" i="1"/>
  <c r="JE14" i="1"/>
  <c r="JA14" i="1"/>
  <c r="IW14" i="1"/>
  <c r="IS14" i="1"/>
  <c r="IO14" i="1"/>
  <c r="IK14" i="1"/>
  <c r="IG14" i="1"/>
  <c r="IC14" i="1"/>
  <c r="HY14" i="1"/>
  <c r="HU14" i="1"/>
  <c r="HQ14" i="1"/>
  <c r="HM14" i="1"/>
  <c r="HI14" i="1"/>
  <c r="HE14" i="1"/>
  <c r="HA14" i="1"/>
  <c r="GW14" i="1"/>
  <c r="GS14" i="1"/>
  <c r="GO14" i="1"/>
  <c r="GK14" i="1"/>
  <c r="GG14" i="1"/>
  <c r="GC14" i="1"/>
  <c r="FY14" i="1"/>
  <c r="FU14" i="1"/>
  <c r="FQ14" i="1"/>
  <c r="FM14" i="1"/>
  <c r="FI14" i="1"/>
  <c r="FE14" i="1"/>
  <c r="FA14" i="1"/>
  <c r="EW14" i="1"/>
  <c r="ES14" i="1"/>
  <c r="EO14" i="1"/>
  <c r="EK14" i="1"/>
  <c r="EG14" i="1"/>
  <c r="EC14" i="1"/>
  <c r="DY14" i="1"/>
  <c r="DU14" i="1"/>
  <c r="DQ14" i="1"/>
  <c r="DM14" i="1"/>
  <c r="DI14" i="1"/>
  <c r="DE14" i="1"/>
  <c r="DA14" i="1"/>
  <c r="CW14" i="1"/>
  <c r="CS14" i="1"/>
  <c r="CO14" i="1"/>
  <c r="CK14" i="1"/>
  <c r="KK13" i="1"/>
  <c r="KG13" i="1"/>
  <c r="KC13" i="1"/>
  <c r="JY13" i="1"/>
  <c r="JU13" i="1"/>
  <c r="JQ13" i="1"/>
  <c r="JM13" i="1"/>
  <c r="JI13" i="1"/>
  <c r="JE13" i="1"/>
  <c r="JA13" i="1"/>
  <c r="IW13" i="1"/>
  <c r="IS13" i="1"/>
  <c r="IO13" i="1"/>
  <c r="IK13" i="1"/>
  <c r="IG13" i="1"/>
  <c r="IC13" i="1"/>
  <c r="HY13" i="1"/>
  <c r="HU13" i="1"/>
  <c r="HQ13" i="1"/>
  <c r="HM13" i="1"/>
  <c r="HI13" i="1"/>
  <c r="HE13" i="1"/>
  <c r="HA13" i="1"/>
  <c r="GW13" i="1"/>
  <c r="GS13" i="1"/>
  <c r="GO13" i="1"/>
  <c r="GK13" i="1"/>
  <c r="GG13" i="1"/>
  <c r="GC13" i="1"/>
  <c r="FY13" i="1"/>
  <c r="FU13" i="1"/>
  <c r="FQ13" i="1"/>
  <c r="FM13" i="1"/>
  <c r="FI13" i="1"/>
  <c r="FE13" i="1"/>
  <c r="FA13" i="1"/>
  <c r="EW13" i="1"/>
  <c r="ES13" i="1"/>
  <c r="EO13" i="1"/>
  <c r="EK13" i="1"/>
  <c r="EG13" i="1"/>
  <c r="EC13" i="1"/>
  <c r="DY13" i="1"/>
  <c r="DU13" i="1"/>
  <c r="DQ13" i="1"/>
  <c r="DM13" i="1"/>
  <c r="DI13" i="1"/>
  <c r="DE13" i="1"/>
  <c r="DA13" i="1"/>
  <c r="CW13" i="1"/>
  <c r="CS13" i="1"/>
  <c r="CO13" i="1"/>
  <c r="KJ14" i="1"/>
  <c r="KF14" i="1"/>
  <c r="KB14" i="1"/>
  <c r="JX14" i="1"/>
  <c r="JT14" i="1"/>
  <c r="JP14" i="1"/>
  <c r="JL14" i="1"/>
  <c r="JH14" i="1"/>
  <c r="JD14" i="1"/>
  <c r="IZ14" i="1"/>
  <c r="IV14" i="1"/>
  <c r="IR14" i="1"/>
  <c r="IN14" i="1"/>
  <c r="IJ14" i="1"/>
  <c r="IF14" i="1"/>
  <c r="IB14" i="1"/>
  <c r="HX14" i="1"/>
  <c r="HT14" i="1"/>
  <c r="HP14" i="1"/>
  <c r="HL14" i="1"/>
  <c r="HH14" i="1"/>
  <c r="HD14" i="1"/>
  <c r="GZ14" i="1"/>
  <c r="GV14" i="1"/>
  <c r="GR14" i="1"/>
  <c r="GN14" i="1"/>
  <c r="GJ14" i="1"/>
  <c r="GF14" i="1"/>
  <c r="GB14" i="1"/>
  <c r="FX14" i="1"/>
  <c r="FT14" i="1"/>
  <c r="FP14" i="1"/>
  <c r="FL14" i="1"/>
  <c r="FH14" i="1"/>
  <c r="FD14" i="1"/>
  <c r="EZ14" i="1"/>
  <c r="EV14" i="1"/>
  <c r="ER14" i="1"/>
  <c r="EN14" i="1"/>
  <c r="EJ14" i="1"/>
  <c r="EF14" i="1"/>
  <c r="EB14" i="1"/>
  <c r="DX14" i="1"/>
  <c r="DT14" i="1"/>
  <c r="DP14" i="1"/>
  <c r="DL14" i="1"/>
  <c r="DH14" i="1"/>
  <c r="DD14" i="1"/>
  <c r="CZ14" i="1"/>
  <c r="CV14" i="1"/>
  <c r="CR14" i="1"/>
  <c r="CN14" i="1"/>
  <c r="CJ14" i="1"/>
  <c r="KJ13" i="1"/>
  <c r="KF13" i="1"/>
  <c r="KB13" i="1"/>
  <c r="JX13" i="1"/>
  <c r="JT13" i="1"/>
  <c r="JP13" i="1"/>
  <c r="JL13" i="1"/>
  <c r="JH13" i="1"/>
  <c r="JD13" i="1"/>
  <c r="IZ13" i="1"/>
  <c r="IV13" i="1"/>
  <c r="IR13" i="1"/>
  <c r="IN13" i="1"/>
  <c r="IJ13" i="1"/>
  <c r="IF13" i="1"/>
  <c r="IB13" i="1"/>
  <c r="HX13" i="1"/>
  <c r="HT13" i="1"/>
  <c r="HP13" i="1"/>
  <c r="HL13" i="1"/>
  <c r="HH13" i="1"/>
  <c r="HD13" i="1"/>
  <c r="GZ13" i="1"/>
  <c r="GV13" i="1"/>
  <c r="GR13" i="1"/>
  <c r="GN13" i="1"/>
  <c r="GJ13" i="1"/>
  <c r="GF13" i="1"/>
  <c r="GB13" i="1"/>
  <c r="FX13" i="1"/>
  <c r="FT13" i="1"/>
  <c r="FP13" i="1"/>
  <c r="FL13" i="1"/>
  <c r="FH13" i="1"/>
  <c r="FD13" i="1"/>
  <c r="EZ13" i="1"/>
  <c r="EV13" i="1"/>
  <c r="ER13" i="1"/>
  <c r="EN13" i="1"/>
  <c r="EJ13" i="1"/>
  <c r="EF13" i="1"/>
  <c r="EB13" i="1"/>
  <c r="DX13" i="1"/>
  <c r="DT13" i="1"/>
  <c r="DP13" i="1"/>
  <c r="DL13" i="1"/>
  <c r="DH13" i="1"/>
  <c r="DD13" i="1"/>
  <c r="CZ13" i="1"/>
  <c r="CV13" i="1"/>
  <c r="CR13" i="1"/>
  <c r="CN13" i="1"/>
  <c r="CJ13" i="1"/>
  <c r="KJ12" i="1"/>
  <c r="KF12" i="1"/>
  <c r="KB12" i="1"/>
  <c r="JX12" i="1"/>
  <c r="JT12" i="1"/>
  <c r="JP12" i="1"/>
  <c r="JL12" i="1"/>
  <c r="JH12" i="1"/>
  <c r="JD12" i="1"/>
  <c r="CK13" i="1"/>
  <c r="KG12" i="1"/>
  <c r="JY12" i="1"/>
  <c r="JQ12" i="1"/>
  <c r="JI12" i="1"/>
  <c r="JA12" i="1"/>
  <c r="IV12" i="1"/>
  <c r="IQ12" i="1"/>
  <c r="IK12" i="1"/>
  <c r="IF12" i="1"/>
  <c r="IA12" i="1"/>
  <c r="HU12" i="1"/>
  <c r="HP12" i="1"/>
  <c r="HK12" i="1"/>
  <c r="HF12" i="1"/>
  <c r="HB12" i="1"/>
  <c r="GX12" i="1"/>
  <c r="GT12" i="1"/>
  <c r="GP12" i="1"/>
  <c r="GL12" i="1"/>
  <c r="GH12" i="1"/>
  <c r="GD12" i="1"/>
  <c r="FZ12" i="1"/>
  <c r="FV12" i="1"/>
  <c r="FR12" i="1"/>
  <c r="FN12" i="1"/>
  <c r="FJ12" i="1"/>
  <c r="FF12" i="1"/>
  <c r="FB12" i="1"/>
  <c r="EX12" i="1"/>
  <c r="ET12" i="1"/>
  <c r="EP12" i="1"/>
  <c r="EL12" i="1"/>
  <c r="EH12" i="1"/>
  <c r="ED12" i="1"/>
  <c r="DZ12" i="1"/>
  <c r="DV12" i="1"/>
  <c r="DR12" i="1"/>
  <c r="DN12" i="1"/>
  <c r="DJ12" i="1"/>
  <c r="DF12" i="1"/>
  <c r="DB12" i="1"/>
  <c r="CX12" i="1"/>
  <c r="CT12" i="1"/>
  <c r="CP12" i="1"/>
  <c r="CL12" i="1"/>
  <c r="KL11" i="1"/>
  <c r="KH11" i="1"/>
  <c r="KD11" i="1"/>
  <c r="JZ11" i="1"/>
  <c r="JV11" i="1"/>
  <c r="JR11" i="1"/>
  <c r="JN11" i="1"/>
  <c r="JJ11" i="1"/>
  <c r="JF11" i="1"/>
  <c r="JB11" i="1"/>
  <c r="IX11" i="1"/>
  <c r="IT11" i="1"/>
  <c r="IP11" i="1"/>
  <c r="IL11" i="1"/>
  <c r="IH11" i="1"/>
  <c r="ID11" i="1"/>
  <c r="HZ11" i="1"/>
  <c r="HV11" i="1"/>
  <c r="HR11" i="1"/>
  <c r="HN11" i="1"/>
  <c r="HJ11" i="1"/>
  <c r="HF11" i="1"/>
  <c r="HB11" i="1"/>
  <c r="GX11" i="1"/>
  <c r="GT11" i="1"/>
  <c r="GP11" i="1"/>
  <c r="GL11" i="1"/>
  <c r="GH11" i="1"/>
  <c r="GD11" i="1"/>
  <c r="FZ11" i="1"/>
  <c r="FV11" i="1"/>
  <c r="FR11" i="1"/>
  <c r="FN11" i="1"/>
  <c r="FJ11" i="1"/>
  <c r="FF11" i="1"/>
  <c r="FB11" i="1"/>
  <c r="EX11" i="1"/>
  <c r="ET11" i="1"/>
  <c r="EP11" i="1"/>
  <c r="EL11" i="1"/>
  <c r="EH11" i="1"/>
  <c r="ED11" i="1"/>
  <c r="DZ11" i="1"/>
  <c r="DV11" i="1"/>
  <c r="DR11" i="1"/>
  <c r="DN11" i="1"/>
  <c r="DJ11" i="1"/>
  <c r="DF11" i="1"/>
  <c r="DB11" i="1"/>
  <c r="CX11" i="1"/>
  <c r="CT11" i="1"/>
  <c r="CP11" i="1"/>
  <c r="CL11" i="1"/>
  <c r="DY11" i="1"/>
  <c r="DQ11" i="1"/>
  <c r="DE11" i="1"/>
  <c r="CS11" i="1"/>
  <c r="EF11" i="1"/>
  <c r="DX11" i="1"/>
  <c r="DH11" i="1"/>
  <c r="CR11" i="1"/>
  <c r="KM12" i="1"/>
  <c r="KE12" i="1"/>
  <c r="JW12" i="1"/>
  <c r="JO12" i="1"/>
  <c r="JG12" i="1"/>
  <c r="IZ12" i="1"/>
  <c r="IU12" i="1"/>
  <c r="IO12" i="1"/>
  <c r="IJ12" i="1"/>
  <c r="IE12" i="1"/>
  <c r="HY12" i="1"/>
  <c r="HT12" i="1"/>
  <c r="HO12" i="1"/>
  <c r="HI12" i="1"/>
  <c r="HE12" i="1"/>
  <c r="HA12" i="1"/>
  <c r="GW12" i="1"/>
  <c r="GS12" i="1"/>
  <c r="GO12" i="1"/>
  <c r="GK12" i="1"/>
  <c r="GG12" i="1"/>
  <c r="GC12" i="1"/>
  <c r="FY12" i="1"/>
  <c r="FU12" i="1"/>
  <c r="FQ12" i="1"/>
  <c r="FM12" i="1"/>
  <c r="FI12" i="1"/>
  <c r="FE12" i="1"/>
  <c r="FA12" i="1"/>
  <c r="EW12" i="1"/>
  <c r="ES12" i="1"/>
  <c r="EO12" i="1"/>
  <c r="EK12" i="1"/>
  <c r="EG12" i="1"/>
  <c r="EC12" i="1"/>
  <c r="DY12" i="1"/>
  <c r="DU12" i="1"/>
  <c r="DQ12" i="1"/>
  <c r="DM12" i="1"/>
  <c r="DI12" i="1"/>
  <c r="DE12" i="1"/>
  <c r="DA12" i="1"/>
  <c r="CW12" i="1"/>
  <c r="CS12" i="1"/>
  <c r="CO12" i="1"/>
  <c r="CK12" i="1"/>
  <c r="KK11" i="1"/>
  <c r="KG11" i="1"/>
  <c r="KC11" i="1"/>
  <c r="JY11" i="1"/>
  <c r="JU11" i="1"/>
  <c r="JQ11" i="1"/>
  <c r="JM11" i="1"/>
  <c r="JI11" i="1"/>
  <c r="JE11" i="1"/>
  <c r="JA11" i="1"/>
  <c r="IW11" i="1"/>
  <c r="IS11" i="1"/>
  <c r="IO11" i="1"/>
  <c r="IK11" i="1"/>
  <c r="IG11" i="1"/>
  <c r="IC11" i="1"/>
  <c r="HY11" i="1"/>
  <c r="HU11" i="1"/>
  <c r="HQ11" i="1"/>
  <c r="HM11" i="1"/>
  <c r="HI11" i="1"/>
  <c r="HE11" i="1"/>
  <c r="HA11" i="1"/>
  <c r="GW11" i="1"/>
  <c r="GS11" i="1"/>
  <c r="GO11" i="1"/>
  <c r="GK11" i="1"/>
  <c r="GG11" i="1"/>
  <c r="GC11" i="1"/>
  <c r="FY11" i="1"/>
  <c r="FU11" i="1"/>
  <c r="FQ11" i="1"/>
  <c r="FM11" i="1"/>
  <c r="FI11" i="1"/>
  <c r="FE11" i="1"/>
  <c r="FA11" i="1"/>
  <c r="EW11" i="1"/>
  <c r="ES11" i="1"/>
  <c r="EO11" i="1"/>
  <c r="EK11" i="1"/>
  <c r="DM11" i="1"/>
  <c r="DA11" i="1"/>
  <c r="CO11" i="1"/>
  <c r="DP11" i="1"/>
  <c r="CZ11" i="1"/>
  <c r="CJ11" i="1"/>
  <c r="KK12" i="1"/>
  <c r="KC12" i="1"/>
  <c r="JU12" i="1"/>
  <c r="JM12" i="1"/>
  <c r="JE12" i="1"/>
  <c r="IY12" i="1"/>
  <c r="IS12" i="1"/>
  <c r="IN12" i="1"/>
  <c r="II12" i="1"/>
  <c r="IC12" i="1"/>
  <c r="HX12" i="1"/>
  <c r="HS12" i="1"/>
  <c r="HM12" i="1"/>
  <c r="HH12" i="1"/>
  <c r="HD12" i="1"/>
  <c r="GZ12" i="1"/>
  <c r="GV12" i="1"/>
  <c r="GR12" i="1"/>
  <c r="GN12" i="1"/>
  <c r="GJ12" i="1"/>
  <c r="GF12" i="1"/>
  <c r="GB12" i="1"/>
  <c r="FX12" i="1"/>
  <c r="FT12" i="1"/>
  <c r="FP12" i="1"/>
  <c r="FL12" i="1"/>
  <c r="FH12" i="1"/>
  <c r="FD12" i="1"/>
  <c r="EZ12" i="1"/>
  <c r="EV12" i="1"/>
  <c r="ER12" i="1"/>
  <c r="EN12" i="1"/>
  <c r="EJ12" i="1"/>
  <c r="EF12" i="1"/>
  <c r="EB12" i="1"/>
  <c r="DX12" i="1"/>
  <c r="DT12" i="1"/>
  <c r="DP12" i="1"/>
  <c r="DL12" i="1"/>
  <c r="DH12" i="1"/>
  <c r="DD12" i="1"/>
  <c r="CZ12" i="1"/>
  <c r="CV12" i="1"/>
  <c r="CR12" i="1"/>
  <c r="CN12" i="1"/>
  <c r="CJ12" i="1"/>
  <c r="KJ11" i="1"/>
  <c r="KF11" i="1"/>
  <c r="KB11" i="1"/>
  <c r="JX11" i="1"/>
  <c r="JT11" i="1"/>
  <c r="JP11" i="1"/>
  <c r="JL11" i="1"/>
  <c r="JH11" i="1"/>
  <c r="JD11" i="1"/>
  <c r="IZ11" i="1"/>
  <c r="IV11" i="1"/>
  <c r="IR11" i="1"/>
  <c r="IN11" i="1"/>
  <c r="IJ11" i="1"/>
  <c r="IF11" i="1"/>
  <c r="IB11" i="1"/>
  <c r="HX11" i="1"/>
  <c r="HT11" i="1"/>
  <c r="HP11" i="1"/>
  <c r="HL11" i="1"/>
  <c r="HH11" i="1"/>
  <c r="HD11" i="1"/>
  <c r="GZ11" i="1"/>
  <c r="GV11" i="1"/>
  <c r="GR11" i="1"/>
  <c r="GN11" i="1"/>
  <c r="GJ11" i="1"/>
  <c r="GF11" i="1"/>
  <c r="GB11" i="1"/>
  <c r="FX11" i="1"/>
  <c r="FT11" i="1"/>
  <c r="FP11" i="1"/>
  <c r="FL11" i="1"/>
  <c r="FH11" i="1"/>
  <c r="FD11" i="1"/>
  <c r="EZ11" i="1"/>
  <c r="EV11" i="1"/>
  <c r="ER11" i="1"/>
  <c r="EN11" i="1"/>
  <c r="EJ11" i="1"/>
  <c r="EB11" i="1"/>
  <c r="DT11" i="1"/>
  <c r="DD11" i="1"/>
  <c r="CN11" i="1"/>
  <c r="KI12" i="1"/>
  <c r="KA12" i="1"/>
  <c r="JS12" i="1"/>
  <c r="JK12" i="1"/>
  <c r="JC12" i="1"/>
  <c r="IW12" i="1"/>
  <c r="IR12" i="1"/>
  <c r="IM12" i="1"/>
  <c r="IG12" i="1"/>
  <c r="IB12" i="1"/>
  <c r="HW12" i="1"/>
  <c r="HQ12" i="1"/>
  <c r="HL12" i="1"/>
  <c r="HG12" i="1"/>
  <c r="HC12" i="1"/>
  <c r="GY12" i="1"/>
  <c r="GU12" i="1"/>
  <c r="GQ12" i="1"/>
  <c r="GM12" i="1"/>
  <c r="GI12" i="1"/>
  <c r="GE12" i="1"/>
  <c r="GA12" i="1"/>
  <c r="FW12" i="1"/>
  <c r="FS12" i="1"/>
  <c r="FO12" i="1"/>
  <c r="FK12" i="1"/>
  <c r="FG12" i="1"/>
  <c r="FC12" i="1"/>
  <c r="EY12" i="1"/>
  <c r="EU12" i="1"/>
  <c r="EQ12" i="1"/>
  <c r="EM12" i="1"/>
  <c r="EI12" i="1"/>
  <c r="EE12" i="1"/>
  <c r="EA12" i="1"/>
  <c r="DW12" i="1"/>
  <c r="DS12" i="1"/>
  <c r="DO12" i="1"/>
  <c r="DK12" i="1"/>
  <c r="DG12" i="1"/>
  <c r="DC12" i="1"/>
  <c r="CY12" i="1"/>
  <c r="CU12" i="1"/>
  <c r="CQ12" i="1"/>
  <c r="CM12" i="1"/>
  <c r="KM11" i="1"/>
  <c r="KI11" i="1"/>
  <c r="KE11" i="1"/>
  <c r="KA11" i="1"/>
  <c r="JW11" i="1"/>
  <c r="JS11" i="1"/>
  <c r="JO11" i="1"/>
  <c r="JK11" i="1"/>
  <c r="JG11" i="1"/>
  <c r="JC11" i="1"/>
  <c r="IY11" i="1"/>
  <c r="IU11" i="1"/>
  <c r="IQ11" i="1"/>
  <c r="IM11" i="1"/>
  <c r="II11" i="1"/>
  <c r="IE11" i="1"/>
  <c r="IA11" i="1"/>
  <c r="HW11" i="1"/>
  <c r="HS11" i="1"/>
  <c r="HO11" i="1"/>
  <c r="HK11" i="1"/>
  <c r="HG11" i="1"/>
  <c r="HC11" i="1"/>
  <c r="GY11" i="1"/>
  <c r="GU11" i="1"/>
  <c r="GQ11" i="1"/>
  <c r="GM11" i="1"/>
  <c r="GI11" i="1"/>
  <c r="GE11" i="1"/>
  <c r="GA11" i="1"/>
  <c r="FW11" i="1"/>
  <c r="FS11" i="1"/>
  <c r="FO11" i="1"/>
  <c r="FK11" i="1"/>
  <c r="FG11" i="1"/>
  <c r="FC11" i="1"/>
  <c r="EY11" i="1"/>
  <c r="EU11" i="1"/>
  <c r="EQ11" i="1"/>
  <c r="EM11" i="1"/>
  <c r="EI11" i="1"/>
  <c r="EE11" i="1"/>
  <c r="EA11" i="1"/>
  <c r="DW11" i="1"/>
  <c r="DS11" i="1"/>
  <c r="DO11" i="1"/>
  <c r="DK11" i="1"/>
  <c r="DG11" i="1"/>
  <c r="DC11" i="1"/>
  <c r="CY11" i="1"/>
  <c r="CU11" i="1"/>
  <c r="CQ11" i="1"/>
  <c r="CM11" i="1"/>
  <c r="EG11" i="1"/>
  <c r="EC11" i="1"/>
  <c r="DU11" i="1"/>
  <c r="DI11" i="1"/>
  <c r="CW11" i="1"/>
  <c r="CK11" i="1"/>
  <c r="DL11" i="1"/>
  <c r="CV11" i="1"/>
  <c r="KM10" i="1"/>
  <c r="KI10" i="1"/>
  <c r="KE10" i="1"/>
  <c r="KA10" i="1"/>
  <c r="JW10" i="1"/>
  <c r="JS10" i="1"/>
  <c r="JO10" i="1"/>
  <c r="JK10" i="1"/>
  <c r="JG10" i="1"/>
  <c r="JC10" i="1"/>
  <c r="IY10" i="1"/>
  <c r="IU10" i="1"/>
  <c r="IQ10" i="1"/>
  <c r="IM10" i="1"/>
  <c r="II10" i="1"/>
  <c r="IE10" i="1"/>
  <c r="IA10" i="1"/>
  <c r="HW10" i="1"/>
  <c r="HS10" i="1"/>
  <c r="HO10" i="1"/>
  <c r="HK10" i="1"/>
  <c r="HG10" i="1"/>
  <c r="HC10" i="1"/>
  <c r="GY10" i="1"/>
  <c r="GU10" i="1"/>
  <c r="GQ10" i="1"/>
  <c r="GM10" i="1"/>
  <c r="GI10" i="1"/>
  <c r="GE10" i="1"/>
  <c r="GA10" i="1"/>
  <c r="FW10" i="1"/>
  <c r="FS10" i="1"/>
  <c r="FO10" i="1"/>
  <c r="FK10" i="1"/>
  <c r="FG10" i="1"/>
  <c r="FC10" i="1"/>
  <c r="EY10" i="1"/>
  <c r="EU10" i="1"/>
  <c r="EQ10" i="1"/>
  <c r="EM10" i="1"/>
  <c r="EI10" i="1"/>
  <c r="EE10" i="1"/>
  <c r="EA10" i="1"/>
  <c r="DW10" i="1"/>
  <c r="DS10" i="1"/>
  <c r="DO10" i="1"/>
  <c r="DK10" i="1"/>
  <c r="DG10" i="1"/>
  <c r="DC10" i="1"/>
  <c r="CY10" i="1"/>
  <c r="CU10" i="1"/>
  <c r="CQ10" i="1"/>
  <c r="CM10" i="1"/>
  <c r="EK10" i="1"/>
  <c r="DE10" i="1"/>
  <c r="CO10" i="1"/>
  <c r="KL10" i="1"/>
  <c r="KH10" i="1"/>
  <c r="KD10" i="1"/>
  <c r="JZ10" i="1"/>
  <c r="JV10" i="1"/>
  <c r="JR10" i="1"/>
  <c r="JN10" i="1"/>
  <c r="JJ10" i="1"/>
  <c r="JF10" i="1"/>
  <c r="JB10" i="1"/>
  <c r="IX10" i="1"/>
  <c r="IT10" i="1"/>
  <c r="IP10" i="1"/>
  <c r="IL10" i="1"/>
  <c r="IH10" i="1"/>
  <c r="ID10" i="1"/>
  <c r="HZ10" i="1"/>
  <c r="HV10" i="1"/>
  <c r="HR10" i="1"/>
  <c r="HN10" i="1"/>
  <c r="HJ10" i="1"/>
  <c r="HF10" i="1"/>
  <c r="HB10" i="1"/>
  <c r="GX10" i="1"/>
  <c r="GT10" i="1"/>
  <c r="GP10" i="1"/>
  <c r="GL10" i="1"/>
  <c r="GH10" i="1"/>
  <c r="GD10" i="1"/>
  <c r="FZ10" i="1"/>
  <c r="FV10" i="1"/>
  <c r="FR10" i="1"/>
  <c r="FN10" i="1"/>
  <c r="FJ10" i="1"/>
  <c r="FF10" i="1"/>
  <c r="FB10" i="1"/>
  <c r="EX10" i="1"/>
  <c r="ET10" i="1"/>
  <c r="EP10" i="1"/>
  <c r="EL10" i="1"/>
  <c r="EH10" i="1"/>
  <c r="ED10" i="1"/>
  <c r="DZ10" i="1"/>
  <c r="DV10" i="1"/>
  <c r="DR10" i="1"/>
  <c r="DN10" i="1"/>
  <c r="DJ10" i="1"/>
  <c r="DF10" i="1"/>
  <c r="DB10" i="1"/>
  <c r="CX10" i="1"/>
  <c r="CT10" i="1"/>
  <c r="CP10" i="1"/>
  <c r="CL10" i="1"/>
  <c r="EC10" i="1"/>
  <c r="DU10" i="1"/>
  <c r="DM10" i="1"/>
  <c r="CW10" i="1"/>
  <c r="KK10" i="1"/>
  <c r="KG10" i="1"/>
  <c r="KC10" i="1"/>
  <c r="JY10" i="1"/>
  <c r="JU10" i="1"/>
  <c r="JQ10" i="1"/>
  <c r="JM10" i="1"/>
  <c r="JI10" i="1"/>
  <c r="JE10" i="1"/>
  <c r="JA10" i="1"/>
  <c r="IW10" i="1"/>
  <c r="IS10" i="1"/>
  <c r="IO10" i="1"/>
  <c r="IK10" i="1"/>
  <c r="IG10" i="1"/>
  <c r="IC10" i="1"/>
  <c r="HY10" i="1"/>
  <c r="HU10" i="1"/>
  <c r="HQ10" i="1"/>
  <c r="HM10" i="1"/>
  <c r="HI10" i="1"/>
  <c r="HE10" i="1"/>
  <c r="HA10" i="1"/>
  <c r="GW10" i="1"/>
  <c r="GS10" i="1"/>
  <c r="GO10" i="1"/>
  <c r="GK10" i="1"/>
  <c r="GG10" i="1"/>
  <c r="GC10" i="1"/>
  <c r="FY10" i="1"/>
  <c r="FU10" i="1"/>
  <c r="FQ10" i="1"/>
  <c r="FM10" i="1"/>
  <c r="FI10" i="1"/>
  <c r="FE10" i="1"/>
  <c r="FA10" i="1"/>
  <c r="EW10" i="1"/>
  <c r="ES10" i="1"/>
  <c r="EG10" i="1"/>
  <c r="DY10" i="1"/>
  <c r="DQ10" i="1"/>
  <c r="DA10" i="1"/>
  <c r="CK10" i="1"/>
  <c r="KJ10" i="1"/>
  <c r="KF10" i="1"/>
  <c r="KB10" i="1"/>
  <c r="JX10" i="1"/>
  <c r="JT10" i="1"/>
  <c r="JP10" i="1"/>
  <c r="JL10" i="1"/>
  <c r="JH10" i="1"/>
  <c r="JD10" i="1"/>
  <c r="IZ10" i="1"/>
  <c r="IV10" i="1"/>
  <c r="IR10" i="1"/>
  <c r="IN10" i="1"/>
  <c r="IJ10" i="1"/>
  <c r="IF10" i="1"/>
  <c r="IB10" i="1"/>
  <c r="HX10" i="1"/>
  <c r="HT10" i="1"/>
  <c r="HP10" i="1"/>
  <c r="HL10" i="1"/>
  <c r="HH10" i="1"/>
  <c r="HD10" i="1"/>
  <c r="GZ10" i="1"/>
  <c r="GV10" i="1"/>
  <c r="GR10" i="1"/>
  <c r="GN10" i="1"/>
  <c r="GJ10" i="1"/>
  <c r="GF10" i="1"/>
  <c r="GB10" i="1"/>
  <c r="FX10" i="1"/>
  <c r="FT10" i="1"/>
  <c r="FP10" i="1"/>
  <c r="FL10" i="1"/>
  <c r="FH10" i="1"/>
  <c r="FD10" i="1"/>
  <c r="EZ10" i="1"/>
  <c r="EV10" i="1"/>
  <c r="ER10" i="1"/>
  <c r="EN10" i="1"/>
  <c r="EJ10" i="1"/>
  <c r="EF10" i="1"/>
  <c r="EB10" i="1"/>
  <c r="DX10" i="1"/>
  <c r="DT10" i="1"/>
  <c r="DP10" i="1"/>
  <c r="DL10" i="1"/>
  <c r="DH10" i="1"/>
  <c r="DD10" i="1"/>
  <c r="CZ10" i="1"/>
  <c r="CV10" i="1"/>
  <c r="CR10" i="1"/>
  <c r="CN10" i="1"/>
  <c r="CJ10" i="1"/>
  <c r="EO10" i="1"/>
  <c r="DI10" i="1"/>
  <c r="CS10" i="1"/>
  <c r="AD13" i="1" l="1"/>
  <c r="AE13" i="1"/>
  <c r="AI13" i="1"/>
  <c r="AJ13" i="1"/>
  <c r="AD14" i="1"/>
  <c r="AE14" i="1"/>
  <c r="AI14" i="1"/>
  <c r="AJ14" i="1"/>
  <c r="AJ10" i="1"/>
  <c r="AD12" i="1"/>
  <c r="AJ11" i="1" l="1"/>
  <c r="AI11" i="1"/>
  <c r="AE11" i="1"/>
  <c r="AD11" i="1"/>
  <c r="I1" i="5" l="1"/>
  <c r="AI10" i="1"/>
  <c r="AJ12" i="1"/>
  <c r="AI12" i="1"/>
  <c r="AE10" i="1"/>
  <c r="AE12" i="1"/>
  <c r="AD10" i="1"/>
</calcChain>
</file>

<file path=xl/comments1.xml><?xml version="1.0" encoding="utf-8"?>
<comments xmlns="http://schemas.openxmlformats.org/spreadsheetml/2006/main">
  <authors>
    <author>Sergei N. Pimenov - UniCredit</author>
  </authors>
  <commentList>
    <comment ref="BB1" authorId="0" shapeId="0">
      <text>
        <r>
          <rPr>
            <b/>
            <sz val="9"/>
            <color indexed="81"/>
            <rFont val="Tahoma"/>
            <charset val="1"/>
          </rPr>
          <t>Sergei N. Pimenov - UniCredit:</t>
        </r>
        <r>
          <rPr>
            <sz val="9"/>
            <color indexed="81"/>
            <rFont val="Tahoma"/>
            <charset val="1"/>
          </rPr>
          <t xml:space="preserve">
Согласовано 195 834,84 RUR по БЗ695417 на 2019 год. Остаток по БЗ = 371 165,16 RUR (12.02.2019)
Согласовано 14 163,12 RUR по БЗ695417 на 2019 год. Остаток по БЗ = 357 002,04 RUR (12.02.2019)
Согласовано 337 790,64 RUR по БЗ695417 на 2019 год. Остаток по БЗ = 19 211,40 RUR (12.02.2019)</t>
        </r>
      </text>
    </comment>
  </commentList>
</comments>
</file>

<file path=xl/connections.xml><?xml version="1.0" encoding="utf-8"?>
<connections xmlns="http://schemas.openxmlformats.org/spreadsheetml/2006/main">
  <connection id="1" name="Запрос — Запрос1" description="Соединение с запросом &quot;Запрос1&quot; в книге." type="5" refreshedVersion="5">
    <dbPr connection="provider=Microsoft.Mashup.OleDb.1;data source=$EmbeddedMashup(d8ed958a-3d26-4b3b-a225-e2c2518643a8)$;location=Запрос1;extended properties=&quot;UEsDBBQAAgAIABoWU05hPGNxqwAAAPoAAAASABwAQ29uZmlnL1BhY2thZ2UueG1sIKIYACigFAAAAAAAAAAAAAAAAAAAAAAAAAAAAIWPQQ6CMBREr0K657eFYIR8ysKtJEajcdtAhUYohhbhbi48klfQRDHu3M1M5iUzj9sds6ltvKvqre5MSjgw4ilTdKU2VUoGd/KXJBO4kcVZVsp7lY1NJqtTUjt3SSgdxxHGELq+ogFjnB7z9a6oVSt9bayTplDkS5X/KSLw8B4jAohiiHgYQcA40jnGXJtZc4ggDOIFMKQ/Ma6Gxg29Ev3gb/dIZ4v080M8AVBLAwQUAAIACAAaFlNO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GhZTTg1pnUFJAwAAlgkAABMAHABGb3JtdWxhcy9TZWN0aW9uMS5tIKIYACigFAAAAAAAAAAAAAAAAAAAAAAAAAAAALVW3UobQRS+D/gOwwhlF9fYjVdFciFqW6HaNkpLCXuxJiMGN7thdheVEDCx1FJbhFbaUgqtD1CIP4upNvoKM6/QJ+mZ2WyySbD+JxfZ7Jz9zne+78yZdUnOKzg2mgt/9bGBxEDCXTIpySP2hdXZGV9np7yqozSyiJdA8GFfeZXX4O4ma7IGO4alqdUcsZITPqXE9l46dHnBcZYVtZydNYskjdkOIDVZk2+xABuV7IRjexBoaBJvELMf7JTt8y3+lgVRHGJH8NABLJyIRXbMGhgyzZsLFkk+o07R8chjYuYJdZVeRhrKtiLGLWsuZ1omddMe9YmhhillwhP+HnII7Do8HIj/vAp56nxbb2d6CDgZknNo3lXCO/PUtN1FhxYzzoqrXJ68RszckhAR2elZv7hAqARXsoNSH6BQRxB4ChgBf4ON4a6FJlxsAibgYUMd0lHBRhDw9/VnBA7V2R5UXwurZ3WcDpewoYEwG+wPfOvpQU/wV8qYfQSwdQgFU3gNa5jtRkG4opV7A5CONcHll5S4hkKtgcmeIIrYISi3jbqfAcqCmo6NERsgexFT10ZMScSKqnXEweknBdfr+KKUz5W3W8Vk8jI+qBVt0vTCTlANVW037U8AOgJzAyDZ5Bu8Bs7/RvwDoAegZSAr7ejf6d6p1ZJp5+X1hGP5RVu5sB81hGNIGuo3EXW7eGHEFesAT0Kxe6oQ0reKuIYkglPkYofQDoiwB0j78rEmYmf/UacBCUQ8fwc3j6HONsHxfP6KzNpFCl6fAPUQruS2lR3wiphUyUaE461wI8b6OZRvJoMo4ZsMWxds2UlUyjxZ9ZIZUrLMHFGiP8T0FDyNw05/7pvUI/TpYn/BeBo+MDGmX2D1Hhb7JJ7hlgRJ3YUgulTkOzRAlW/Dvo4bOwPn0ZI4qmLFapj6w9THt+Xy6F0UlWrtoECMCdG9vSZHvsoJOVOwlfKo1hp6Gce385POiq0oUoRJcy3u9dADdUS/r1ZU6fNhLEVHkF12AN5vAOUz1hAvCoJw+wwUU13e7Dq6H1HHL9248FE5A885/YQm/bMv2s/926K7Lbr1FJO0HB+cLYGloHM+HBudNXi7QN5aiSBbKgynVKJgX0OrsX9QSwECLQAUAAIACAAaFlNOYTxjcasAAAD6AAAAEgAAAAAAAAAAAAAAAAAAAAAAQ29uZmlnL1BhY2thZ2UueG1sUEsBAi0AFAACAAgAGhZTTg/K6aukAAAA6QAAABMAAAAAAAAAAAAAAAAA9wAAAFtDb250ZW50X1R5cGVzXS54bWxQSwECLQAUAAIACAAaFlNODWmdQUkDAACWCQAAEwAAAAAAAAAAAAAAAADoAQAARm9ybXVsYXMvU2VjdGlvbjEubVBLBQYAAAAAAwADAMIAAAB+BQAAAAA=&quot;" command="SELECT * FROM [Запрос1]"/>
  </connection>
</connections>
</file>

<file path=xl/sharedStrings.xml><?xml version="1.0" encoding="utf-8"?>
<sst xmlns="http://schemas.openxmlformats.org/spreadsheetml/2006/main" count="435" uniqueCount="66">
  <si>
    <t>Всего за Январь</t>
  </si>
  <si>
    <t>Всего за Февраль</t>
  </si>
  <si>
    <t>Всего за Март</t>
  </si>
  <si>
    <t>Всего за I квартал</t>
  </si>
  <si>
    <t>I
декада</t>
  </si>
  <si>
    <t>II
декада</t>
  </si>
  <si>
    <t>III
декада</t>
  </si>
  <si>
    <t>Всего за Апрель</t>
  </si>
  <si>
    <t>Всего за Май</t>
  </si>
  <si>
    <t>Всего за Июнь</t>
  </si>
  <si>
    <t>Всего за II квартал</t>
  </si>
  <si>
    <t>Всего за Июль</t>
  </si>
  <si>
    <t>Всего за Август</t>
  </si>
  <si>
    <t>Всего за Сентябрь</t>
  </si>
  <si>
    <t>Всего за III квартал</t>
  </si>
  <si>
    <t>Всего за Октябрь</t>
  </si>
  <si>
    <t>Всего за Ноябрь</t>
  </si>
  <si>
    <t>Всего за Декабрь</t>
  </si>
  <si>
    <t>Всего за IV квартал</t>
  </si>
  <si>
    <t>Всего за 2019 год</t>
  </si>
  <si>
    <t>Этот столбец для Варианта № 1</t>
  </si>
  <si>
    <t>Этот столбец для Варианта № 2</t>
  </si>
  <si>
    <t>№</t>
  </si>
  <si>
    <t>Договор начало</t>
  </si>
  <si>
    <t>Договор окончание</t>
  </si>
  <si>
    <t>№ работника</t>
  </si>
  <si>
    <t>Дата начало</t>
  </si>
  <si>
    <t>Дата конец</t>
  </si>
  <si>
    <t>руб.</t>
  </si>
  <si>
    <t>ВАРИАНТ № 1 (AD)</t>
  </si>
  <si>
    <t>ВАРИАНТ № 2 (AE)</t>
  </si>
  <si>
    <t>На самом деле неободим расчёт обоих вариантов, т.к. суть задачи в отслеживании динамики по каждому, и нахождении разницы за каждый период.</t>
  </si>
  <si>
    <t>Возможно, для  строк 18 года потребуется отдельная формула?</t>
  </si>
  <si>
    <t>Вариант</t>
  </si>
  <si>
    <t>Год</t>
  </si>
  <si>
    <t>Квартал</t>
  </si>
  <si>
    <t>Месяц</t>
  </si>
  <si>
    <t>Декада</t>
  </si>
  <si>
    <t>Вариант 1</t>
  </si>
  <si>
    <t>Вариант 2</t>
  </si>
  <si>
    <t>Общий итог</t>
  </si>
  <si>
    <t>Всего за Год</t>
  </si>
  <si>
    <t>III квартал</t>
  </si>
  <si>
    <t>Всего за Квартал</t>
  </si>
  <si>
    <t>IV квартал</t>
  </si>
  <si>
    <t>I квартал</t>
  </si>
  <si>
    <t>II квартал</t>
  </si>
  <si>
    <t>Сентябрь</t>
  </si>
  <si>
    <t>Всего за Месяц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</si>
  <si>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</si>
  <si>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</si>
  <si>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</si>
  <si>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</si>
  <si>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</si>
  <si>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</si>
  <si>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</si>
  <si>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</si>
  <si>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</si>
  <si>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</si>
  <si>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</si>
  <si>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 декада</t>
  </si>
  <si>
    <t>II декада</t>
  </si>
  <si>
    <t>III декада</t>
  </si>
  <si>
    <t>Сумма по полю Сумма</t>
  </si>
  <si>
    <t>Всего за Вариант</t>
  </si>
  <si>
    <t>Всего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</si>
</sst>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Palatino Linotype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FF6699"/>
      </right>
      <top/>
      <bottom/>
      <diagonal/>
    </border>
    <border>
      <left style="thick">
        <color rgb="FFFF6699"/>
      </left>
      <right/>
      <top/>
      <bottom/>
      <diagonal/>
    </border>
    <border>
      <left/>
      <right style="thick">
        <color rgb="FFFF6699"/>
      </right>
      <top/>
      <bottom style="medium">
        <color indexed="64"/>
      </bottom>
      <diagonal/>
    </border>
    <border>
      <left style="thick">
        <color rgb="FFFF6699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9" fontId="8" fillId="0" borderId="0" applyFont="0" applyFill="0" applyBorder="0" applyAlignment="0" applyProtection="0"/>
    <xf numFmtId="0" fontId="9" fillId="2" borderId="7" applyNumberFormat="0" applyAlignment="0" applyProtection="0"/>
  </cellStyleXfs>
  <cellXfs count="118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3" fontId="0" fillId="0" borderId="0" xfId="0" applyNumberFormat="1"/>
    <xf numFmtId="14" fontId="0" fillId="0" borderId="1" xfId="0" applyNumberFormat="1" applyFill="1" applyBorder="1"/>
    <xf numFmtId="3" fontId="0" fillId="0" borderId="1" xfId="0" applyNumberFormat="1" applyFill="1" applyBorder="1"/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14" fontId="0" fillId="0" borderId="0" xfId="0" applyNumberFormat="1"/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0" xfId="0" applyNumberFormat="1" applyAlignment="1"/>
    <xf numFmtId="0" fontId="0" fillId="0" borderId="0" xfId="0" applyBorder="1"/>
    <xf numFmtId="3" fontId="0" fillId="0" borderId="0" xfId="0" applyNumberFormat="1" applyBorder="1"/>
    <xf numFmtId="14" fontId="0" fillId="0" borderId="0" xfId="0" applyNumberFormat="1" applyBorder="1"/>
    <xf numFmtId="3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/>
    <xf numFmtId="3" fontId="0" fillId="0" borderId="1" xfId="0" applyNumberFormat="1" applyFill="1" applyBorder="1" applyAlignment="1">
      <alignment horizontal="left"/>
    </xf>
    <xf numFmtId="0" fontId="0" fillId="0" borderId="0" xfId="0"/>
    <xf numFmtId="14" fontId="0" fillId="0" borderId="0" xfId="0" applyNumberFormat="1"/>
    <xf numFmtId="3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14" fontId="0" fillId="0" borderId="1" xfId="0" applyNumberFormat="1" applyFill="1" applyBorder="1" applyAlignment="1">
      <alignment horizontal="left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Border="1"/>
    <xf numFmtId="3" fontId="0" fillId="0" borderId="0" xfId="0" applyNumberFormat="1" applyFill="1" applyBorder="1" applyAlignment="1"/>
    <xf numFmtId="14" fontId="0" fillId="0" borderId="0" xfId="0" applyNumberFormat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/>
    </xf>
    <xf numFmtId="14" fontId="1" fillId="0" borderId="5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left"/>
    </xf>
    <xf numFmtId="3" fontId="7" fillId="0" borderId="0" xfId="0" applyNumberFormat="1" applyFont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/>
    <xf numFmtId="14" fontId="7" fillId="0" borderId="0" xfId="0" applyNumberFormat="1" applyFont="1" applyBorder="1"/>
    <xf numFmtId="3" fontId="0" fillId="0" borderId="0" xfId="0" applyNumberFormat="1" applyBorder="1" applyAlignment="1">
      <alignment horizontal="right"/>
    </xf>
    <xf numFmtId="0" fontId="1" fillId="0" borderId="6" xfId="0" applyFont="1" applyFill="1" applyBorder="1" applyAlignment="1">
      <alignment horizontal="center" vertical="center" wrapText="1"/>
    </xf>
    <xf numFmtId="3" fontId="9" fillId="0" borderId="8" xfId="4" applyNumberForma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vertical="center" wrapText="1"/>
    </xf>
    <xf numFmtId="9" fontId="2" fillId="0" borderId="5" xfId="3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3" fontId="7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left"/>
    </xf>
    <xf numFmtId="3" fontId="6" fillId="0" borderId="0" xfId="0" applyNumberFormat="1" applyFont="1" applyBorder="1"/>
    <xf numFmtId="3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left" vertical="center"/>
    </xf>
    <xf numFmtId="3" fontId="7" fillId="0" borderId="0" xfId="0" applyNumberFormat="1" applyFont="1" applyFill="1" applyBorder="1" applyAlignment="1" applyProtection="1"/>
    <xf numFmtId="14" fontId="0" fillId="0" borderId="0" xfId="0" applyNumberFormat="1" applyBorder="1" applyAlignment="1">
      <alignment vertical="center"/>
    </xf>
    <xf numFmtId="3" fontId="0" fillId="0" borderId="0" xfId="0" applyNumberFormat="1" applyBorder="1" applyAlignment="1"/>
    <xf numFmtId="3" fontId="0" fillId="0" borderId="0" xfId="0" applyNumberFormat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49" fontId="0" fillId="0" borderId="0" xfId="0" applyNumberFormat="1" applyFill="1" applyBorder="1" applyAlignment="1"/>
    <xf numFmtId="3" fontId="1" fillId="3" borderId="5" xfId="0" applyNumberFormat="1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left"/>
    </xf>
    <xf numFmtId="3" fontId="0" fillId="3" borderId="1" xfId="0" applyNumberFormat="1" applyFill="1" applyBorder="1" applyAlignment="1">
      <alignment horizontal="right"/>
    </xf>
    <xf numFmtId="3" fontId="7" fillId="3" borderId="1" xfId="0" applyNumberFormat="1" applyFont="1" applyFill="1" applyBorder="1"/>
    <xf numFmtId="0" fontId="0" fillId="0" borderId="9" xfId="0" applyFill="1" applyBorder="1" applyAlignment="1">
      <alignment horizontal="left"/>
    </xf>
    <xf numFmtId="0" fontId="0" fillId="0" borderId="9" xfId="0" applyFill="1" applyBorder="1"/>
    <xf numFmtId="3" fontId="0" fillId="0" borderId="9" xfId="0" applyNumberFormat="1" applyFill="1" applyBorder="1"/>
    <xf numFmtId="3" fontId="1" fillId="0" borderId="9" xfId="0" applyNumberFormat="1" applyFont="1" applyFill="1" applyBorder="1" applyAlignment="1">
      <alignment vertical="center"/>
    </xf>
    <xf numFmtId="3" fontId="0" fillId="0" borderId="9" xfId="0" applyNumberFormat="1" applyFill="1" applyBorder="1" applyAlignment="1">
      <alignment horizontal="left"/>
    </xf>
    <xf numFmtId="0" fontId="1" fillId="0" borderId="9" xfId="0" applyFont="1" applyFill="1" applyBorder="1" applyAlignment="1">
      <alignment horizontal="left" vertical="center"/>
    </xf>
    <xf numFmtId="14" fontId="1" fillId="3" borderId="5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right"/>
    </xf>
    <xf numFmtId="14" fontId="7" fillId="3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3" borderId="1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left"/>
    </xf>
    <xf numFmtId="14" fontId="0" fillId="3" borderId="1" xfId="0" applyNumberFormat="1" applyFill="1" applyBorder="1"/>
    <xf numFmtId="0" fontId="0" fillId="3" borderId="1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ill="1" applyBorder="1" applyAlignment="1">
      <alignment horizontal="left" vertical="center"/>
    </xf>
    <xf numFmtId="3" fontId="0" fillId="0" borderId="1" xfId="0" applyNumberFormat="1" applyFill="1" applyBorder="1" applyAlignment="1">
      <alignment wrapText="1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/>
    <xf numFmtId="3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3" fontId="14" fillId="3" borderId="0" xfId="0" applyNumberFormat="1" applyFont="1" applyFill="1" applyAlignment="1">
      <alignment horizontal="center"/>
    </xf>
    <xf numFmtId="3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14" fontId="1" fillId="0" borderId="9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3" fontId="15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0" fillId="0" borderId="0" xfId="0" pivotButton="1" applyAlignment="1">
      <alignment horizontal="center"/>
    </xf>
  </cellXfs>
  <cellStyles count="5">
    <cellStyle name="Normal 2" xfId="1"/>
    <cellStyle name="Normal 5" xfId="2"/>
    <cellStyle name="Вычисление" xfId="4" builtinId="22"/>
    <cellStyle name="Обычный" xfId="0" builtinId="0"/>
    <cellStyle name="Процентный" xfId="3" builtinId="5"/>
  </cellStyles>
  <dxfs count="24">
    <dxf>
      <border>
        <vertical style="thin">
          <color theme="0"/>
        </vertical>
      </border>
    </dxf>
    <dxf>
      <numFmt numFmtId="2" formatCode="0.0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border>
        <vertical style="thin">
          <color theme="0"/>
        </vertical>
      </border>
    </dxf>
    <dxf>
      <numFmt numFmtId="2" formatCode="0.00"/>
    </dxf>
    <dxf>
      <fill>
        <patternFill>
          <bgColor rgb="FFFFFFCC"/>
        </patternFill>
      </fill>
      <border>
        <right style="thin">
          <color auto="1"/>
        </right>
      </border>
    </dxf>
    <dxf>
      <fill>
        <patternFill>
          <bgColor rgb="FFFFCC99"/>
        </patternFill>
      </fill>
      <border>
        <right style="thin">
          <color auto="1"/>
        </right>
      </border>
    </dxf>
    <dxf>
      <fill>
        <patternFill>
          <bgColor rgb="FFFF9966"/>
        </patternFill>
      </fill>
      <border>
        <right style="thin">
          <color auto="1"/>
        </right>
      </border>
    </dxf>
    <dxf>
      <fill>
        <patternFill>
          <bgColor rgb="FFFFFFCC"/>
        </patternFill>
      </fill>
    </dxf>
    <dxf>
      <fill>
        <patternFill>
          <bgColor rgb="FFFFCC99"/>
        </patternFill>
      </fill>
    </dxf>
    <dxf>
      <fill>
        <patternFill>
          <bgColor rgb="FFFF996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</border>
    </dxf>
    <dxf>
      <border>
        <right style="medium">
          <color auto="1"/>
        </right>
      </border>
    </dxf>
    <dxf>
      <border>
        <top style="medium">
          <color auto="1"/>
        </top>
      </border>
    </dxf>
    <dxf>
      <border>
        <bottom style="medium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3" defaultTableStyle="TableStyleMedium2" defaultPivotStyle="PivotStyleLight16">
    <tableStyle name="PivotStyleLight1 2" table="0" count="12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HeaderCell" dxfId="18"/>
      <tableStyleElement type="firstSubtotalColumn" dxfId="17"/>
      <tableStyleElement type="secondSubtotalColumn" dxfId="16"/>
      <tableStyleElement type="thirdSubtotalColumn" dxfId="15"/>
      <tableStyleElement type="firstColumnSubheading" dxfId="14"/>
      <tableStyleElement type="secondColumnSubheading" dxfId="13"/>
      <tableStyleElement type="thirdColumnSubheading" dxfId="12"/>
    </tableStyle>
    <tableStyle name="TableStyleQueryPreview" pivot="0" count="3">
      <tableStyleElement type="wholeTable" dxfId="7"/>
      <tableStyleElement type="headerRow" dxfId="6"/>
      <tableStyleElement type="firstRowStripe" dxfId="5"/>
    </tableStyle>
    <tableStyle name="TableStyleQueryResult" pivot="0" count="3">
      <tableStyleElement type="wholeTable" dxfId="4"/>
      <tableStyleElement type="headerRow" dxfId="3"/>
      <tableStyleElement type="firstRowStripe" dxfId="2"/>
    </tableStyle>
  </tableStyles>
  <colors>
    <mruColors>
      <color rgb="FFFF6699"/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T\Budget\Budget\Other\&#1041;&#1102;&#1076;&#1078;&#1077;&#1090;\2018%20&#1073;&#1102;&#1076;&#1078;&#1077;&#1090;\&#1041;&#1102;&#1076;&#1078;&#1077;&#1090;_2018_2018-08-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1\dfs\IT\Budget\1&#1054;&#1048;&#1058;&#1060;\1_BUDGETfiles\Budget_2015\3-Template-OPEX%202015_forB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1\DFSvde\Users\mb22007\Desktop\&#1050;&#1086;&#1088;&#1085;&#1077;&#1074;&#1072;\2015\CAPEX_&#1072;&#1087;&#1088;&#1077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X"/>
      <sheetName val="САРЕХ"/>
      <sheetName val="Budget_Cover"/>
      <sheetName val="Бюджет_ЦЗ"/>
      <sheetName val="Бюджет 2018 на 06.08.2018"/>
      <sheetName val="Переносы"/>
      <sheetName val="Свод_2018"/>
      <sheetName val="Дет-я_2017"/>
      <sheetName val="Мероприятия из 2017 нет в 2018"/>
      <sheetName val="Свод_аналитика"/>
      <sheetName val="Детализация 2018"/>
      <sheetName val="2018 moves"/>
      <sheetName val="Тех.резерв 2018"/>
      <sheetName val="БЗ_2018"/>
      <sheetName val="БЗ UBIS"/>
      <sheetName val="Вид договора"/>
      <sheetName val="Счета"/>
      <sheetName val="Классификатор расходов"/>
      <sheetName val="Классификатор"/>
      <sheetName val="Demand_cata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M3" t="str">
            <v>RUR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B2" t="str">
            <v>Core</v>
          </cell>
          <cell r="D2" t="str">
            <v>Maintenace</v>
          </cell>
          <cell r="F2" t="str">
            <v>XXIT</v>
          </cell>
        </row>
        <row r="3">
          <cell r="B3" t="str">
            <v>Non-discretionary</v>
          </cell>
          <cell r="D3" t="str">
            <v>External staff</v>
          </cell>
          <cell r="F3" t="str">
            <v>RET</v>
          </cell>
        </row>
        <row r="4">
          <cell r="B4" t="str">
            <v>Discretionary</v>
          </cell>
          <cell r="D4" t="str">
            <v>Development</v>
          </cell>
          <cell r="F4" t="str">
            <v>CIB</v>
          </cell>
        </row>
        <row r="5">
          <cell r="B5" t="str">
            <v>Growth</v>
          </cell>
          <cell r="D5" t="str">
            <v>Licenses</v>
          </cell>
          <cell r="F5" t="str">
            <v>CRO</v>
          </cell>
        </row>
        <row r="6">
          <cell r="B6" t="str">
            <v>Venture</v>
          </cell>
          <cell r="D6" t="str">
            <v>Tools</v>
          </cell>
          <cell r="F6" t="str">
            <v>Legal / Compliance</v>
          </cell>
        </row>
        <row r="7">
          <cell r="D7" t="str">
            <v>Mobile</v>
          </cell>
          <cell r="F7" t="str">
            <v>CEO</v>
          </cell>
        </row>
        <row r="8">
          <cell r="D8" t="str">
            <v>Network</v>
          </cell>
          <cell r="F8" t="str">
            <v>CFO</v>
          </cell>
        </row>
        <row r="9">
          <cell r="D9" t="str">
            <v>Servers</v>
          </cell>
          <cell r="F9" t="str">
            <v>GBS</v>
          </cell>
        </row>
        <row r="10">
          <cell r="D10" t="str">
            <v>Storage</v>
          </cell>
          <cell r="F10" t="str">
            <v>ICT</v>
          </cell>
        </row>
        <row r="11">
          <cell r="D11" t="str">
            <v>Desktops</v>
          </cell>
        </row>
        <row r="12">
          <cell r="D12" t="str">
            <v>QA / Testing</v>
          </cell>
        </row>
        <row r="13">
          <cell r="D13" t="str">
            <v>Service Subsription</v>
          </cell>
        </row>
      </sheetData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для заполнения"/>
      <sheetName val="Статьи бюджета"/>
      <sheetName val="Группы OPEX по ВБ"/>
      <sheetName val="Статьи бюджета+CM+BO (2)"/>
      <sheetName val="Группы OPEX по ВБ (2)"/>
      <sheetName val="Подразделения (блоки)"/>
      <sheetName val="Переменные"/>
      <sheetName val="Классификатор"/>
    </sheetNames>
    <sheetDataSet>
      <sheetData sheetId="0"/>
      <sheetData sheetId="1"/>
      <sheetData sheetId="2"/>
      <sheetData sheetId="3">
        <row r="2">
          <cell r="A2" t="str">
            <v>Розничная_реклама</v>
          </cell>
        </row>
        <row r="3">
          <cell r="A3" t="str">
            <v>Розничные_продажи</v>
          </cell>
        </row>
        <row r="4">
          <cell r="A4" t="str">
            <v>Маркетинговые_исследования</v>
          </cell>
        </row>
        <row r="5">
          <cell r="A5" t="str">
            <v>Корпоративный_имидж_и_коммуникации</v>
          </cell>
        </row>
        <row r="6">
          <cell r="A6" t="str">
            <v>Расходы_на_безопасность</v>
          </cell>
        </row>
        <row r="7">
          <cell r="A7" t="str">
            <v>Подбор_персонала_и_тренинги</v>
          </cell>
        </row>
        <row r="8">
          <cell r="A8" t="str">
            <v>Кредитные_риски</v>
          </cell>
        </row>
        <row r="9">
          <cell r="A9" t="str">
            <v>Аудит</v>
          </cell>
        </row>
        <row r="10">
          <cell r="A10" t="str">
            <v>Информационные_технологии</v>
          </cell>
        </row>
        <row r="11">
          <cell r="A11" t="str">
            <v>Карточный_центр</v>
          </cell>
        </row>
        <row r="12">
          <cell r="A12" t="str">
            <v>Недвижимость_и_хозяйственная_деятельность</v>
          </cell>
        </row>
        <row r="13">
          <cell r="A13" t="str">
            <v>Транспортные_услуги</v>
          </cell>
        </row>
        <row r="14">
          <cell r="A14" t="str">
            <v>Внутренний_документoоборот</v>
          </cell>
        </row>
        <row r="15">
          <cell r="A15" t="str">
            <v>Инкассация</v>
          </cell>
        </row>
        <row r="16">
          <cell r="A16" t="str">
            <v>Страхование</v>
          </cell>
        </row>
      </sheetData>
      <sheetData sheetId="4"/>
      <sheetData sheetId="5">
        <row r="3">
          <cell r="A3" t="str">
            <v>CEO</v>
          </cell>
        </row>
        <row r="34">
          <cell r="A34" t="str">
            <v>RUR</v>
          </cell>
        </row>
        <row r="35">
          <cell r="A35" t="str">
            <v>EUR</v>
          </cell>
        </row>
        <row r="36">
          <cell r="A36" t="str">
            <v>USD</v>
          </cell>
        </row>
        <row r="37">
          <cell r="A37" t="str">
            <v>GBP</v>
          </cell>
        </row>
        <row r="38">
          <cell r="A38" t="str">
            <v>Other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Буферный блок_2015"/>
      <sheetName val="СВОД"/>
      <sheetName val="План-факт"/>
      <sheetName val="Детализация"/>
      <sheetName val="Лицензии"/>
      <sheetName val="Sheet1"/>
      <sheetName val="Лимиты 28.10.2015"/>
      <sheetName val="Переносы"/>
      <sheetName val="Буферный блок"/>
      <sheetName val="Классификатор расходов"/>
      <sheetName val="Sheet3"/>
      <sheetName val="Sheet4"/>
      <sheetName val="Cтатьи бюджета + ВО+СМ"/>
      <sheetName val="Подразделения (блоки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A3" t="str">
            <v>CEO</v>
          </cell>
        </row>
        <row r="4">
          <cell r="A4" t="str">
            <v>GBS</v>
          </cell>
        </row>
        <row r="5">
          <cell r="A5" t="str">
            <v>CFO</v>
          </cell>
        </row>
        <row r="6">
          <cell r="A6" t="str">
            <v>CIB_PB</v>
          </cell>
        </row>
        <row r="7">
          <cell r="A7" t="str">
            <v>CRO</v>
          </cell>
        </row>
        <row r="8">
          <cell r="A8" t="str">
            <v>Retail</v>
          </cell>
        </row>
        <row r="9">
          <cell r="A9" t="str">
            <v>Филиалы</v>
          </cell>
        </row>
        <row r="10">
          <cell r="A10" t="str">
            <v>Представительства</v>
          </cell>
        </row>
        <row r="11">
          <cell r="A11" t="str">
            <v>Москва_отделения</v>
          </cell>
        </row>
        <row r="12">
          <cell r="A12" t="str">
            <v>Санкт-Петербург_отделения</v>
          </cell>
        </row>
        <row r="13">
          <cell r="A13" t="str">
            <v>ОО_Калужский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515.153731712962" createdVersion="5" refreshedVersion="5" minRefreshableVersion="3" recordCount="192">
  <cacheSource type="external" connectionId="1"/>
  <cacheFields count="7">
    <cacheField name="№ работника" numFmtId="0">
      <sharedItems containsSemiMixedTypes="0" containsString="0" containsNumber="1" containsInteger="1" minValue="25876" maxValue="75863" count="5">
        <n v="25876"/>
        <n v="35824"/>
        <n v="75863"/>
        <n v="29832"/>
        <n v="48653"/>
      </sharedItems>
    </cacheField>
    <cacheField name="Вариант" numFmtId="0">
      <sharedItems count="2">
        <s v="Вариант 1"/>
        <s v="Вариант 2"/>
      </sharedItems>
    </cacheField>
    <cacheField name="Год" numFmtId="0">
      <sharedItems containsSemiMixedTypes="0" containsString="0" containsNumber="1" containsInteger="1" minValue="2018" maxValue="2019" count="2">
        <n v="2019"/>
        <n v="2018"/>
      </sharedItems>
    </cacheField>
    <cacheField name="Квартал" numFmtId="0">
      <sharedItems count="4">
        <s v="I квартал"/>
        <s v="II квартал"/>
        <s v="III квартал"/>
        <s v="IV квартал"/>
      </sharedItems>
    </cacheField>
    <cacheField name="Месяц" numFmtId="0">
      <sharedItems count="12">
        <s v="Январь"/>
        <s v="Февраль"/>
        <s v="Март"/>
        <s v="Апрель"/>
        <s v="Май"/>
        <s v="Июнь"/>
        <s v="Июль"/>
        <s v="Август"/>
        <s v="Сентябрь"/>
        <s v="Октябрь"/>
        <s v="Ноябрь"/>
        <s v="Декабрь"/>
      </sharedItems>
    </cacheField>
    <cacheField name="Декада" numFmtId="0">
      <sharedItems count="3">
        <s v="I декада"/>
        <s v="II декада"/>
        <s v="III декада"/>
      </sharedItems>
    </cacheField>
    <cacheField name="Сумма" numFmtId="0">
      <sharedItems containsSemiMixedTypes="0" containsString="0" containsNumber="1" minValue="149.13513513513513" maxValue="3020.491803278688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x v="0"/>
    <x v="0"/>
    <x v="0"/>
    <x v="0"/>
    <x v="0"/>
    <x v="0"/>
    <n v="1837.2093023255818"/>
  </r>
  <r>
    <x v="0"/>
    <x v="0"/>
    <x v="0"/>
    <x v="0"/>
    <x v="0"/>
    <x v="1"/>
    <n v="1837.2093023255818"/>
  </r>
  <r>
    <x v="0"/>
    <x v="0"/>
    <x v="0"/>
    <x v="0"/>
    <x v="0"/>
    <x v="2"/>
    <n v="2020.93023255814"/>
  </r>
  <r>
    <x v="0"/>
    <x v="0"/>
    <x v="0"/>
    <x v="0"/>
    <x v="1"/>
    <x v="0"/>
    <n v="1837.2093023255818"/>
  </r>
  <r>
    <x v="0"/>
    <x v="0"/>
    <x v="0"/>
    <x v="0"/>
    <x v="1"/>
    <x v="1"/>
    <n v="1837.2093023255818"/>
  </r>
  <r>
    <x v="0"/>
    <x v="0"/>
    <x v="0"/>
    <x v="0"/>
    <x v="1"/>
    <x v="2"/>
    <n v="1469.7674418604654"/>
  </r>
  <r>
    <x v="0"/>
    <x v="0"/>
    <x v="0"/>
    <x v="0"/>
    <x v="2"/>
    <x v="0"/>
    <n v="1837.2093023255818"/>
  </r>
  <r>
    <x v="0"/>
    <x v="0"/>
    <x v="0"/>
    <x v="0"/>
    <x v="2"/>
    <x v="1"/>
    <n v="1837.2093023255818"/>
  </r>
  <r>
    <x v="0"/>
    <x v="0"/>
    <x v="0"/>
    <x v="0"/>
    <x v="2"/>
    <x v="2"/>
    <n v="1286.0465116279072"/>
  </r>
  <r>
    <x v="0"/>
    <x v="1"/>
    <x v="0"/>
    <x v="0"/>
    <x v="0"/>
    <x v="0"/>
    <n v="1897.6744186046515"/>
  </r>
  <r>
    <x v="0"/>
    <x v="1"/>
    <x v="0"/>
    <x v="0"/>
    <x v="0"/>
    <x v="1"/>
    <n v="1897.6744186046515"/>
  </r>
  <r>
    <x v="0"/>
    <x v="1"/>
    <x v="0"/>
    <x v="0"/>
    <x v="0"/>
    <x v="2"/>
    <n v="2087.4418604651164"/>
  </r>
  <r>
    <x v="0"/>
    <x v="1"/>
    <x v="0"/>
    <x v="0"/>
    <x v="1"/>
    <x v="0"/>
    <n v="1897.6744186046515"/>
  </r>
  <r>
    <x v="0"/>
    <x v="1"/>
    <x v="0"/>
    <x v="0"/>
    <x v="1"/>
    <x v="1"/>
    <n v="1897.6744186046515"/>
  </r>
  <r>
    <x v="0"/>
    <x v="1"/>
    <x v="0"/>
    <x v="0"/>
    <x v="1"/>
    <x v="2"/>
    <n v="1518.1395348837211"/>
  </r>
  <r>
    <x v="0"/>
    <x v="1"/>
    <x v="0"/>
    <x v="0"/>
    <x v="2"/>
    <x v="0"/>
    <n v="1897.6744186046515"/>
  </r>
  <r>
    <x v="0"/>
    <x v="1"/>
    <x v="0"/>
    <x v="0"/>
    <x v="2"/>
    <x v="1"/>
    <n v="1897.6744186046515"/>
  </r>
  <r>
    <x v="0"/>
    <x v="1"/>
    <x v="0"/>
    <x v="0"/>
    <x v="2"/>
    <x v="2"/>
    <n v="1328.372093023256"/>
  </r>
  <r>
    <x v="1"/>
    <x v="0"/>
    <x v="0"/>
    <x v="0"/>
    <x v="0"/>
    <x v="0"/>
    <n v="159.8918918918919"/>
  </r>
  <r>
    <x v="1"/>
    <x v="0"/>
    <x v="0"/>
    <x v="0"/>
    <x v="0"/>
    <x v="1"/>
    <n v="1598.918918918919"/>
  </r>
  <r>
    <x v="1"/>
    <x v="0"/>
    <x v="0"/>
    <x v="0"/>
    <x v="0"/>
    <x v="2"/>
    <n v="1758.8108108108108"/>
  </r>
  <r>
    <x v="1"/>
    <x v="0"/>
    <x v="0"/>
    <x v="0"/>
    <x v="1"/>
    <x v="0"/>
    <n v="1598.918918918919"/>
  </r>
  <r>
    <x v="1"/>
    <x v="0"/>
    <x v="0"/>
    <x v="0"/>
    <x v="1"/>
    <x v="1"/>
    <n v="1598.918918918919"/>
  </r>
  <r>
    <x v="1"/>
    <x v="0"/>
    <x v="0"/>
    <x v="0"/>
    <x v="1"/>
    <x v="2"/>
    <n v="1279.1351351351352"/>
  </r>
  <r>
    <x v="1"/>
    <x v="0"/>
    <x v="0"/>
    <x v="0"/>
    <x v="2"/>
    <x v="0"/>
    <n v="1598.918918918919"/>
  </r>
  <r>
    <x v="1"/>
    <x v="0"/>
    <x v="0"/>
    <x v="0"/>
    <x v="2"/>
    <x v="1"/>
    <n v="1598.918918918919"/>
  </r>
  <r>
    <x v="1"/>
    <x v="0"/>
    <x v="0"/>
    <x v="0"/>
    <x v="2"/>
    <x v="2"/>
    <n v="1758.8108108108108"/>
  </r>
  <r>
    <x v="1"/>
    <x v="0"/>
    <x v="0"/>
    <x v="1"/>
    <x v="3"/>
    <x v="0"/>
    <n v="1598.918918918919"/>
  </r>
  <r>
    <x v="1"/>
    <x v="0"/>
    <x v="0"/>
    <x v="1"/>
    <x v="3"/>
    <x v="1"/>
    <n v="1598.918918918919"/>
  </r>
  <r>
    <x v="1"/>
    <x v="0"/>
    <x v="0"/>
    <x v="1"/>
    <x v="3"/>
    <x v="2"/>
    <n v="1598.918918918919"/>
  </r>
  <r>
    <x v="1"/>
    <x v="0"/>
    <x v="0"/>
    <x v="1"/>
    <x v="4"/>
    <x v="0"/>
    <n v="1598.918918918919"/>
  </r>
  <r>
    <x v="1"/>
    <x v="0"/>
    <x v="0"/>
    <x v="1"/>
    <x v="4"/>
    <x v="1"/>
    <n v="1598.918918918919"/>
  </r>
  <r>
    <x v="1"/>
    <x v="0"/>
    <x v="0"/>
    <x v="1"/>
    <x v="4"/>
    <x v="2"/>
    <n v="1758.8108108108108"/>
  </r>
  <r>
    <x v="1"/>
    <x v="0"/>
    <x v="0"/>
    <x v="1"/>
    <x v="5"/>
    <x v="0"/>
    <n v="1598.918918918919"/>
  </r>
  <r>
    <x v="1"/>
    <x v="0"/>
    <x v="0"/>
    <x v="1"/>
    <x v="5"/>
    <x v="1"/>
    <n v="1598.918918918919"/>
  </r>
  <r>
    <x v="1"/>
    <x v="0"/>
    <x v="0"/>
    <x v="1"/>
    <x v="5"/>
    <x v="2"/>
    <n v="1598.918918918919"/>
  </r>
  <r>
    <x v="1"/>
    <x v="0"/>
    <x v="0"/>
    <x v="2"/>
    <x v="6"/>
    <x v="0"/>
    <n v="1598.918918918919"/>
  </r>
  <r>
    <x v="1"/>
    <x v="0"/>
    <x v="0"/>
    <x v="2"/>
    <x v="6"/>
    <x v="1"/>
    <n v="479.67567567567573"/>
  </r>
  <r>
    <x v="1"/>
    <x v="1"/>
    <x v="0"/>
    <x v="0"/>
    <x v="0"/>
    <x v="0"/>
    <n v="149.13513513513513"/>
  </r>
  <r>
    <x v="1"/>
    <x v="1"/>
    <x v="0"/>
    <x v="0"/>
    <x v="0"/>
    <x v="1"/>
    <n v="1491.3513513513515"/>
  </r>
  <r>
    <x v="1"/>
    <x v="1"/>
    <x v="0"/>
    <x v="0"/>
    <x v="0"/>
    <x v="2"/>
    <n v="1640.4864864864867"/>
  </r>
  <r>
    <x v="1"/>
    <x v="1"/>
    <x v="0"/>
    <x v="0"/>
    <x v="1"/>
    <x v="0"/>
    <n v="1491.3513513513515"/>
  </r>
  <r>
    <x v="1"/>
    <x v="1"/>
    <x v="0"/>
    <x v="0"/>
    <x v="1"/>
    <x v="1"/>
    <n v="1491.3513513513515"/>
  </r>
  <r>
    <x v="1"/>
    <x v="1"/>
    <x v="0"/>
    <x v="0"/>
    <x v="1"/>
    <x v="2"/>
    <n v="1193.081081081081"/>
  </r>
  <r>
    <x v="1"/>
    <x v="1"/>
    <x v="0"/>
    <x v="0"/>
    <x v="2"/>
    <x v="0"/>
    <n v="1491.3513513513515"/>
  </r>
  <r>
    <x v="1"/>
    <x v="1"/>
    <x v="0"/>
    <x v="0"/>
    <x v="2"/>
    <x v="1"/>
    <n v="1491.3513513513515"/>
  </r>
  <r>
    <x v="1"/>
    <x v="1"/>
    <x v="0"/>
    <x v="0"/>
    <x v="2"/>
    <x v="2"/>
    <n v="1640.4864864864867"/>
  </r>
  <r>
    <x v="1"/>
    <x v="1"/>
    <x v="0"/>
    <x v="1"/>
    <x v="3"/>
    <x v="0"/>
    <n v="1491.3513513513515"/>
  </r>
  <r>
    <x v="1"/>
    <x v="1"/>
    <x v="0"/>
    <x v="1"/>
    <x v="3"/>
    <x v="1"/>
    <n v="1491.3513513513515"/>
  </r>
  <r>
    <x v="1"/>
    <x v="1"/>
    <x v="0"/>
    <x v="1"/>
    <x v="3"/>
    <x v="2"/>
    <n v="1491.3513513513515"/>
  </r>
  <r>
    <x v="1"/>
    <x v="1"/>
    <x v="0"/>
    <x v="1"/>
    <x v="4"/>
    <x v="0"/>
    <n v="1491.3513513513515"/>
  </r>
  <r>
    <x v="1"/>
    <x v="1"/>
    <x v="0"/>
    <x v="1"/>
    <x v="4"/>
    <x v="1"/>
    <n v="1491.3513513513515"/>
  </r>
  <r>
    <x v="1"/>
    <x v="1"/>
    <x v="0"/>
    <x v="1"/>
    <x v="4"/>
    <x v="2"/>
    <n v="1640.4864864864867"/>
  </r>
  <r>
    <x v="1"/>
    <x v="1"/>
    <x v="0"/>
    <x v="1"/>
    <x v="5"/>
    <x v="0"/>
    <n v="1491.3513513513515"/>
  </r>
  <r>
    <x v="1"/>
    <x v="1"/>
    <x v="0"/>
    <x v="1"/>
    <x v="5"/>
    <x v="1"/>
    <n v="1491.3513513513515"/>
  </r>
  <r>
    <x v="1"/>
    <x v="1"/>
    <x v="0"/>
    <x v="1"/>
    <x v="5"/>
    <x v="2"/>
    <n v="1491.3513513513515"/>
  </r>
  <r>
    <x v="1"/>
    <x v="1"/>
    <x v="0"/>
    <x v="2"/>
    <x v="6"/>
    <x v="0"/>
    <n v="1491.3513513513515"/>
  </r>
  <r>
    <x v="1"/>
    <x v="1"/>
    <x v="0"/>
    <x v="2"/>
    <x v="6"/>
    <x v="1"/>
    <n v="447.40540540540542"/>
  </r>
  <r>
    <x v="2"/>
    <x v="0"/>
    <x v="0"/>
    <x v="0"/>
    <x v="0"/>
    <x v="0"/>
    <n v="265.34246575342473"/>
  </r>
  <r>
    <x v="2"/>
    <x v="0"/>
    <x v="0"/>
    <x v="0"/>
    <x v="0"/>
    <x v="1"/>
    <n v="265.34246575342473"/>
  </r>
  <r>
    <x v="2"/>
    <x v="0"/>
    <x v="0"/>
    <x v="0"/>
    <x v="0"/>
    <x v="2"/>
    <n v="291.87671232876721"/>
  </r>
  <r>
    <x v="2"/>
    <x v="0"/>
    <x v="0"/>
    <x v="0"/>
    <x v="1"/>
    <x v="0"/>
    <n v="265.34246575342473"/>
  </r>
  <r>
    <x v="2"/>
    <x v="0"/>
    <x v="0"/>
    <x v="0"/>
    <x v="1"/>
    <x v="1"/>
    <n v="265.34246575342473"/>
  </r>
  <r>
    <x v="2"/>
    <x v="0"/>
    <x v="0"/>
    <x v="0"/>
    <x v="1"/>
    <x v="2"/>
    <n v="212.27397260273978"/>
  </r>
  <r>
    <x v="2"/>
    <x v="0"/>
    <x v="0"/>
    <x v="0"/>
    <x v="2"/>
    <x v="0"/>
    <n v="265.34246575342473"/>
  </r>
  <r>
    <x v="2"/>
    <x v="0"/>
    <x v="0"/>
    <x v="0"/>
    <x v="2"/>
    <x v="1"/>
    <n v="265.34246575342473"/>
  </r>
  <r>
    <x v="2"/>
    <x v="0"/>
    <x v="0"/>
    <x v="0"/>
    <x v="2"/>
    <x v="2"/>
    <n v="291.87671232876721"/>
  </r>
  <r>
    <x v="2"/>
    <x v="0"/>
    <x v="0"/>
    <x v="1"/>
    <x v="3"/>
    <x v="0"/>
    <n v="265.34246575342473"/>
  </r>
  <r>
    <x v="2"/>
    <x v="0"/>
    <x v="0"/>
    <x v="1"/>
    <x v="3"/>
    <x v="1"/>
    <n v="265.34246575342473"/>
  </r>
  <r>
    <x v="2"/>
    <x v="0"/>
    <x v="0"/>
    <x v="1"/>
    <x v="3"/>
    <x v="2"/>
    <n v="265.34246575342473"/>
  </r>
  <r>
    <x v="2"/>
    <x v="0"/>
    <x v="0"/>
    <x v="1"/>
    <x v="4"/>
    <x v="0"/>
    <n v="265.34246575342473"/>
  </r>
  <r>
    <x v="2"/>
    <x v="0"/>
    <x v="0"/>
    <x v="1"/>
    <x v="4"/>
    <x v="1"/>
    <n v="265.34246575342473"/>
  </r>
  <r>
    <x v="2"/>
    <x v="0"/>
    <x v="0"/>
    <x v="1"/>
    <x v="4"/>
    <x v="2"/>
    <n v="291.87671232876721"/>
  </r>
  <r>
    <x v="2"/>
    <x v="0"/>
    <x v="0"/>
    <x v="1"/>
    <x v="5"/>
    <x v="0"/>
    <n v="265.34246575342473"/>
  </r>
  <r>
    <x v="2"/>
    <x v="0"/>
    <x v="0"/>
    <x v="1"/>
    <x v="5"/>
    <x v="1"/>
    <n v="265.34246575342473"/>
  </r>
  <r>
    <x v="2"/>
    <x v="0"/>
    <x v="0"/>
    <x v="1"/>
    <x v="5"/>
    <x v="2"/>
    <n v="265.34246575342473"/>
  </r>
  <r>
    <x v="2"/>
    <x v="0"/>
    <x v="0"/>
    <x v="2"/>
    <x v="6"/>
    <x v="0"/>
    <n v="265.34246575342473"/>
  </r>
  <r>
    <x v="2"/>
    <x v="0"/>
    <x v="0"/>
    <x v="2"/>
    <x v="6"/>
    <x v="1"/>
    <n v="265.34246575342473"/>
  </r>
  <r>
    <x v="2"/>
    <x v="0"/>
    <x v="0"/>
    <x v="2"/>
    <x v="6"/>
    <x v="2"/>
    <n v="291.87671232876721"/>
  </r>
  <r>
    <x v="2"/>
    <x v="0"/>
    <x v="0"/>
    <x v="2"/>
    <x v="7"/>
    <x v="0"/>
    <n v="265.34246575342473"/>
  </r>
  <r>
    <x v="2"/>
    <x v="0"/>
    <x v="0"/>
    <x v="2"/>
    <x v="7"/>
    <x v="1"/>
    <n v="265.34246575342473"/>
  </r>
  <r>
    <x v="2"/>
    <x v="0"/>
    <x v="0"/>
    <x v="2"/>
    <x v="7"/>
    <x v="2"/>
    <n v="291.87671232876721"/>
  </r>
  <r>
    <x v="2"/>
    <x v="0"/>
    <x v="0"/>
    <x v="2"/>
    <x v="8"/>
    <x v="0"/>
    <n v="265.34246575342473"/>
  </r>
  <r>
    <x v="2"/>
    <x v="0"/>
    <x v="0"/>
    <x v="2"/>
    <x v="8"/>
    <x v="1"/>
    <n v="265.34246575342473"/>
  </r>
  <r>
    <x v="2"/>
    <x v="0"/>
    <x v="0"/>
    <x v="2"/>
    <x v="8"/>
    <x v="2"/>
    <n v="265.34246575342473"/>
  </r>
  <r>
    <x v="2"/>
    <x v="0"/>
    <x v="0"/>
    <x v="3"/>
    <x v="9"/>
    <x v="0"/>
    <n v="265.34246575342473"/>
  </r>
  <r>
    <x v="2"/>
    <x v="0"/>
    <x v="0"/>
    <x v="3"/>
    <x v="9"/>
    <x v="1"/>
    <n v="265.34246575342473"/>
  </r>
  <r>
    <x v="2"/>
    <x v="0"/>
    <x v="0"/>
    <x v="3"/>
    <x v="9"/>
    <x v="2"/>
    <n v="291.87671232876721"/>
  </r>
  <r>
    <x v="2"/>
    <x v="0"/>
    <x v="0"/>
    <x v="3"/>
    <x v="10"/>
    <x v="0"/>
    <n v="265.34246575342473"/>
  </r>
  <r>
    <x v="2"/>
    <x v="0"/>
    <x v="0"/>
    <x v="3"/>
    <x v="10"/>
    <x v="1"/>
    <n v="265.34246575342473"/>
  </r>
  <r>
    <x v="2"/>
    <x v="0"/>
    <x v="0"/>
    <x v="3"/>
    <x v="10"/>
    <x v="2"/>
    <n v="265.34246575342473"/>
  </r>
  <r>
    <x v="2"/>
    <x v="0"/>
    <x v="0"/>
    <x v="3"/>
    <x v="11"/>
    <x v="0"/>
    <n v="265.34246575342473"/>
  </r>
  <r>
    <x v="2"/>
    <x v="0"/>
    <x v="0"/>
    <x v="3"/>
    <x v="11"/>
    <x v="1"/>
    <n v="265.34246575342473"/>
  </r>
  <r>
    <x v="2"/>
    <x v="0"/>
    <x v="0"/>
    <x v="3"/>
    <x v="11"/>
    <x v="2"/>
    <n v="291.87671232876721"/>
  </r>
  <r>
    <x v="2"/>
    <x v="1"/>
    <x v="0"/>
    <x v="0"/>
    <x v="0"/>
    <x v="0"/>
    <n v="280.54794520547944"/>
  </r>
  <r>
    <x v="2"/>
    <x v="1"/>
    <x v="0"/>
    <x v="0"/>
    <x v="0"/>
    <x v="1"/>
    <n v="280.54794520547944"/>
  </r>
  <r>
    <x v="2"/>
    <x v="1"/>
    <x v="0"/>
    <x v="0"/>
    <x v="0"/>
    <x v="2"/>
    <n v="308.60273972602738"/>
  </r>
  <r>
    <x v="2"/>
    <x v="1"/>
    <x v="0"/>
    <x v="0"/>
    <x v="1"/>
    <x v="0"/>
    <n v="280.54794520547944"/>
  </r>
  <r>
    <x v="2"/>
    <x v="1"/>
    <x v="0"/>
    <x v="0"/>
    <x v="1"/>
    <x v="1"/>
    <n v="280.54794520547944"/>
  </r>
  <r>
    <x v="2"/>
    <x v="1"/>
    <x v="0"/>
    <x v="0"/>
    <x v="1"/>
    <x v="2"/>
    <n v="224.43835616438355"/>
  </r>
  <r>
    <x v="2"/>
    <x v="1"/>
    <x v="0"/>
    <x v="0"/>
    <x v="2"/>
    <x v="0"/>
    <n v="280.54794520547944"/>
  </r>
  <r>
    <x v="2"/>
    <x v="1"/>
    <x v="0"/>
    <x v="0"/>
    <x v="2"/>
    <x v="1"/>
    <n v="280.54794520547944"/>
  </r>
  <r>
    <x v="2"/>
    <x v="1"/>
    <x v="0"/>
    <x v="0"/>
    <x v="2"/>
    <x v="2"/>
    <n v="308.60273972602738"/>
  </r>
  <r>
    <x v="2"/>
    <x v="1"/>
    <x v="0"/>
    <x v="1"/>
    <x v="3"/>
    <x v="0"/>
    <n v="280.54794520547944"/>
  </r>
  <r>
    <x v="2"/>
    <x v="1"/>
    <x v="0"/>
    <x v="1"/>
    <x v="3"/>
    <x v="1"/>
    <n v="280.54794520547944"/>
  </r>
  <r>
    <x v="2"/>
    <x v="1"/>
    <x v="0"/>
    <x v="1"/>
    <x v="3"/>
    <x v="2"/>
    <n v="280.54794520547944"/>
  </r>
  <r>
    <x v="2"/>
    <x v="1"/>
    <x v="0"/>
    <x v="1"/>
    <x v="4"/>
    <x v="0"/>
    <n v="280.54794520547944"/>
  </r>
  <r>
    <x v="2"/>
    <x v="1"/>
    <x v="0"/>
    <x v="1"/>
    <x v="4"/>
    <x v="1"/>
    <n v="280.54794520547944"/>
  </r>
  <r>
    <x v="2"/>
    <x v="1"/>
    <x v="0"/>
    <x v="1"/>
    <x v="4"/>
    <x v="2"/>
    <n v="308.60273972602738"/>
  </r>
  <r>
    <x v="2"/>
    <x v="1"/>
    <x v="0"/>
    <x v="1"/>
    <x v="5"/>
    <x v="0"/>
    <n v="280.54794520547944"/>
  </r>
  <r>
    <x v="2"/>
    <x v="1"/>
    <x v="0"/>
    <x v="1"/>
    <x v="5"/>
    <x v="1"/>
    <n v="280.54794520547944"/>
  </r>
  <r>
    <x v="2"/>
    <x v="1"/>
    <x v="0"/>
    <x v="1"/>
    <x v="5"/>
    <x v="2"/>
    <n v="280.54794520547944"/>
  </r>
  <r>
    <x v="2"/>
    <x v="1"/>
    <x v="0"/>
    <x v="2"/>
    <x v="6"/>
    <x v="0"/>
    <n v="280.54794520547944"/>
  </r>
  <r>
    <x v="2"/>
    <x v="1"/>
    <x v="0"/>
    <x v="2"/>
    <x v="6"/>
    <x v="1"/>
    <n v="280.54794520547944"/>
  </r>
  <r>
    <x v="2"/>
    <x v="1"/>
    <x v="0"/>
    <x v="2"/>
    <x v="6"/>
    <x v="2"/>
    <n v="308.60273972602738"/>
  </r>
  <r>
    <x v="2"/>
    <x v="1"/>
    <x v="0"/>
    <x v="2"/>
    <x v="7"/>
    <x v="0"/>
    <n v="280.54794520547944"/>
  </r>
  <r>
    <x v="2"/>
    <x v="1"/>
    <x v="0"/>
    <x v="2"/>
    <x v="7"/>
    <x v="1"/>
    <n v="280.54794520547944"/>
  </r>
  <r>
    <x v="2"/>
    <x v="1"/>
    <x v="0"/>
    <x v="2"/>
    <x v="7"/>
    <x v="2"/>
    <n v="308.60273972602738"/>
  </r>
  <r>
    <x v="2"/>
    <x v="1"/>
    <x v="0"/>
    <x v="2"/>
    <x v="8"/>
    <x v="0"/>
    <n v="280.54794520547944"/>
  </r>
  <r>
    <x v="2"/>
    <x v="1"/>
    <x v="0"/>
    <x v="2"/>
    <x v="8"/>
    <x v="1"/>
    <n v="280.54794520547944"/>
  </r>
  <r>
    <x v="2"/>
    <x v="1"/>
    <x v="0"/>
    <x v="2"/>
    <x v="8"/>
    <x v="2"/>
    <n v="280.54794520547944"/>
  </r>
  <r>
    <x v="2"/>
    <x v="1"/>
    <x v="0"/>
    <x v="3"/>
    <x v="9"/>
    <x v="0"/>
    <n v="280.54794520547944"/>
  </r>
  <r>
    <x v="2"/>
    <x v="1"/>
    <x v="0"/>
    <x v="3"/>
    <x v="9"/>
    <x v="1"/>
    <n v="280.54794520547944"/>
  </r>
  <r>
    <x v="2"/>
    <x v="1"/>
    <x v="0"/>
    <x v="3"/>
    <x v="9"/>
    <x v="2"/>
    <n v="308.60273972602738"/>
  </r>
  <r>
    <x v="2"/>
    <x v="1"/>
    <x v="0"/>
    <x v="3"/>
    <x v="10"/>
    <x v="0"/>
    <n v="280.54794520547944"/>
  </r>
  <r>
    <x v="2"/>
    <x v="1"/>
    <x v="0"/>
    <x v="3"/>
    <x v="10"/>
    <x v="1"/>
    <n v="280.54794520547944"/>
  </r>
  <r>
    <x v="2"/>
    <x v="1"/>
    <x v="0"/>
    <x v="3"/>
    <x v="10"/>
    <x v="2"/>
    <n v="280.54794520547944"/>
  </r>
  <r>
    <x v="2"/>
    <x v="1"/>
    <x v="0"/>
    <x v="3"/>
    <x v="11"/>
    <x v="0"/>
    <n v="280.54794520547944"/>
  </r>
  <r>
    <x v="2"/>
    <x v="1"/>
    <x v="0"/>
    <x v="3"/>
    <x v="11"/>
    <x v="1"/>
    <n v="280.54794520547944"/>
  </r>
  <r>
    <x v="2"/>
    <x v="1"/>
    <x v="0"/>
    <x v="3"/>
    <x v="11"/>
    <x v="2"/>
    <n v="308.60273972602738"/>
  </r>
  <r>
    <x v="3"/>
    <x v="0"/>
    <x v="1"/>
    <x v="2"/>
    <x v="8"/>
    <x v="0"/>
    <n v="2745.9016393442621"/>
  </r>
  <r>
    <x v="3"/>
    <x v="0"/>
    <x v="1"/>
    <x v="2"/>
    <x v="8"/>
    <x v="1"/>
    <n v="2745.9016393442621"/>
  </r>
  <r>
    <x v="3"/>
    <x v="0"/>
    <x v="1"/>
    <x v="2"/>
    <x v="8"/>
    <x v="2"/>
    <n v="2745.9016393442621"/>
  </r>
  <r>
    <x v="3"/>
    <x v="0"/>
    <x v="1"/>
    <x v="3"/>
    <x v="9"/>
    <x v="0"/>
    <n v="2745.9016393442621"/>
  </r>
  <r>
    <x v="3"/>
    <x v="0"/>
    <x v="1"/>
    <x v="3"/>
    <x v="9"/>
    <x v="1"/>
    <n v="2745.9016393442621"/>
  </r>
  <r>
    <x v="3"/>
    <x v="0"/>
    <x v="1"/>
    <x v="3"/>
    <x v="9"/>
    <x v="2"/>
    <n v="3020.4918032786882"/>
  </r>
  <r>
    <x v="3"/>
    <x v="0"/>
    <x v="1"/>
    <x v="3"/>
    <x v="10"/>
    <x v="0"/>
    <n v="2745.9016393442621"/>
  </r>
  <r>
    <x v="3"/>
    <x v="0"/>
    <x v="1"/>
    <x v="3"/>
    <x v="10"/>
    <x v="1"/>
    <n v="2745.9016393442621"/>
  </r>
  <r>
    <x v="3"/>
    <x v="0"/>
    <x v="1"/>
    <x v="3"/>
    <x v="10"/>
    <x v="2"/>
    <n v="2745.9016393442621"/>
  </r>
  <r>
    <x v="3"/>
    <x v="0"/>
    <x v="1"/>
    <x v="3"/>
    <x v="11"/>
    <x v="0"/>
    <n v="2745.9016393442621"/>
  </r>
  <r>
    <x v="3"/>
    <x v="0"/>
    <x v="1"/>
    <x v="3"/>
    <x v="11"/>
    <x v="1"/>
    <n v="2745.9016393442621"/>
  </r>
  <r>
    <x v="3"/>
    <x v="0"/>
    <x v="1"/>
    <x v="3"/>
    <x v="11"/>
    <x v="2"/>
    <n v="3020.4918032786882"/>
  </r>
  <r>
    <x v="3"/>
    <x v="1"/>
    <x v="1"/>
    <x v="2"/>
    <x v="8"/>
    <x v="0"/>
    <n v="2692.6229508196725"/>
  </r>
  <r>
    <x v="3"/>
    <x v="1"/>
    <x v="1"/>
    <x v="2"/>
    <x v="8"/>
    <x v="1"/>
    <n v="2692.6229508196725"/>
  </r>
  <r>
    <x v="3"/>
    <x v="1"/>
    <x v="1"/>
    <x v="2"/>
    <x v="8"/>
    <x v="2"/>
    <n v="2692.6229508196725"/>
  </r>
  <r>
    <x v="3"/>
    <x v="1"/>
    <x v="1"/>
    <x v="3"/>
    <x v="9"/>
    <x v="0"/>
    <n v="2692.6229508196725"/>
  </r>
  <r>
    <x v="3"/>
    <x v="1"/>
    <x v="1"/>
    <x v="3"/>
    <x v="9"/>
    <x v="1"/>
    <n v="2692.6229508196725"/>
  </r>
  <r>
    <x v="3"/>
    <x v="1"/>
    <x v="1"/>
    <x v="3"/>
    <x v="9"/>
    <x v="2"/>
    <n v="2961.8852459016398"/>
  </r>
  <r>
    <x v="3"/>
    <x v="1"/>
    <x v="1"/>
    <x v="3"/>
    <x v="10"/>
    <x v="0"/>
    <n v="2692.6229508196725"/>
  </r>
  <r>
    <x v="3"/>
    <x v="1"/>
    <x v="1"/>
    <x v="3"/>
    <x v="10"/>
    <x v="1"/>
    <n v="2692.6229508196725"/>
  </r>
  <r>
    <x v="3"/>
    <x v="1"/>
    <x v="1"/>
    <x v="3"/>
    <x v="10"/>
    <x v="2"/>
    <n v="2692.6229508196725"/>
  </r>
  <r>
    <x v="3"/>
    <x v="1"/>
    <x v="1"/>
    <x v="3"/>
    <x v="11"/>
    <x v="0"/>
    <n v="2692.6229508196725"/>
  </r>
  <r>
    <x v="3"/>
    <x v="1"/>
    <x v="1"/>
    <x v="3"/>
    <x v="11"/>
    <x v="1"/>
    <n v="2692.6229508196725"/>
  </r>
  <r>
    <x v="3"/>
    <x v="1"/>
    <x v="1"/>
    <x v="3"/>
    <x v="11"/>
    <x v="2"/>
    <n v="2961.8852459016398"/>
  </r>
  <r>
    <x v="4"/>
    <x v="0"/>
    <x v="0"/>
    <x v="1"/>
    <x v="4"/>
    <x v="1"/>
    <n v="831.78947368421052"/>
  </r>
  <r>
    <x v="4"/>
    <x v="0"/>
    <x v="0"/>
    <x v="1"/>
    <x v="4"/>
    <x v="2"/>
    <n v="1016.6315789473684"/>
  </r>
  <r>
    <x v="4"/>
    <x v="0"/>
    <x v="0"/>
    <x v="1"/>
    <x v="5"/>
    <x v="0"/>
    <n v="924.21052631578948"/>
  </r>
  <r>
    <x v="4"/>
    <x v="0"/>
    <x v="0"/>
    <x v="1"/>
    <x v="5"/>
    <x v="1"/>
    <n v="924.21052631578948"/>
  </r>
  <r>
    <x v="4"/>
    <x v="0"/>
    <x v="0"/>
    <x v="1"/>
    <x v="5"/>
    <x v="2"/>
    <n v="924.21052631578948"/>
  </r>
  <r>
    <x v="4"/>
    <x v="0"/>
    <x v="0"/>
    <x v="2"/>
    <x v="6"/>
    <x v="0"/>
    <n v="924.21052631578948"/>
  </r>
  <r>
    <x v="4"/>
    <x v="0"/>
    <x v="0"/>
    <x v="2"/>
    <x v="6"/>
    <x v="1"/>
    <n v="924.21052631578948"/>
  </r>
  <r>
    <x v="4"/>
    <x v="0"/>
    <x v="0"/>
    <x v="2"/>
    <x v="6"/>
    <x v="2"/>
    <n v="1016.6315789473684"/>
  </r>
  <r>
    <x v="4"/>
    <x v="0"/>
    <x v="0"/>
    <x v="2"/>
    <x v="7"/>
    <x v="0"/>
    <n v="924.21052631578948"/>
  </r>
  <r>
    <x v="4"/>
    <x v="0"/>
    <x v="0"/>
    <x v="2"/>
    <x v="7"/>
    <x v="1"/>
    <n v="924.21052631578948"/>
  </r>
  <r>
    <x v="4"/>
    <x v="0"/>
    <x v="0"/>
    <x v="2"/>
    <x v="7"/>
    <x v="2"/>
    <n v="1016.6315789473684"/>
  </r>
  <r>
    <x v="4"/>
    <x v="0"/>
    <x v="0"/>
    <x v="2"/>
    <x v="8"/>
    <x v="0"/>
    <n v="924.21052631578948"/>
  </r>
  <r>
    <x v="4"/>
    <x v="0"/>
    <x v="0"/>
    <x v="2"/>
    <x v="8"/>
    <x v="1"/>
    <n v="924.21052631578948"/>
  </r>
  <r>
    <x v="4"/>
    <x v="0"/>
    <x v="0"/>
    <x v="2"/>
    <x v="8"/>
    <x v="2"/>
    <n v="924.21052631578948"/>
  </r>
  <r>
    <x v="4"/>
    <x v="0"/>
    <x v="0"/>
    <x v="3"/>
    <x v="9"/>
    <x v="0"/>
    <n v="924.21052631578948"/>
  </r>
  <r>
    <x v="4"/>
    <x v="0"/>
    <x v="0"/>
    <x v="3"/>
    <x v="9"/>
    <x v="1"/>
    <n v="924.21052631578948"/>
  </r>
  <r>
    <x v="4"/>
    <x v="0"/>
    <x v="0"/>
    <x v="3"/>
    <x v="9"/>
    <x v="2"/>
    <n v="1016.6315789473684"/>
  </r>
  <r>
    <x v="4"/>
    <x v="0"/>
    <x v="0"/>
    <x v="3"/>
    <x v="10"/>
    <x v="0"/>
    <n v="924.21052631578948"/>
  </r>
  <r>
    <x v="4"/>
    <x v="0"/>
    <x v="0"/>
    <x v="3"/>
    <x v="10"/>
    <x v="1"/>
    <n v="646.9473684210526"/>
  </r>
  <r>
    <x v="4"/>
    <x v="1"/>
    <x v="0"/>
    <x v="1"/>
    <x v="4"/>
    <x v="1"/>
    <n v="852.63157894736833"/>
  </r>
  <r>
    <x v="4"/>
    <x v="1"/>
    <x v="0"/>
    <x v="1"/>
    <x v="4"/>
    <x v="2"/>
    <n v="1042.1052631578946"/>
  </r>
  <r>
    <x v="4"/>
    <x v="1"/>
    <x v="0"/>
    <x v="1"/>
    <x v="5"/>
    <x v="0"/>
    <n v="947.36842105263145"/>
  </r>
  <r>
    <x v="4"/>
    <x v="1"/>
    <x v="0"/>
    <x v="1"/>
    <x v="5"/>
    <x v="1"/>
    <n v="947.36842105263145"/>
  </r>
  <r>
    <x v="4"/>
    <x v="1"/>
    <x v="0"/>
    <x v="1"/>
    <x v="5"/>
    <x v="2"/>
    <n v="947.36842105263145"/>
  </r>
  <r>
    <x v="4"/>
    <x v="1"/>
    <x v="0"/>
    <x v="2"/>
    <x v="6"/>
    <x v="0"/>
    <n v="947.36842105263145"/>
  </r>
  <r>
    <x v="4"/>
    <x v="1"/>
    <x v="0"/>
    <x v="2"/>
    <x v="6"/>
    <x v="1"/>
    <n v="947.36842105263145"/>
  </r>
  <r>
    <x v="4"/>
    <x v="1"/>
    <x v="0"/>
    <x v="2"/>
    <x v="6"/>
    <x v="2"/>
    <n v="1042.1052631578946"/>
  </r>
  <r>
    <x v="4"/>
    <x v="1"/>
    <x v="0"/>
    <x v="2"/>
    <x v="7"/>
    <x v="0"/>
    <n v="947.36842105263145"/>
  </r>
  <r>
    <x v="4"/>
    <x v="1"/>
    <x v="0"/>
    <x v="2"/>
    <x v="7"/>
    <x v="1"/>
    <n v="947.36842105263145"/>
  </r>
  <r>
    <x v="4"/>
    <x v="1"/>
    <x v="0"/>
    <x v="2"/>
    <x v="7"/>
    <x v="2"/>
    <n v="1042.1052631578946"/>
  </r>
  <r>
    <x v="4"/>
    <x v="1"/>
    <x v="0"/>
    <x v="2"/>
    <x v="8"/>
    <x v="0"/>
    <n v="947.36842105263145"/>
  </r>
  <r>
    <x v="4"/>
    <x v="1"/>
    <x v="0"/>
    <x v="2"/>
    <x v="8"/>
    <x v="1"/>
    <n v="947.36842105263145"/>
  </r>
  <r>
    <x v="4"/>
    <x v="1"/>
    <x v="0"/>
    <x v="2"/>
    <x v="8"/>
    <x v="2"/>
    <n v="947.36842105263145"/>
  </r>
  <r>
    <x v="4"/>
    <x v="1"/>
    <x v="0"/>
    <x v="3"/>
    <x v="9"/>
    <x v="0"/>
    <n v="947.36842105263145"/>
  </r>
  <r>
    <x v="4"/>
    <x v="1"/>
    <x v="0"/>
    <x v="3"/>
    <x v="9"/>
    <x v="1"/>
    <n v="947.36842105263145"/>
  </r>
  <r>
    <x v="4"/>
    <x v="1"/>
    <x v="0"/>
    <x v="3"/>
    <x v="9"/>
    <x v="2"/>
    <n v="1042.1052631578946"/>
  </r>
  <r>
    <x v="4"/>
    <x v="1"/>
    <x v="0"/>
    <x v="3"/>
    <x v="10"/>
    <x v="0"/>
    <n v="947.36842105263145"/>
  </r>
  <r>
    <x v="4"/>
    <x v="1"/>
    <x v="0"/>
    <x v="3"/>
    <x v="10"/>
    <x v="1"/>
    <n v="663.157894736842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86" applyNumberFormats="0" applyBorderFormats="0" applyFontFormats="0" applyPatternFormats="0" applyAlignmentFormats="0" applyWidthHeightFormats="1" dataCaption="Значения" updatedVersion="5" minRefreshableVersion="3" useAutoFormatting="1" itemPrintTitles="1" mergeItem="1" createdVersion="5" indent="127" compact="0" compactData="0" multipleFieldFilters="0" fieldListSortAscending="1">
  <location ref="A1:ER12" firstHeaderRow="1" firstDataRow="6" firstDataCol="1"/>
  <pivotFields count="7">
    <pivotField axis="axisRow" subtotalCaption="Всего за № работника" compact="0" outline="0" showAll="0">
      <items count="6">
        <item x="0"/>
        <item x="3"/>
        <item x="1"/>
        <item x="4"/>
        <item x="2"/>
        <item t="default"/>
      </items>
    </pivotField>
    <pivotField axis="axisCol" subtotalCaption="Всего за Вариант" compact="0" outline="0" showAll="0" sortType="ascending">
      <items count="3">
        <item x="0"/>
        <item x="1"/>
        <item t="default"/>
      </items>
    </pivotField>
    <pivotField axis="axisCol" subtotalCaption="Всего за Год" compact="0" outline="0" showAll="0" sortType="ascending">
      <items count="3">
        <item x="1"/>
        <item x="0"/>
        <item t="default"/>
      </items>
    </pivotField>
    <pivotField axis="axisCol" subtotalCaption="Всего за Квартал" compact="0" outline="0" showAll="0" sortType="ascending">
      <items count="5">
        <item x="0"/>
        <item x="1"/>
        <item x="2"/>
        <item x="3"/>
        <item t="default"/>
      </items>
    </pivotField>
    <pivotField axis="axisCol" subtotalCaption="Всего за Месяц" compact="0" outline="0" showAll="0" nonAutoSortDefault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ubtotalCaption="Всего за Декада" compact="0" outline="0" showAll="0" sortType="ascending">
      <items count="4">
        <item x="0"/>
        <item x="1"/>
        <item x="2"/>
        <item t="default"/>
      </items>
    </pivotField>
    <pivotField dataField="1" subtotalCaption="Всего за Сумма" compact="0" outline="0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5">
    <field x="1"/>
    <field x="2"/>
    <field x="3"/>
    <field x="4"/>
    <field x="5"/>
  </colFields>
  <colItems count="147">
    <i>
      <x/>
      <x/>
      <x v="2"/>
      <x v="8"/>
      <x/>
    </i>
    <i r="4">
      <x v="1"/>
    </i>
    <i r="4">
      <x v="2"/>
    </i>
    <i t="default" r="3">
      <x v="8"/>
    </i>
    <i t="default" r="2">
      <x v="2"/>
    </i>
    <i r="2">
      <x v="3"/>
      <x v="9"/>
      <x/>
    </i>
    <i r="4">
      <x v="1"/>
    </i>
    <i r="4">
      <x v="2"/>
    </i>
    <i t="default" r="3">
      <x v="9"/>
    </i>
    <i r="3">
      <x v="10"/>
      <x/>
    </i>
    <i r="4">
      <x v="1"/>
    </i>
    <i r="4">
      <x v="2"/>
    </i>
    <i t="default" r="3">
      <x v="10"/>
    </i>
    <i r="3">
      <x v="11"/>
      <x/>
    </i>
    <i r="4">
      <x v="1"/>
    </i>
    <i r="4">
      <x v="2"/>
    </i>
    <i t="default" r="3">
      <x v="11"/>
    </i>
    <i t="default" r="2">
      <x v="3"/>
    </i>
    <i t="default" r="1">
      <x/>
    </i>
    <i r="1">
      <x v="1"/>
      <x/>
      <x/>
      <x/>
    </i>
    <i r="4">
      <x v="1"/>
    </i>
    <i r="4">
      <x v="2"/>
    </i>
    <i t="default" r="3">
      <x/>
    </i>
    <i r="3">
      <x v="1"/>
      <x/>
    </i>
    <i r="4">
      <x v="1"/>
    </i>
    <i r="4">
      <x v="2"/>
    </i>
    <i t="default" r="3">
      <x v="1"/>
    </i>
    <i r="3">
      <x v="2"/>
      <x/>
    </i>
    <i r="4">
      <x v="1"/>
    </i>
    <i r="4">
      <x v="2"/>
    </i>
    <i t="default" r="3">
      <x v="2"/>
    </i>
    <i t="default" r="2">
      <x/>
    </i>
    <i r="2">
      <x v="1"/>
      <x v="3"/>
      <x/>
    </i>
    <i r="4">
      <x v="1"/>
    </i>
    <i r="4">
      <x v="2"/>
    </i>
    <i t="default" r="3">
      <x v="3"/>
    </i>
    <i r="3">
      <x v="4"/>
      <x/>
    </i>
    <i r="4">
      <x v="1"/>
    </i>
    <i r="4">
      <x v="2"/>
    </i>
    <i t="default" r="3">
      <x v="4"/>
    </i>
    <i r="3">
      <x v="5"/>
      <x/>
    </i>
    <i r="4">
      <x v="1"/>
    </i>
    <i r="4">
      <x v="2"/>
    </i>
    <i t="default" r="3">
      <x v="5"/>
    </i>
    <i t="default" r="2">
      <x v="1"/>
    </i>
    <i r="2">
      <x v="2"/>
      <x v="6"/>
      <x/>
    </i>
    <i r="4">
      <x v="1"/>
    </i>
    <i r="4">
      <x v="2"/>
    </i>
    <i t="default" r="3">
      <x v="6"/>
    </i>
    <i r="3">
      <x v="7"/>
      <x/>
    </i>
    <i r="4">
      <x v="1"/>
    </i>
    <i r="4">
      <x v="2"/>
    </i>
    <i t="default" r="3">
      <x v="7"/>
    </i>
    <i r="3">
      <x v="8"/>
      <x/>
    </i>
    <i r="4">
      <x v="1"/>
    </i>
    <i r="4">
      <x v="2"/>
    </i>
    <i t="default" r="3">
      <x v="8"/>
    </i>
    <i t="default" r="2">
      <x v="2"/>
    </i>
    <i r="2">
      <x v="3"/>
      <x v="9"/>
      <x/>
    </i>
    <i r="4">
      <x v="1"/>
    </i>
    <i r="4">
      <x v="2"/>
    </i>
    <i t="default" r="3">
      <x v="9"/>
    </i>
    <i r="3">
      <x v="10"/>
      <x/>
    </i>
    <i r="4">
      <x v="1"/>
    </i>
    <i r="4">
      <x v="2"/>
    </i>
    <i t="default" r="3">
      <x v="10"/>
    </i>
    <i r="3">
      <x v="11"/>
      <x/>
    </i>
    <i r="4">
      <x v="1"/>
    </i>
    <i r="4">
      <x v="2"/>
    </i>
    <i t="default" r="3">
      <x v="11"/>
    </i>
    <i t="default" r="2">
      <x v="3"/>
    </i>
    <i t="default" r="1">
      <x v="1"/>
    </i>
    <i t="default">
      <x/>
    </i>
    <i>
      <x v="1"/>
      <x/>
      <x v="2"/>
      <x v="8"/>
      <x/>
    </i>
    <i r="4">
      <x v="1"/>
    </i>
    <i r="4">
      <x v="2"/>
    </i>
    <i t="default" r="3">
      <x v="8"/>
    </i>
    <i t="default" r="2">
      <x v="2"/>
    </i>
    <i r="2">
      <x v="3"/>
      <x v="9"/>
      <x/>
    </i>
    <i r="4">
      <x v="1"/>
    </i>
    <i r="4">
      <x v="2"/>
    </i>
    <i t="default" r="3">
      <x v="9"/>
    </i>
    <i r="3">
      <x v="10"/>
      <x/>
    </i>
    <i r="4">
      <x v="1"/>
    </i>
    <i r="4">
      <x v="2"/>
    </i>
    <i t="default" r="3">
      <x v="10"/>
    </i>
    <i r="3">
      <x v="11"/>
      <x/>
    </i>
    <i r="4">
      <x v="1"/>
    </i>
    <i r="4">
      <x v="2"/>
    </i>
    <i t="default" r="3">
      <x v="11"/>
    </i>
    <i t="default" r="2">
      <x v="3"/>
    </i>
    <i t="default" r="1">
      <x/>
    </i>
    <i r="1">
      <x v="1"/>
      <x/>
      <x/>
      <x/>
    </i>
    <i r="4">
      <x v="1"/>
    </i>
    <i r="4">
      <x v="2"/>
    </i>
    <i t="default" r="3">
      <x/>
    </i>
    <i r="3">
      <x v="1"/>
      <x/>
    </i>
    <i r="4">
      <x v="1"/>
    </i>
    <i r="4">
      <x v="2"/>
    </i>
    <i t="default" r="3">
      <x v="1"/>
    </i>
    <i r="3">
      <x v="2"/>
      <x/>
    </i>
    <i r="4">
      <x v="1"/>
    </i>
    <i r="4">
      <x v="2"/>
    </i>
    <i t="default" r="3">
      <x v="2"/>
    </i>
    <i t="default" r="2">
      <x/>
    </i>
    <i r="2">
      <x v="1"/>
      <x v="3"/>
      <x/>
    </i>
    <i r="4">
      <x v="1"/>
    </i>
    <i r="4">
      <x v="2"/>
    </i>
    <i t="default" r="3">
      <x v="3"/>
    </i>
    <i r="3">
      <x v="4"/>
      <x/>
    </i>
    <i r="4">
      <x v="1"/>
    </i>
    <i r="4">
      <x v="2"/>
    </i>
    <i t="default" r="3">
      <x v="4"/>
    </i>
    <i r="3">
      <x v="5"/>
      <x/>
    </i>
    <i r="4">
      <x v="1"/>
    </i>
    <i r="4">
      <x v="2"/>
    </i>
    <i t="default" r="3">
      <x v="5"/>
    </i>
    <i t="default" r="2">
      <x v="1"/>
    </i>
    <i r="2">
      <x v="2"/>
      <x v="6"/>
      <x/>
    </i>
    <i r="4">
      <x v="1"/>
    </i>
    <i r="4">
      <x v="2"/>
    </i>
    <i t="default" r="3">
      <x v="6"/>
    </i>
    <i r="3">
      <x v="7"/>
      <x/>
    </i>
    <i r="4">
      <x v="1"/>
    </i>
    <i r="4">
      <x v="2"/>
    </i>
    <i t="default" r="3">
      <x v="7"/>
    </i>
    <i r="3">
      <x v="8"/>
      <x/>
    </i>
    <i r="4">
      <x v="1"/>
    </i>
    <i r="4">
      <x v="2"/>
    </i>
    <i t="default" r="3">
      <x v="8"/>
    </i>
    <i t="default" r="2">
      <x v="2"/>
    </i>
    <i r="2">
      <x v="3"/>
      <x v="9"/>
      <x/>
    </i>
    <i r="4">
      <x v="1"/>
    </i>
    <i r="4">
      <x v="2"/>
    </i>
    <i t="default" r="3">
      <x v="9"/>
    </i>
    <i r="3">
      <x v="10"/>
      <x/>
    </i>
    <i r="4">
      <x v="1"/>
    </i>
    <i r="4">
      <x v="2"/>
    </i>
    <i t="default" r="3">
      <x v="10"/>
    </i>
    <i r="3">
      <x v="11"/>
      <x/>
    </i>
    <i r="4">
      <x v="1"/>
    </i>
    <i r="4">
      <x v="2"/>
    </i>
    <i t="default" r="3">
      <x v="11"/>
    </i>
    <i t="default" r="2">
      <x v="3"/>
    </i>
    <i t="default" r="1">
      <x v="1"/>
    </i>
    <i t="default">
      <x v="1"/>
    </i>
    <i t="grand">
      <x/>
    </i>
  </colItems>
  <dataFields count="1">
    <dataField name="Сумма по полю Сумма" fld="6" baseField="0" baseItem="0" numFmtId="2"/>
  </dataFields>
  <formats count="2">
    <format dxfId="10">
      <pivotArea type="topRight" dataOnly="0" labelOnly="1" outline="0" fieldPosition="0"/>
    </format>
    <format dxfId="11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KM22"/>
  <sheetViews>
    <sheetView tabSelected="1" topLeftCell="AI7" zoomScale="70" zoomScaleNormal="70" workbookViewId="0">
      <selection activeCell="CV9" sqref="CV9"/>
    </sheetView>
  </sheetViews>
  <sheetFormatPr defaultRowHeight="15" outlineLevelCol="2" x14ac:dyDescent="0.25"/>
  <cols>
    <col min="1" max="1" width="10.85546875" style="8" hidden="1" customWidth="1" outlineLevel="1"/>
    <col min="2" max="2" width="9.140625" hidden="1" customWidth="1" outlineLevel="1"/>
    <col min="3" max="3" width="11.85546875" hidden="1" customWidth="1" outlineLevel="1"/>
    <col min="4" max="4" width="7.7109375" hidden="1" customWidth="1" outlineLevel="1"/>
    <col min="5" max="5" width="11.85546875" hidden="1" customWidth="1" outlineLevel="1"/>
    <col min="6" max="6" width="12.140625" hidden="1" customWidth="1" outlineLevel="1"/>
    <col min="7" max="7" width="9.140625" hidden="1" customWidth="1" outlineLevel="1"/>
    <col min="8" max="8" width="9.28515625" hidden="1" customWidth="1" outlineLevel="1"/>
    <col min="9" max="9" width="9.140625" hidden="1" customWidth="1" outlineLevel="1"/>
    <col min="10" max="10" width="22.7109375" hidden="1" customWidth="1" outlineLevel="1"/>
    <col min="11" max="11" width="22.5703125" hidden="1" customWidth="1" outlineLevel="1"/>
    <col min="12" max="12" width="9.140625" hidden="1" customWidth="1" outlineLevel="1"/>
    <col min="13" max="16" width="14.140625" style="5" hidden="1" customWidth="1" outlineLevel="1"/>
    <col min="17" max="18" width="15.5703125" style="5" hidden="1" customWidth="1" outlineLevel="1"/>
    <col min="19" max="19" width="14.140625" style="5" hidden="1" customWidth="1" outlineLevel="1"/>
    <col min="20" max="22" width="15.5703125" style="5" hidden="1" customWidth="1" outlineLevel="1"/>
    <col min="23" max="24" width="18.85546875" style="5" hidden="1" customWidth="1" outlineLevel="1"/>
    <col min="25" max="25" width="15.5703125" style="5" hidden="1" customWidth="1" outlineLevel="1"/>
    <col min="26" max="26" width="15.5703125" style="11" customWidth="1" collapsed="1"/>
    <col min="27" max="27" width="15.5703125" style="11" hidden="1" customWidth="1" outlineLevel="1"/>
    <col min="28" max="28" width="15.5703125" style="12" hidden="1" customWidth="1" outlineLevel="1"/>
    <col min="29" max="29" width="15.5703125" style="11" hidden="1" customWidth="1" outlineLevel="1"/>
    <col min="30" max="30" width="15.5703125" style="5" customWidth="1" collapsed="1"/>
    <col min="31" max="31" width="15.5703125" style="5" customWidth="1"/>
    <col min="32" max="32" width="15.5703125" style="5" hidden="1" customWidth="1" outlineLevel="1"/>
    <col min="33" max="34" width="15.5703125" style="12" hidden="1" customWidth="1" outlineLevel="1"/>
    <col min="35" max="35" width="11.140625" style="10" customWidth="1" collapsed="1"/>
    <col min="36" max="36" width="10.28515625" style="10" customWidth="1"/>
    <col min="37" max="37" width="6.7109375" style="11" hidden="1" customWidth="1" outlineLevel="2"/>
    <col min="38" max="38" width="13.140625" style="5" hidden="1" customWidth="1" outlineLevel="2"/>
    <col min="39" max="39" width="10.7109375" style="5" hidden="1" customWidth="1" outlineLevel="2"/>
    <col min="40" max="40" width="15.5703125" style="5" hidden="1" customWidth="1" outlineLevel="2"/>
    <col min="41" max="41" width="9.140625" style="11" hidden="1" customWidth="1" outlineLevel="2"/>
    <col min="42" max="42" width="15.5703125" style="5" hidden="1" customWidth="1" outlineLevel="2"/>
    <col min="43" max="43" width="13.140625" style="11" hidden="1" customWidth="1" outlineLevel="2"/>
    <col min="44" max="45" width="15.5703125" style="11" hidden="1" customWidth="1" outlineLevel="2"/>
    <col min="46" max="46" width="4.140625" style="28" hidden="1" customWidth="1" outlineLevel="2"/>
    <col min="47" max="47" width="4" style="28" hidden="1" customWidth="1" outlineLevel="2"/>
    <col min="48" max="48" width="15.5703125" style="11" hidden="1" customWidth="1" outlineLevel="2"/>
    <col min="49" max="49" width="15.5703125" style="31" hidden="1" customWidth="1" outlineLevel="2"/>
    <col min="50" max="50" width="18.5703125" style="11" hidden="1" customWidth="1" outlineLevel="2"/>
    <col min="51" max="51" width="15.5703125" style="11" hidden="1" customWidth="1" outlineLevel="2"/>
    <col min="52" max="52" width="15.5703125" style="5" hidden="1" customWidth="1" outlineLevel="2"/>
    <col min="53" max="53" width="15.5703125" style="11" hidden="1" customWidth="1" outlineLevel="2"/>
    <col min="54" max="55" width="15.5703125" style="13" hidden="1" customWidth="1" outlineLevel="2"/>
    <col min="56" max="56" width="15.5703125" style="11" hidden="1" customWidth="1" outlineLevel="2"/>
    <col min="57" max="57" width="9.28515625" hidden="1" customWidth="1" outlineLevel="2"/>
    <col min="58" max="60" width="9.140625" hidden="1" customWidth="1" outlineLevel="2"/>
    <col min="61" max="61" width="9.28515625" hidden="1" customWidth="1" outlineLevel="2"/>
    <col min="62" max="62" width="9.140625" hidden="1" customWidth="1" outlineLevel="2"/>
    <col min="63" max="63" width="9.28515625" hidden="1" customWidth="1" outlineLevel="2"/>
    <col min="64" max="64" width="10.28515625" hidden="1" customWidth="1" outlineLevel="2"/>
    <col min="65" max="67" width="9.140625" hidden="1" customWidth="1" outlineLevel="2"/>
    <col min="68" max="68" width="9.28515625" hidden="1" customWidth="1" outlineLevel="2"/>
    <col min="69" max="69" width="9.140625" hidden="1" customWidth="1" outlineLevel="2"/>
    <col min="70" max="70" width="9.28515625" hidden="1" customWidth="1" outlineLevel="2"/>
    <col min="71" max="79" width="9.140625" hidden="1" customWidth="1" outlineLevel="2"/>
    <col min="80" max="80" width="12.7109375" style="5" hidden="1" customWidth="1" outlineLevel="2"/>
    <col min="81" max="81" width="12.140625" hidden="1" customWidth="1" outlineLevel="2"/>
    <col min="82" max="82" width="12.5703125" hidden="1" customWidth="1" outlineLevel="2"/>
    <col min="83" max="83" width="8.85546875" hidden="1" customWidth="1" outlineLevel="2"/>
    <col min="84" max="84" width="9.5703125" hidden="1" customWidth="1" outlineLevel="2"/>
    <col min="85" max="85" width="12.5703125" hidden="1" customWidth="1" outlineLevel="2"/>
    <col min="86" max="86" width="8.85546875" hidden="1" customWidth="1" outlineLevel="2"/>
    <col min="87" max="87" width="8.85546875" hidden="1" customWidth="1" outlineLevel="1" collapsed="1"/>
    <col min="88" max="90" width="8.85546875" hidden="1" customWidth="1" outlineLevel="2"/>
    <col min="91" max="91" width="8.85546875" hidden="1" customWidth="1" outlineLevel="1" collapsed="1"/>
    <col min="92" max="94" width="8.85546875" hidden="1" customWidth="1" outlineLevel="2"/>
    <col min="95" max="95" width="8.85546875" hidden="1" customWidth="1" outlineLevel="1" collapsed="1"/>
    <col min="96" max="98" width="8.85546875" hidden="1" customWidth="1" outlineLevel="2"/>
    <col min="99" max="99" width="8.85546875" hidden="1" customWidth="1" outlineLevel="1" collapsed="1"/>
    <col min="100" max="100" width="8.85546875" collapsed="1"/>
    <col min="101" max="103" width="8.85546875" hidden="1" customWidth="1" outlineLevel="2"/>
    <col min="104" max="104" width="9.140625" hidden="1" customWidth="1" outlineLevel="1" collapsed="1"/>
    <col min="105" max="107" width="8.85546875" hidden="1" customWidth="1" outlineLevel="2"/>
    <col min="108" max="108" width="9.140625" hidden="1" customWidth="1" outlineLevel="1" collapsed="1"/>
    <col min="109" max="111" width="8.85546875" hidden="1" customWidth="1" outlineLevel="2"/>
    <col min="112" max="112" width="9.140625" hidden="1" customWidth="1" outlineLevel="1" collapsed="1"/>
    <col min="113" max="113" width="8.85546875" collapsed="1"/>
    <col min="114" max="116" width="8.85546875" hidden="1" customWidth="1" outlineLevel="2"/>
    <col min="117" max="117" width="9.140625" hidden="1" customWidth="1" outlineLevel="1" collapsed="1"/>
    <col min="118" max="120" width="8.85546875" hidden="1" customWidth="1" outlineLevel="2"/>
    <col min="121" max="121" width="9.140625" hidden="1" customWidth="1" outlineLevel="1" collapsed="1"/>
    <col min="122" max="124" width="8.85546875" hidden="1" customWidth="1" outlineLevel="2"/>
    <col min="125" max="125" width="9.140625" hidden="1" customWidth="1" outlineLevel="1" collapsed="1"/>
    <col min="126" max="126" width="8.85546875" customWidth="1" collapsed="1"/>
    <col min="127" max="129" width="8.85546875" hidden="1" customWidth="1" outlineLevel="2"/>
    <col min="130" max="130" width="9.140625" hidden="1" customWidth="1" outlineLevel="1" collapsed="1"/>
    <col min="131" max="133" width="8.85546875" hidden="1" customWidth="1" outlineLevel="2"/>
    <col min="134" max="134" width="9.140625" hidden="1" customWidth="1" outlineLevel="1" collapsed="1"/>
    <col min="135" max="137" width="8.85546875" hidden="1" customWidth="1" outlineLevel="2"/>
    <col min="138" max="138" width="9.140625" hidden="1" customWidth="1" outlineLevel="1" collapsed="1"/>
    <col min="139" max="139" width="8.85546875" collapsed="1"/>
    <col min="141" max="143" width="9.140625" style="21" hidden="1" customWidth="1" outlineLevel="2"/>
    <col min="144" max="144" width="9.140625" style="21" hidden="1" customWidth="1" outlineLevel="1"/>
    <col min="145" max="147" width="9.140625" style="21" hidden="1" customWidth="1" outlineLevel="2"/>
    <col min="148" max="148" width="9.140625" style="21" hidden="1" customWidth="1" outlineLevel="1" collapsed="1"/>
    <col min="149" max="151" width="9.140625" style="21" hidden="1" customWidth="1" outlineLevel="2"/>
    <col min="152" max="152" width="9.140625" style="21" hidden="1" customWidth="1" outlineLevel="1" collapsed="1"/>
    <col min="153" max="153" width="8.85546875" style="21" collapsed="1"/>
    <col min="154" max="156" width="9.140625" style="21" hidden="1" customWidth="1" outlineLevel="2"/>
    <col min="157" max="157" width="9.140625" style="21" hidden="1" customWidth="1" outlineLevel="1" collapsed="1"/>
    <col min="158" max="160" width="9.140625" style="21" hidden="1" customWidth="1" outlineLevel="2"/>
    <col min="161" max="161" width="9.140625" style="21" hidden="1" customWidth="1" outlineLevel="1" collapsed="1"/>
    <col min="162" max="164" width="9.140625" style="21" hidden="1" customWidth="1" outlineLevel="2"/>
    <col min="165" max="165" width="9.140625" style="21" hidden="1" customWidth="1" outlineLevel="1" collapsed="1"/>
    <col min="166" max="166" width="8.85546875" style="21" collapsed="1"/>
    <col min="167" max="169" width="9.140625" style="21" hidden="1" customWidth="1" outlineLevel="2"/>
    <col min="170" max="170" width="9.140625" style="21" hidden="1" customWidth="1" outlineLevel="1" collapsed="1"/>
    <col min="171" max="173" width="9.140625" style="21" hidden="1" customWidth="1" outlineLevel="2"/>
    <col min="174" max="174" width="9.140625" style="21" hidden="1" customWidth="1" outlineLevel="1" collapsed="1"/>
    <col min="175" max="177" width="9.140625" style="21" hidden="1" customWidth="1" outlineLevel="2"/>
    <col min="178" max="178" width="9.140625" style="21" hidden="1" customWidth="1" outlineLevel="1" collapsed="1"/>
    <col min="179" max="179" width="8.85546875" style="21" collapsed="1"/>
    <col min="180" max="182" width="9.140625" style="21" hidden="1" customWidth="1" outlineLevel="2"/>
    <col min="183" max="183" width="9.140625" style="21" hidden="1" customWidth="1" outlineLevel="1" collapsed="1"/>
    <col min="184" max="186" width="9.140625" style="21" hidden="1" customWidth="1" outlineLevel="2"/>
    <col min="187" max="187" width="9.140625" style="21" hidden="1" customWidth="1" outlineLevel="1" collapsed="1"/>
    <col min="188" max="190" width="9.140625" style="21" hidden="1" customWidth="1" outlineLevel="2"/>
    <col min="191" max="191" width="9.140625" style="21" hidden="1" customWidth="1" outlineLevel="1" collapsed="1"/>
    <col min="192" max="192" width="8.85546875" style="21" collapsed="1"/>
    <col min="193" max="193" width="8.85546875" style="21"/>
    <col min="194" max="196" width="8.85546875" style="21" hidden="1" customWidth="1" outlineLevel="2"/>
    <col min="197" max="197" width="8.85546875" style="21" hidden="1" customWidth="1" outlineLevel="1"/>
    <col min="198" max="200" width="8.85546875" style="21" hidden="1" customWidth="1" outlineLevel="2"/>
    <col min="201" max="201" width="8.85546875" style="21" hidden="1" customWidth="1" outlineLevel="1" collapsed="1"/>
    <col min="202" max="204" width="8.85546875" style="21" hidden="1" customWidth="1" outlineLevel="2"/>
    <col min="205" max="205" width="8.85546875" style="21" hidden="1" customWidth="1" outlineLevel="1" collapsed="1"/>
    <col min="206" max="206" width="9.140625" style="21" collapsed="1"/>
    <col min="207" max="209" width="8.85546875" style="21" hidden="1" customWidth="1" outlineLevel="2"/>
    <col min="210" max="210" width="9.140625" style="21" hidden="1" customWidth="1" outlineLevel="1" collapsed="1"/>
    <col min="211" max="213" width="8.85546875" style="21" hidden="1" customWidth="1" outlineLevel="2"/>
    <col min="214" max="214" width="9.140625" style="21" hidden="1" customWidth="1" outlineLevel="1" collapsed="1"/>
    <col min="215" max="217" width="8.85546875" style="21" hidden="1" customWidth="1" outlineLevel="2"/>
    <col min="218" max="218" width="9.140625" style="21" hidden="1" customWidth="1" outlineLevel="1" collapsed="1"/>
    <col min="219" max="219" width="9.140625" style="21" collapsed="1"/>
    <col min="220" max="222" width="8.85546875" style="21" hidden="1" customWidth="1" outlineLevel="2"/>
    <col min="223" max="223" width="9.140625" style="21" hidden="1" customWidth="1" outlineLevel="1" collapsed="1"/>
    <col min="224" max="226" width="8.85546875" style="21" hidden="1" customWidth="1" outlineLevel="2"/>
    <col min="227" max="227" width="9.140625" style="21" hidden="1" customWidth="1" outlineLevel="1" collapsed="1"/>
    <col min="228" max="230" width="8.85546875" style="21" hidden="1" customWidth="1" outlineLevel="2"/>
    <col min="231" max="231" width="9.140625" style="21" hidden="1" customWidth="1" outlineLevel="1" collapsed="1"/>
    <col min="232" max="232" width="8.85546875" style="21" customWidth="1" collapsed="1"/>
    <col min="233" max="235" width="8.85546875" style="21" hidden="1" customWidth="1" outlineLevel="2"/>
    <col min="236" max="236" width="9.140625" style="21" hidden="1" customWidth="1" outlineLevel="1" collapsed="1"/>
    <col min="237" max="239" width="8.85546875" style="21" hidden="1" customWidth="1" outlineLevel="2"/>
    <col min="240" max="240" width="9.140625" style="21" hidden="1" customWidth="1" outlineLevel="1" collapsed="1"/>
    <col min="241" max="243" width="8.85546875" style="21" hidden="1" customWidth="1" outlineLevel="2"/>
    <col min="244" max="244" width="9.140625" style="21" hidden="1" customWidth="1" outlineLevel="1" collapsed="1"/>
    <col min="245" max="245" width="9.140625" style="21" collapsed="1"/>
    <col min="246" max="246" width="9.140625" style="21"/>
    <col min="247" max="249" width="9.140625" style="21" hidden="1" customWidth="1" outlineLevel="2"/>
    <col min="250" max="250" width="9.140625" style="21" hidden="1" customWidth="1" outlineLevel="1" collapsed="1"/>
    <col min="251" max="253" width="9.140625" style="21" hidden="1" customWidth="1" outlineLevel="2"/>
    <col min="254" max="254" width="9.140625" style="21" hidden="1" customWidth="1" outlineLevel="1" collapsed="1"/>
    <col min="255" max="257" width="9.140625" style="21" hidden="1" customWidth="1" outlineLevel="2"/>
    <col min="258" max="258" width="9.140625" style="21" hidden="1" customWidth="1" outlineLevel="1" collapsed="1"/>
    <col min="259" max="259" width="9.140625" style="21" collapsed="1"/>
    <col min="260" max="262" width="9.140625" style="21" hidden="1" customWidth="1" outlineLevel="2"/>
    <col min="263" max="263" width="9.140625" style="21" hidden="1" customWidth="1" outlineLevel="1" collapsed="1"/>
    <col min="264" max="266" width="9.140625" style="21" hidden="1" customWidth="1" outlineLevel="2"/>
    <col min="267" max="267" width="9.140625" style="21" hidden="1" customWidth="1" outlineLevel="1" collapsed="1"/>
    <col min="268" max="270" width="9.140625" style="21" hidden="1" customWidth="1" outlineLevel="2"/>
    <col min="271" max="271" width="9.140625" style="21" hidden="1" customWidth="1" outlineLevel="1" collapsed="1"/>
    <col min="272" max="272" width="9.140625" style="21" collapsed="1"/>
    <col min="273" max="275" width="9.140625" style="21" hidden="1" customWidth="1" outlineLevel="2"/>
    <col min="276" max="276" width="9.140625" style="21" hidden="1" customWidth="1" outlineLevel="1" collapsed="1"/>
    <col min="277" max="279" width="9.140625" style="21" hidden="1" customWidth="1" outlineLevel="2"/>
    <col min="280" max="280" width="9.140625" style="21" hidden="1" customWidth="1" outlineLevel="1" collapsed="1"/>
    <col min="281" max="283" width="9.140625" style="21" hidden="1" customWidth="1" outlineLevel="2"/>
    <col min="284" max="284" width="9.140625" style="21" hidden="1" customWidth="1" outlineLevel="1" collapsed="1"/>
    <col min="285" max="285" width="9.140625" style="21" collapsed="1"/>
    <col min="286" max="288" width="9.140625" style="21" hidden="1" customWidth="1" outlineLevel="2"/>
    <col min="289" max="289" width="9.140625" style="21" hidden="1" customWidth="1" outlineLevel="1" collapsed="1"/>
    <col min="290" max="292" width="9.140625" style="21" hidden="1" customWidth="1" outlineLevel="2"/>
    <col min="293" max="293" width="9.140625" style="21" hidden="1" customWidth="1" outlineLevel="1" collapsed="1"/>
    <col min="294" max="296" width="9.140625" style="21" hidden="1" customWidth="1" outlineLevel="2"/>
    <col min="297" max="297" width="9.140625" style="21" hidden="1" customWidth="1" outlineLevel="1" collapsed="1"/>
    <col min="298" max="298" width="9.140625" style="21" collapsed="1"/>
    <col min="299" max="299" width="9.140625" style="21"/>
  </cols>
  <sheetData>
    <row r="1" spans="1:299" x14ac:dyDescent="0.25">
      <c r="U1" s="15"/>
      <c r="V1" s="15"/>
      <c r="W1" s="15"/>
      <c r="X1" s="15"/>
      <c r="Y1" s="15"/>
      <c r="Z1" s="40"/>
      <c r="AA1" s="41"/>
      <c r="AB1" s="42"/>
      <c r="AC1" s="41"/>
      <c r="AD1" s="43"/>
      <c r="AE1" s="43"/>
      <c r="AF1" s="43"/>
      <c r="AG1" s="42"/>
      <c r="AH1" s="42"/>
      <c r="AI1" s="44"/>
      <c r="AJ1" s="44"/>
      <c r="AK1" s="41"/>
      <c r="AL1" s="15"/>
      <c r="AM1" s="15"/>
      <c r="AN1" s="43"/>
      <c r="AO1" s="54"/>
      <c r="AP1" s="43"/>
      <c r="AQ1" s="55"/>
      <c r="AR1" s="40"/>
      <c r="AS1" s="40"/>
      <c r="AU1" s="57"/>
      <c r="AV1" s="40"/>
      <c r="AW1" s="58"/>
      <c r="AX1" s="40"/>
      <c r="BA1" s="62"/>
      <c r="BB1" s="63"/>
      <c r="BC1" s="30"/>
      <c r="BD1" s="62"/>
      <c r="EJ1" s="84"/>
      <c r="EK1" s="85"/>
      <c r="IL1" s="84"/>
      <c r="IM1" s="85"/>
    </row>
    <row r="2" spans="1:299" x14ac:dyDescent="0.25">
      <c r="U2" s="15"/>
      <c r="V2" s="15"/>
      <c r="W2" s="15"/>
      <c r="X2" s="15"/>
      <c r="Y2" s="15"/>
      <c r="Z2" s="40"/>
      <c r="AA2" s="41"/>
      <c r="AB2" s="42"/>
      <c r="AC2" s="41"/>
      <c r="AD2" s="43"/>
      <c r="AE2" s="43"/>
      <c r="AF2" s="43"/>
      <c r="AG2" s="42"/>
      <c r="AH2" s="42"/>
      <c r="AI2" s="44"/>
      <c r="AJ2" s="44"/>
      <c r="AK2" s="41"/>
      <c r="AL2" s="15"/>
      <c r="AM2" s="15"/>
      <c r="AN2" s="15"/>
      <c r="AO2" s="40"/>
      <c r="AP2" s="56"/>
      <c r="AQ2" s="29"/>
      <c r="AR2" s="40"/>
      <c r="AS2" s="40"/>
      <c r="AU2" s="57"/>
      <c r="AV2" s="40"/>
      <c r="AW2" s="58"/>
      <c r="AX2" s="40"/>
      <c r="BA2" s="62"/>
      <c r="BB2" s="30"/>
      <c r="BC2" s="30"/>
      <c r="BD2" s="62"/>
      <c r="EJ2" s="84"/>
      <c r="EK2" s="85"/>
      <c r="IL2" s="84"/>
      <c r="IM2" s="85"/>
    </row>
    <row r="3" spans="1:299" x14ac:dyDescent="0.25">
      <c r="U3" s="15"/>
      <c r="V3" s="15"/>
      <c r="W3" s="15"/>
      <c r="X3" s="15"/>
      <c r="Y3" s="15"/>
      <c r="Z3" s="40"/>
      <c r="AA3" s="40"/>
      <c r="AB3" s="45"/>
      <c r="AC3" s="40"/>
      <c r="AD3" s="15"/>
      <c r="AE3" s="15"/>
      <c r="AF3" s="15"/>
      <c r="AG3" s="45"/>
      <c r="AH3" s="45"/>
      <c r="AI3" s="16"/>
      <c r="AJ3" s="16"/>
      <c r="AK3" s="40"/>
      <c r="AL3" s="15"/>
      <c r="AM3" s="15"/>
      <c r="AN3" s="15"/>
      <c r="AO3" s="40"/>
      <c r="AP3" s="15"/>
      <c r="AQ3" s="40"/>
      <c r="AR3" s="40"/>
      <c r="AS3" s="40"/>
      <c r="AU3" s="57"/>
      <c r="AV3" s="59"/>
      <c r="AW3" s="60"/>
      <c r="AX3" s="40"/>
      <c r="BA3" s="62"/>
      <c r="BB3" s="63"/>
      <c r="BC3" s="64"/>
      <c r="BD3" s="62"/>
      <c r="EJ3" s="84"/>
      <c r="EK3" s="85"/>
      <c r="IL3" s="84"/>
      <c r="IM3" s="85"/>
    </row>
    <row r="4" spans="1:299" x14ac:dyDescent="0.25">
      <c r="U4" s="15"/>
      <c r="V4" s="15"/>
      <c r="W4" s="15"/>
      <c r="X4" s="15"/>
      <c r="Y4" s="15"/>
      <c r="Z4" s="40"/>
      <c r="AA4" s="40"/>
      <c r="AB4" s="45"/>
      <c r="AC4" s="40"/>
      <c r="AD4" s="15"/>
      <c r="AE4" s="15"/>
      <c r="AF4" s="15"/>
      <c r="AG4" s="45"/>
      <c r="AH4" s="45"/>
      <c r="AI4" s="16"/>
      <c r="AJ4" s="16"/>
      <c r="AK4" s="40"/>
      <c r="AL4" s="15"/>
      <c r="AM4" s="15"/>
      <c r="AN4" s="15"/>
      <c r="AO4" s="40"/>
      <c r="AP4" s="15"/>
      <c r="AQ4" s="40"/>
      <c r="AR4" s="40"/>
      <c r="AS4" s="40"/>
      <c r="AU4" s="57"/>
      <c r="AV4" s="61"/>
      <c r="AW4" s="60"/>
      <c r="AX4" s="40"/>
      <c r="BA4" s="62"/>
      <c r="BB4" s="30"/>
      <c r="BC4" s="30"/>
      <c r="BD4" s="62"/>
      <c r="EJ4" s="84"/>
      <c r="EK4" s="85"/>
      <c r="IL4" s="84"/>
      <c r="IM4" s="85"/>
    </row>
    <row r="5" spans="1:299" x14ac:dyDescent="0.25">
      <c r="U5" s="15"/>
      <c r="V5" s="15"/>
      <c r="W5" s="15"/>
      <c r="X5" s="39"/>
      <c r="Y5" s="15"/>
      <c r="AL5" s="15"/>
      <c r="AM5" s="15"/>
      <c r="AN5" s="15"/>
      <c r="AO5" s="40"/>
      <c r="AP5" s="15"/>
      <c r="AQ5" s="40"/>
      <c r="AR5" s="40"/>
      <c r="AS5" s="40"/>
      <c r="AU5" s="57"/>
      <c r="AV5" s="40"/>
      <c r="AW5" s="58"/>
      <c r="AX5" s="40"/>
      <c r="EJ5" s="84"/>
      <c r="EK5" s="85"/>
      <c r="IL5" s="84"/>
      <c r="IM5" s="85"/>
    </row>
    <row r="6" spans="1:299" x14ac:dyDescent="0.25">
      <c r="U6" s="15"/>
      <c r="V6" s="15"/>
      <c r="W6" s="15"/>
      <c r="X6" s="39"/>
      <c r="Y6" s="15"/>
      <c r="AL6" s="15"/>
      <c r="AM6" s="15"/>
      <c r="AN6" s="15"/>
      <c r="AO6" s="40"/>
      <c r="AP6" s="15"/>
      <c r="AQ6" s="40"/>
      <c r="AR6" s="40"/>
      <c r="AS6" s="40"/>
      <c r="AU6" s="57"/>
      <c r="AV6" s="40"/>
      <c r="AW6" s="58"/>
      <c r="AX6" s="40"/>
      <c r="EJ6" s="84"/>
      <c r="EK6" s="85"/>
      <c r="IL6" s="84"/>
      <c r="IM6" s="85"/>
    </row>
    <row r="7" spans="1:299" ht="15.75" thickBot="1" x14ac:dyDescent="0.3">
      <c r="T7" s="9"/>
      <c r="U7" s="9"/>
      <c r="V7" s="9"/>
      <c r="W7" s="9"/>
      <c r="X7" s="9"/>
      <c r="Y7" s="9"/>
      <c r="AB7" s="9"/>
      <c r="AD7" s="9"/>
      <c r="AE7" s="9"/>
      <c r="AF7" s="9"/>
      <c r="AG7" s="9"/>
      <c r="AH7" s="9"/>
      <c r="AL7" s="15"/>
      <c r="AM7" s="15"/>
      <c r="AN7" s="15"/>
      <c r="AO7" s="40"/>
      <c r="AP7" s="15"/>
      <c r="AQ7" s="40"/>
      <c r="AR7" s="40"/>
      <c r="AS7" s="40"/>
      <c r="EJ7" s="86"/>
      <c r="EK7" s="87"/>
      <c r="GK7" s="86"/>
      <c r="GL7" s="87"/>
      <c r="IL7" s="86"/>
      <c r="IM7" s="87"/>
    </row>
    <row r="8" spans="1:299" s="14" customFormat="1" ht="20.25" customHeight="1" thickBot="1" x14ac:dyDescent="0.4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1"/>
      <c r="N8" s="71"/>
      <c r="O8" s="71"/>
      <c r="P8" s="71"/>
      <c r="Q8" s="71"/>
      <c r="R8" s="71"/>
      <c r="S8" s="71"/>
      <c r="T8" s="71"/>
      <c r="U8" s="101"/>
      <c r="V8" s="102"/>
      <c r="W8" s="71"/>
      <c r="X8" s="71"/>
      <c r="Y8" s="71"/>
      <c r="Z8" s="72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101"/>
      <c r="AM8" s="102"/>
      <c r="AN8" s="102"/>
      <c r="AO8" s="102"/>
      <c r="AP8" s="102"/>
      <c r="AQ8" s="73"/>
      <c r="AR8" s="101"/>
      <c r="AS8" s="103"/>
      <c r="AT8" s="102"/>
      <c r="AU8" s="102"/>
      <c r="AV8" s="102"/>
      <c r="AW8" s="104"/>
      <c r="AX8" s="102"/>
      <c r="AY8" s="102"/>
      <c r="AZ8" s="102"/>
      <c r="BA8" s="102"/>
      <c r="BB8" s="103"/>
      <c r="BC8" s="103"/>
      <c r="BD8" s="102"/>
      <c r="BE8" s="74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15"/>
      <c r="CJ8" s="105" t="s">
        <v>29</v>
      </c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7"/>
      <c r="EK8" s="105" t="s">
        <v>30</v>
      </c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7"/>
      <c r="GL8" s="105" t="s">
        <v>29</v>
      </c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7"/>
      <c r="IM8" s="105" t="s">
        <v>30</v>
      </c>
      <c r="IN8" s="106"/>
      <c r="IO8" s="106"/>
      <c r="IP8" s="106"/>
      <c r="IQ8" s="106"/>
      <c r="IR8" s="106"/>
      <c r="IS8" s="106"/>
      <c r="IT8" s="106"/>
      <c r="IU8" s="106"/>
      <c r="IV8" s="106"/>
      <c r="IW8" s="106"/>
      <c r="IX8" s="106"/>
      <c r="IY8" s="106"/>
      <c r="IZ8" s="106"/>
      <c r="JA8" s="106"/>
      <c r="JB8" s="106"/>
      <c r="JC8" s="106"/>
      <c r="JD8" s="106"/>
      <c r="JE8" s="106"/>
      <c r="JF8" s="106"/>
      <c r="JG8" s="106"/>
      <c r="JH8" s="106"/>
      <c r="JI8" s="106"/>
      <c r="JJ8" s="106"/>
      <c r="JK8" s="106"/>
      <c r="JL8" s="106"/>
      <c r="JM8" s="106"/>
      <c r="JN8" s="106"/>
      <c r="JO8" s="106"/>
      <c r="JP8" s="106"/>
      <c r="JQ8" s="106"/>
      <c r="JR8" s="106"/>
      <c r="JS8" s="106"/>
      <c r="JT8" s="106"/>
      <c r="JU8" s="106"/>
      <c r="JV8" s="106"/>
      <c r="JW8" s="106"/>
      <c r="JX8" s="106"/>
      <c r="JY8" s="106"/>
      <c r="JZ8" s="106"/>
      <c r="KA8" s="106"/>
      <c r="KB8" s="106"/>
      <c r="KC8" s="106"/>
      <c r="KD8" s="106"/>
      <c r="KE8" s="106"/>
      <c r="KF8" s="106"/>
      <c r="KG8" s="106"/>
      <c r="KH8" s="106"/>
      <c r="KI8" s="106"/>
      <c r="KJ8" s="106"/>
      <c r="KK8" s="106"/>
      <c r="KL8" s="106"/>
      <c r="KM8" s="107"/>
    </row>
    <row r="9" spans="1:299" ht="74.25" customHeight="1" x14ac:dyDescent="0.25">
      <c r="A9" s="33" t="s">
        <v>22</v>
      </c>
      <c r="B9" s="34"/>
      <c r="C9" s="35"/>
      <c r="D9" s="34"/>
      <c r="E9" s="34"/>
      <c r="F9" s="36"/>
      <c r="G9" s="34"/>
      <c r="H9" s="34"/>
      <c r="I9" s="34"/>
      <c r="J9" s="34"/>
      <c r="K9" s="34"/>
      <c r="L9" s="34"/>
      <c r="M9" s="37"/>
      <c r="N9" s="37"/>
      <c r="O9" s="37"/>
      <c r="P9" s="37"/>
      <c r="Q9" s="37"/>
      <c r="R9" s="37"/>
      <c r="S9" s="37"/>
      <c r="T9" s="38"/>
      <c r="U9" s="37"/>
      <c r="V9" s="37"/>
      <c r="W9" s="48"/>
      <c r="X9" s="48"/>
      <c r="Y9" s="48"/>
      <c r="Z9" s="65" t="s">
        <v>25</v>
      </c>
      <c r="AA9" s="37"/>
      <c r="AB9" s="37"/>
      <c r="AC9" s="37"/>
      <c r="AD9" s="65" t="s">
        <v>20</v>
      </c>
      <c r="AE9" s="65" t="s">
        <v>21</v>
      </c>
      <c r="AF9" s="37"/>
      <c r="AG9" s="37"/>
      <c r="AH9" s="37"/>
      <c r="AI9" s="75" t="s">
        <v>23</v>
      </c>
      <c r="AJ9" s="75" t="s">
        <v>24</v>
      </c>
      <c r="AK9" s="37"/>
      <c r="AL9" s="37"/>
      <c r="AM9" s="37"/>
      <c r="AN9" s="37"/>
      <c r="AO9" s="37"/>
      <c r="AP9" s="37"/>
      <c r="AQ9" s="37"/>
      <c r="AR9" s="37"/>
      <c r="AS9" s="37"/>
      <c r="AT9" s="38"/>
      <c r="AU9" s="38"/>
      <c r="AV9" s="38"/>
      <c r="AW9" s="51"/>
      <c r="AX9" s="37"/>
      <c r="AY9" s="37"/>
      <c r="AZ9" s="37"/>
      <c r="BA9" s="37"/>
      <c r="BB9" s="37"/>
      <c r="BC9" s="37"/>
      <c r="BD9" s="37"/>
      <c r="BE9" s="34"/>
      <c r="BF9" s="34"/>
      <c r="BG9" s="34"/>
      <c r="BH9" s="34"/>
      <c r="BI9" s="34"/>
      <c r="BJ9" s="34"/>
      <c r="BK9" s="34"/>
      <c r="BL9" s="51"/>
      <c r="BM9" s="51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46"/>
      <c r="CB9" s="88"/>
      <c r="CC9" s="88"/>
      <c r="CD9" s="47"/>
      <c r="CE9" s="48"/>
      <c r="CF9" s="49"/>
      <c r="CG9" s="50"/>
      <c r="CH9" s="50"/>
      <c r="CI9" s="50"/>
      <c r="CJ9" s="89" t="s">
        <v>4</v>
      </c>
      <c r="CK9" s="89" t="s">
        <v>5</v>
      </c>
      <c r="CL9" s="89" t="s">
        <v>6</v>
      </c>
      <c r="CM9" s="90" t="s">
        <v>0</v>
      </c>
      <c r="CN9" s="89" t="s">
        <v>4</v>
      </c>
      <c r="CO9" s="89" t="s">
        <v>5</v>
      </c>
      <c r="CP9" s="89" t="s">
        <v>6</v>
      </c>
      <c r="CQ9" s="90" t="s">
        <v>1</v>
      </c>
      <c r="CR9" s="89" t="s">
        <v>4</v>
      </c>
      <c r="CS9" s="89" t="s">
        <v>5</v>
      </c>
      <c r="CT9" s="89" t="s">
        <v>6</v>
      </c>
      <c r="CU9" s="90" t="s">
        <v>2</v>
      </c>
      <c r="CV9" s="91" t="s">
        <v>3</v>
      </c>
      <c r="CW9" s="89" t="s">
        <v>4</v>
      </c>
      <c r="CX9" s="89" t="s">
        <v>5</v>
      </c>
      <c r="CY9" s="89" t="s">
        <v>6</v>
      </c>
      <c r="CZ9" s="90" t="s">
        <v>7</v>
      </c>
      <c r="DA9" s="89" t="s">
        <v>4</v>
      </c>
      <c r="DB9" s="89" t="s">
        <v>5</v>
      </c>
      <c r="DC9" s="89" t="s">
        <v>6</v>
      </c>
      <c r="DD9" s="90" t="s">
        <v>8</v>
      </c>
      <c r="DE9" s="89" t="s">
        <v>4</v>
      </c>
      <c r="DF9" s="89" t="s">
        <v>5</v>
      </c>
      <c r="DG9" s="89" t="s">
        <v>6</v>
      </c>
      <c r="DH9" s="90" t="s">
        <v>9</v>
      </c>
      <c r="DI9" s="91" t="s">
        <v>10</v>
      </c>
      <c r="DJ9" s="89" t="s">
        <v>4</v>
      </c>
      <c r="DK9" s="89" t="s">
        <v>5</v>
      </c>
      <c r="DL9" s="89" t="s">
        <v>6</v>
      </c>
      <c r="DM9" s="90" t="s">
        <v>11</v>
      </c>
      <c r="DN9" s="89" t="s">
        <v>4</v>
      </c>
      <c r="DO9" s="89" t="s">
        <v>5</v>
      </c>
      <c r="DP9" s="89" t="s">
        <v>6</v>
      </c>
      <c r="DQ9" s="90" t="s">
        <v>12</v>
      </c>
      <c r="DR9" s="89" t="s">
        <v>4</v>
      </c>
      <c r="DS9" s="89" t="s">
        <v>5</v>
      </c>
      <c r="DT9" s="89" t="s">
        <v>6</v>
      </c>
      <c r="DU9" s="90" t="s">
        <v>13</v>
      </c>
      <c r="DV9" s="91" t="s">
        <v>14</v>
      </c>
      <c r="DW9" s="89" t="s">
        <v>4</v>
      </c>
      <c r="DX9" s="89" t="s">
        <v>5</v>
      </c>
      <c r="DY9" s="89" t="s">
        <v>6</v>
      </c>
      <c r="DZ9" s="90" t="s">
        <v>15</v>
      </c>
      <c r="EA9" s="89" t="s">
        <v>4</v>
      </c>
      <c r="EB9" s="89" t="s">
        <v>5</v>
      </c>
      <c r="EC9" s="89" t="s">
        <v>6</v>
      </c>
      <c r="ED9" s="90" t="s">
        <v>16</v>
      </c>
      <c r="EE9" s="89" t="s">
        <v>4</v>
      </c>
      <c r="EF9" s="89" t="s">
        <v>5</v>
      </c>
      <c r="EG9" s="89" t="s">
        <v>6</v>
      </c>
      <c r="EH9" s="90" t="s">
        <v>17</v>
      </c>
      <c r="EI9" s="91" t="s">
        <v>18</v>
      </c>
      <c r="EJ9" s="92" t="s">
        <v>65</v>
      </c>
      <c r="EK9" s="89" t="s">
        <v>4</v>
      </c>
      <c r="EL9" s="89" t="s">
        <v>5</v>
      </c>
      <c r="EM9" s="89" t="s">
        <v>6</v>
      </c>
      <c r="EN9" s="90" t="s">
        <v>0</v>
      </c>
      <c r="EO9" s="89" t="s">
        <v>4</v>
      </c>
      <c r="EP9" s="89" t="s">
        <v>5</v>
      </c>
      <c r="EQ9" s="89" t="s">
        <v>6</v>
      </c>
      <c r="ER9" s="90" t="s">
        <v>1</v>
      </c>
      <c r="ES9" s="89" t="s">
        <v>4</v>
      </c>
      <c r="ET9" s="89" t="s">
        <v>5</v>
      </c>
      <c r="EU9" s="89" t="s">
        <v>6</v>
      </c>
      <c r="EV9" s="90" t="s">
        <v>2</v>
      </c>
      <c r="EW9" s="91" t="s">
        <v>3</v>
      </c>
      <c r="EX9" s="89" t="s">
        <v>4</v>
      </c>
      <c r="EY9" s="89" t="s">
        <v>5</v>
      </c>
      <c r="EZ9" s="89" t="s">
        <v>6</v>
      </c>
      <c r="FA9" s="90" t="s">
        <v>7</v>
      </c>
      <c r="FB9" s="89" t="s">
        <v>4</v>
      </c>
      <c r="FC9" s="89" t="s">
        <v>5</v>
      </c>
      <c r="FD9" s="89" t="s">
        <v>6</v>
      </c>
      <c r="FE9" s="90" t="s">
        <v>8</v>
      </c>
      <c r="FF9" s="89" t="s">
        <v>4</v>
      </c>
      <c r="FG9" s="89" t="s">
        <v>5</v>
      </c>
      <c r="FH9" s="89" t="s">
        <v>6</v>
      </c>
      <c r="FI9" s="90" t="s">
        <v>9</v>
      </c>
      <c r="FJ9" s="91" t="s">
        <v>10</v>
      </c>
      <c r="FK9" s="89" t="s">
        <v>4</v>
      </c>
      <c r="FL9" s="89" t="s">
        <v>5</v>
      </c>
      <c r="FM9" s="89" t="s">
        <v>6</v>
      </c>
      <c r="FN9" s="90" t="s">
        <v>11</v>
      </c>
      <c r="FO9" s="89" t="s">
        <v>4</v>
      </c>
      <c r="FP9" s="89" t="s">
        <v>5</v>
      </c>
      <c r="FQ9" s="89" t="s">
        <v>6</v>
      </c>
      <c r="FR9" s="90" t="s">
        <v>12</v>
      </c>
      <c r="FS9" s="89" t="s">
        <v>4</v>
      </c>
      <c r="FT9" s="89" t="s">
        <v>5</v>
      </c>
      <c r="FU9" s="89" t="s">
        <v>6</v>
      </c>
      <c r="FV9" s="90" t="s">
        <v>13</v>
      </c>
      <c r="FW9" s="91" t="s">
        <v>14</v>
      </c>
      <c r="FX9" s="89" t="s">
        <v>4</v>
      </c>
      <c r="FY9" s="89" t="s">
        <v>5</v>
      </c>
      <c r="FZ9" s="89" t="s">
        <v>6</v>
      </c>
      <c r="GA9" s="90" t="s">
        <v>15</v>
      </c>
      <c r="GB9" s="89" t="s">
        <v>4</v>
      </c>
      <c r="GC9" s="89" t="s">
        <v>5</v>
      </c>
      <c r="GD9" s="89" t="s">
        <v>6</v>
      </c>
      <c r="GE9" s="90" t="s">
        <v>16</v>
      </c>
      <c r="GF9" s="89" t="s">
        <v>4</v>
      </c>
      <c r="GG9" s="89" t="s">
        <v>5</v>
      </c>
      <c r="GH9" s="89" t="s">
        <v>6</v>
      </c>
      <c r="GI9" s="90" t="s">
        <v>17</v>
      </c>
      <c r="GJ9" s="91" t="s">
        <v>18</v>
      </c>
      <c r="GK9" s="92" t="s">
        <v>65</v>
      </c>
      <c r="GL9" s="89" t="s">
        <v>4</v>
      </c>
      <c r="GM9" s="89" t="s">
        <v>5</v>
      </c>
      <c r="GN9" s="89" t="s">
        <v>6</v>
      </c>
      <c r="GO9" s="90" t="s">
        <v>0</v>
      </c>
      <c r="GP9" s="89" t="s">
        <v>4</v>
      </c>
      <c r="GQ9" s="89" t="s">
        <v>5</v>
      </c>
      <c r="GR9" s="89" t="s">
        <v>6</v>
      </c>
      <c r="GS9" s="90" t="s">
        <v>1</v>
      </c>
      <c r="GT9" s="89" t="s">
        <v>4</v>
      </c>
      <c r="GU9" s="89" t="s">
        <v>5</v>
      </c>
      <c r="GV9" s="89" t="s">
        <v>6</v>
      </c>
      <c r="GW9" s="90" t="s">
        <v>2</v>
      </c>
      <c r="GX9" s="91" t="s">
        <v>3</v>
      </c>
      <c r="GY9" s="89" t="s">
        <v>4</v>
      </c>
      <c r="GZ9" s="89" t="s">
        <v>5</v>
      </c>
      <c r="HA9" s="89" t="s">
        <v>6</v>
      </c>
      <c r="HB9" s="90" t="s">
        <v>7</v>
      </c>
      <c r="HC9" s="89" t="s">
        <v>4</v>
      </c>
      <c r="HD9" s="89" t="s">
        <v>5</v>
      </c>
      <c r="HE9" s="89" t="s">
        <v>6</v>
      </c>
      <c r="HF9" s="90" t="s">
        <v>8</v>
      </c>
      <c r="HG9" s="89" t="s">
        <v>4</v>
      </c>
      <c r="HH9" s="89" t="s">
        <v>5</v>
      </c>
      <c r="HI9" s="89" t="s">
        <v>6</v>
      </c>
      <c r="HJ9" s="90" t="s">
        <v>9</v>
      </c>
      <c r="HK9" s="91" t="s">
        <v>10</v>
      </c>
      <c r="HL9" s="89" t="s">
        <v>4</v>
      </c>
      <c r="HM9" s="89" t="s">
        <v>5</v>
      </c>
      <c r="HN9" s="89" t="s">
        <v>6</v>
      </c>
      <c r="HO9" s="90" t="s">
        <v>11</v>
      </c>
      <c r="HP9" s="89" t="s">
        <v>4</v>
      </c>
      <c r="HQ9" s="89" t="s">
        <v>5</v>
      </c>
      <c r="HR9" s="89" t="s">
        <v>6</v>
      </c>
      <c r="HS9" s="90" t="s">
        <v>12</v>
      </c>
      <c r="HT9" s="89" t="s">
        <v>4</v>
      </c>
      <c r="HU9" s="89" t="s">
        <v>5</v>
      </c>
      <c r="HV9" s="89" t="s">
        <v>6</v>
      </c>
      <c r="HW9" s="90" t="s">
        <v>13</v>
      </c>
      <c r="HX9" s="91" t="s">
        <v>14</v>
      </c>
      <c r="HY9" s="89" t="s">
        <v>4</v>
      </c>
      <c r="HZ9" s="89" t="s">
        <v>5</v>
      </c>
      <c r="IA9" s="89" t="s">
        <v>6</v>
      </c>
      <c r="IB9" s="90" t="s">
        <v>15</v>
      </c>
      <c r="IC9" s="89" t="s">
        <v>4</v>
      </c>
      <c r="ID9" s="89" t="s">
        <v>5</v>
      </c>
      <c r="IE9" s="89" t="s">
        <v>6</v>
      </c>
      <c r="IF9" s="90" t="s">
        <v>16</v>
      </c>
      <c r="IG9" s="89" t="s">
        <v>4</v>
      </c>
      <c r="IH9" s="89" t="s">
        <v>5</v>
      </c>
      <c r="II9" s="89" t="s">
        <v>6</v>
      </c>
      <c r="IJ9" s="90" t="s">
        <v>17</v>
      </c>
      <c r="IK9" s="91" t="s">
        <v>18</v>
      </c>
      <c r="IL9" s="92" t="s">
        <v>19</v>
      </c>
      <c r="IM9" s="89" t="s">
        <v>4</v>
      </c>
      <c r="IN9" s="89" t="s">
        <v>5</v>
      </c>
      <c r="IO9" s="89" t="s">
        <v>6</v>
      </c>
      <c r="IP9" s="90" t="s">
        <v>0</v>
      </c>
      <c r="IQ9" s="89" t="s">
        <v>4</v>
      </c>
      <c r="IR9" s="89" t="s">
        <v>5</v>
      </c>
      <c r="IS9" s="89" t="s">
        <v>6</v>
      </c>
      <c r="IT9" s="90" t="s">
        <v>1</v>
      </c>
      <c r="IU9" s="89" t="s">
        <v>4</v>
      </c>
      <c r="IV9" s="89" t="s">
        <v>5</v>
      </c>
      <c r="IW9" s="89" t="s">
        <v>6</v>
      </c>
      <c r="IX9" s="90" t="s">
        <v>2</v>
      </c>
      <c r="IY9" s="91" t="s">
        <v>3</v>
      </c>
      <c r="IZ9" s="89" t="s">
        <v>4</v>
      </c>
      <c r="JA9" s="89" t="s">
        <v>5</v>
      </c>
      <c r="JB9" s="89" t="s">
        <v>6</v>
      </c>
      <c r="JC9" s="90" t="s">
        <v>7</v>
      </c>
      <c r="JD9" s="89" t="s">
        <v>4</v>
      </c>
      <c r="JE9" s="89" t="s">
        <v>5</v>
      </c>
      <c r="JF9" s="89" t="s">
        <v>6</v>
      </c>
      <c r="JG9" s="90" t="s">
        <v>8</v>
      </c>
      <c r="JH9" s="89" t="s">
        <v>4</v>
      </c>
      <c r="JI9" s="89" t="s">
        <v>5</v>
      </c>
      <c r="JJ9" s="89" t="s">
        <v>6</v>
      </c>
      <c r="JK9" s="90" t="s">
        <v>9</v>
      </c>
      <c r="JL9" s="91" t="s">
        <v>10</v>
      </c>
      <c r="JM9" s="89" t="s">
        <v>4</v>
      </c>
      <c r="JN9" s="89" t="s">
        <v>5</v>
      </c>
      <c r="JO9" s="89" t="s">
        <v>6</v>
      </c>
      <c r="JP9" s="90" t="s">
        <v>11</v>
      </c>
      <c r="JQ9" s="89" t="s">
        <v>4</v>
      </c>
      <c r="JR9" s="89" t="s">
        <v>5</v>
      </c>
      <c r="JS9" s="89" t="s">
        <v>6</v>
      </c>
      <c r="JT9" s="90" t="s">
        <v>12</v>
      </c>
      <c r="JU9" s="89" t="s">
        <v>4</v>
      </c>
      <c r="JV9" s="89" t="s">
        <v>5</v>
      </c>
      <c r="JW9" s="89" t="s">
        <v>6</v>
      </c>
      <c r="JX9" s="90" t="s">
        <v>13</v>
      </c>
      <c r="JY9" s="91" t="s">
        <v>14</v>
      </c>
      <c r="JZ9" s="89" t="s">
        <v>4</v>
      </c>
      <c r="KA9" s="89" t="s">
        <v>5</v>
      </c>
      <c r="KB9" s="89" t="s">
        <v>6</v>
      </c>
      <c r="KC9" s="90" t="s">
        <v>15</v>
      </c>
      <c r="KD9" s="89" t="s">
        <v>4</v>
      </c>
      <c r="KE9" s="89" t="s">
        <v>5</v>
      </c>
      <c r="KF9" s="89" t="s">
        <v>6</v>
      </c>
      <c r="KG9" s="90" t="s">
        <v>16</v>
      </c>
      <c r="KH9" s="89" t="s">
        <v>4</v>
      </c>
      <c r="KI9" s="89" t="s">
        <v>5</v>
      </c>
      <c r="KJ9" s="89" t="s">
        <v>6</v>
      </c>
      <c r="KK9" s="90" t="s">
        <v>17</v>
      </c>
      <c r="KL9" s="91" t="s">
        <v>18</v>
      </c>
      <c r="KM9" s="92" t="s">
        <v>19</v>
      </c>
    </row>
    <row r="10" spans="1:299" ht="14.65" customHeight="1" x14ac:dyDescent="0.25">
      <c r="A10" s="1">
        <v>1</v>
      </c>
      <c r="B10" s="1"/>
      <c r="C10" s="3"/>
      <c r="D10" s="4"/>
      <c r="E10" s="4"/>
      <c r="F10" s="4"/>
      <c r="G10" s="4"/>
      <c r="H10" s="4"/>
      <c r="I10" s="4"/>
      <c r="J10" s="4"/>
      <c r="K10" s="4"/>
      <c r="L10" s="4"/>
      <c r="M10" s="7"/>
      <c r="N10" s="7"/>
      <c r="O10" s="7"/>
      <c r="P10" s="7"/>
      <c r="Q10" s="7"/>
      <c r="R10" s="23"/>
      <c r="S10" s="23"/>
      <c r="T10" s="23"/>
      <c r="U10" s="23"/>
      <c r="V10" s="23"/>
      <c r="W10" s="23"/>
      <c r="X10" s="24"/>
      <c r="Y10" s="24"/>
      <c r="Z10" s="81">
        <v>25876</v>
      </c>
      <c r="AA10" s="20"/>
      <c r="AB10" s="23"/>
      <c r="AC10" s="20"/>
      <c r="AD10" s="67">
        <f>VLOOKUP(Z10,'2'!A:AV,25,0)</f>
        <v>15800</v>
      </c>
      <c r="AE10" s="67">
        <f>VLOOKUP(Z10,'2'!A:AV,47,0)</f>
        <v>16320</v>
      </c>
      <c r="AF10" s="23"/>
      <c r="AG10" s="23"/>
      <c r="AH10" s="23"/>
      <c r="AI10" s="76">
        <f>VLOOKUP(Z10,'2'!A:AV,4,0)</f>
        <v>43466</v>
      </c>
      <c r="AJ10" s="76">
        <f>VLOOKUP(Z10,'2'!A:AV,5,0)</f>
        <v>43551</v>
      </c>
      <c r="AK10" s="20"/>
      <c r="AL10" s="20"/>
      <c r="AM10" s="25"/>
      <c r="AN10" s="23"/>
      <c r="AO10" s="20"/>
      <c r="AP10" s="23"/>
      <c r="AQ10" s="20"/>
      <c r="AR10" s="20"/>
      <c r="AS10" s="20"/>
      <c r="AT10" s="27"/>
      <c r="AU10" s="27"/>
      <c r="AV10" s="23"/>
      <c r="AW10" s="32"/>
      <c r="AX10" s="20"/>
      <c r="AY10" s="20"/>
      <c r="AZ10" s="20"/>
      <c r="BA10" s="20"/>
      <c r="BB10" s="23"/>
      <c r="BC10" s="23"/>
      <c r="BD10" s="20"/>
      <c r="BE10" s="4"/>
      <c r="BF10" s="4"/>
      <c r="BG10" s="4"/>
      <c r="BH10" s="4"/>
      <c r="BI10" s="4"/>
      <c r="BJ10" s="4"/>
      <c r="BK10" s="4"/>
      <c r="BL10" s="6"/>
      <c r="BM10" s="6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93"/>
      <c r="CC10" s="93"/>
      <c r="CD10" s="2"/>
      <c r="CE10" s="2"/>
      <c r="CF10" s="2"/>
      <c r="CG10" s="2"/>
      <c r="CH10" s="2"/>
      <c r="CI10" s="2"/>
      <c r="CJ10" s="2">
        <f>IFERROR(GETPIVOTDATA("Сумма",Лист1!$A$1,"№ работника",$Z10,"Вариант",REPLACE(LEFTB(LOOKUP("яяя",$CI$8:CJ$8),11),9,2,),"Год",--MID(HLOOKUP("*год*",CJ$9:$KM$9,1,),10,4),"Квартал",MID(HLOOKUP("*Квартал*",CJ$9:INDEX($9:$9,MATCH("яяя",$9:$9)),1,),10,11),"Месяц",MID(HLOOKUP("Всего за*",CJ$9:INDEX($9:$9,MATCH("яяя",$9:$9)),1,),10,10),"Декада",SUBSTITUTE(CJ$9,CHAR(10)," ")),)</f>
        <v>0</v>
      </c>
      <c r="CK10" s="2">
        <f>IFERROR(GETPIVOTDATA("Сумма",Лист1!$A$1,"№ работника",$Z10,"Вариант",REPLACE(LEFTB(LOOKUP("яяя",$CI$8:CK$8),11),9,2,),"Год",--MID(HLOOKUP("*год*",CK$9:$KM$9,1,),10,4),"Квартал",MID(HLOOKUP("*Квартал*",CK$9:INDEX($9:$9,MATCH("яяя",$9:$9)),1,),10,11),"Месяц",MID(HLOOKUP("Всего за*",CK$9:INDEX($9:$9,MATCH("яяя",$9:$9)),1,),10,10),"Декада",SUBSTITUTE(CK$9,CHAR(10)," ")),)</f>
        <v>0</v>
      </c>
      <c r="CL10" s="2">
        <f>IFERROR(GETPIVOTDATA("Сумма",Лист1!$A$1,"№ работника",$Z10,"Вариант",REPLACE(LEFTB(LOOKUP("яяя",$CI$8:CL$8),11),9,2,),"Год",--MID(HLOOKUP("*год*",CL$9:$KM$9,1,),10,4),"Квартал",MID(HLOOKUP("*Квартал*",CL$9:INDEX($9:$9,MATCH("яяя",$9:$9)),1,),10,11),"Месяц",MID(HLOOKUP("Всего за*",CL$9:INDEX($9:$9,MATCH("яяя",$9:$9)),1,),10,10),"Декада",SUBSTITUTE(CL$9,CHAR(10)," ")),)</f>
        <v>0</v>
      </c>
      <c r="CM10" s="2">
        <f>IFERROR(GETPIVOTDATA("Сумма",Лист1!$A$1,"№ работника",$Z10,"Вариант",REPLACE(LEFTB(LOOKUP("яяя",$CI$8:CM$8),11),9,2,),"Год",--MID(HLOOKUP("*год*",CM$9:INDEX($9:$9,MATCH("яяя",$9:$9)),1,),10,4),"Квартал",MID(HLOOKUP("*Квартал*",CM$9:INDEX($9:$9,MATCH("яяя",$9:$9)),1,),10,11),"Месяц",MID(CM$9,10,10)),)</f>
        <v>0</v>
      </c>
      <c r="CN10" s="2">
        <f>IFERROR(GETPIVOTDATA("Сумма",Лист1!$A$1,"№ работника",$Z10,"Вариант",REPLACE(LEFTB(LOOKUP("яяя",$CI$8:CN$8),11),9,2,),"Год",--MID(HLOOKUP("*год*",CN$9:$KM$9,1,),10,4),"Квартал",MID(HLOOKUP("*Квартал*",CN$9:INDEX($9:$9,MATCH("яяя",$9:$9)),1,),10,11),"Месяц",MID(HLOOKUP("Всего за*",CN$9:INDEX($9:$9,MATCH("яяя",$9:$9)),1,),10,10),"Декада",SUBSTITUTE(CN$9,CHAR(10)," ")),)</f>
        <v>0</v>
      </c>
      <c r="CO10" s="2">
        <f>IFERROR(GETPIVOTDATA("Сумма",Лист1!$A$1,"№ работника",$Z10,"Вариант",REPLACE(LEFTB(LOOKUP("яяя",$CI$8:CO$8),11),9,2,),"Год",--MID(HLOOKUP("*год*",CO$9:$KM$9,1,),10,4),"Квартал",MID(HLOOKUP("*Квартал*",CO$9:INDEX($9:$9,MATCH("яяя",$9:$9)),1,),10,11),"Месяц",MID(HLOOKUP("Всего за*",CO$9:INDEX($9:$9,MATCH("яяя",$9:$9)),1,),10,10),"Декада",SUBSTITUTE(CO$9,CHAR(10)," ")),)</f>
        <v>0</v>
      </c>
      <c r="CP10" s="2">
        <f>IFERROR(GETPIVOTDATA("Сумма",Лист1!$A$1,"№ работника",$Z10,"Вариант",REPLACE(LEFTB(LOOKUP("яяя",$CI$8:CP$8),11),9,2,),"Год",--MID(HLOOKUP("*год*",CP$9:$KM$9,1,),10,4),"Квартал",MID(HLOOKUP("*Квартал*",CP$9:INDEX($9:$9,MATCH("яяя",$9:$9)),1,),10,11),"Месяц",MID(HLOOKUP("Всего за*",CP$9:INDEX($9:$9,MATCH("яяя",$9:$9)),1,),10,10),"Декада",SUBSTITUTE(CP$9,CHAR(10)," ")),)</f>
        <v>0</v>
      </c>
      <c r="CQ10" s="2">
        <f>IFERROR(GETPIVOTDATA("Сумма",Лист1!$A$1,"№ работника",$Z10,"Вариант",REPLACE(LEFTB(LOOKUP("яяя",$CI$8:CQ$8),11),9,2,),"Год",--MID(HLOOKUP("*год*",CQ$9:INDEX($9:$9,MATCH("яяя",$9:$9)),1,),10,4),"Квартал",MID(HLOOKUP("*Квартал*",CQ$9:INDEX($9:$9,MATCH("яяя",$9:$9)),1,),10,11),"Месяц",MID(CQ$9,10,10)),)</f>
        <v>0</v>
      </c>
      <c r="CR10" s="2">
        <f>IFERROR(GETPIVOTDATA("Сумма",Лист1!$A$1,"№ работника",$Z10,"Вариант",REPLACE(LEFTB(LOOKUP("яяя",$CI$8:CR$8),11),9,2,),"Год",--MID(HLOOKUP("*год*",CR$9:$KM$9,1,),10,4),"Квартал",MID(HLOOKUP("*Квартал*",CR$9:INDEX($9:$9,MATCH("яяя",$9:$9)),1,),10,11),"Месяц",MID(HLOOKUP("Всего за*",CR$9:INDEX($9:$9,MATCH("яяя",$9:$9)),1,),10,10),"Декада",SUBSTITUTE(CR$9,CHAR(10)," ")),)</f>
        <v>0</v>
      </c>
      <c r="CS10" s="2">
        <f>IFERROR(GETPIVOTDATA("Сумма",Лист1!$A$1,"№ работника",$Z10,"Вариант",REPLACE(LEFTB(LOOKUP("яяя",$CI$8:CS$8),11),9,2,),"Год",--MID(HLOOKUP("*год*",CS$9:$KM$9,1,),10,4),"Квартал",MID(HLOOKUP("*Квартал*",CS$9:INDEX($9:$9,MATCH("яяя",$9:$9)),1,),10,11),"Месяц",MID(HLOOKUP("Всего за*",CS$9:INDEX($9:$9,MATCH("яяя",$9:$9)),1,),10,10),"Декада",SUBSTITUTE(CS$9,CHAR(10)," ")),)</f>
        <v>0</v>
      </c>
      <c r="CT10" s="2">
        <f>IFERROR(GETPIVOTDATA("Сумма",Лист1!$A$1,"№ работника",$Z10,"Вариант",REPLACE(LEFTB(LOOKUP("яяя",$CI$8:CT$8),11),9,2,),"Год",--MID(HLOOKUP("*год*",CT$9:$KM$9,1,),10,4),"Квартал",MID(HLOOKUP("*Квартал*",CT$9:INDEX($9:$9,MATCH("яяя",$9:$9)),1,),10,11),"Месяц",MID(HLOOKUP("Всего за*",CT$9:INDEX($9:$9,MATCH("яяя",$9:$9)),1,),10,10),"Декада",SUBSTITUTE(CT$9,CHAR(10)," ")),)</f>
        <v>0</v>
      </c>
      <c r="CU10" s="2">
        <f>IFERROR(GETPIVOTDATA("Сумма",Лист1!$A$1,"№ работника",$Z10,"Вариант",REPLACE(LEFTB(LOOKUP("яяя",$CI$8:CU$8),11),9,2,),"Год",--MID(HLOOKUP("*год*",CU$9:INDEX($9:$9,MATCH("яяя",$9:$9)),1,),10,4),"Квартал",MID(HLOOKUP("*Квартал*",CU$9:INDEX($9:$9,MATCH("яяя",$9:$9)),1,),10,11),"Месяц",MID(CU$9,10,10)),)</f>
        <v>0</v>
      </c>
      <c r="CV10" s="2">
        <f>IFERROR(GETPIVOTDATA("Сумма",Лист1!$A$1,"№ работника",$Z10,"Вариант",REPLACE(LEFTB(LOOKUP("яяя",$CI$8:CV$8),11),9,2,),"Год",--MID(HLOOKUP("*год*",CV$9:INDEX($9:$9,MATCH("яяя",$9:$9)),1,),10,4),"Квартал",MID(HLOOKUP("*Квартал*",CV$9:INDEX($9:$9,MATCH("яяя",$9:$9)),1,),10,11)),)</f>
        <v>0</v>
      </c>
      <c r="CW10" s="2">
        <f>IFERROR(GETPIVOTDATA("Сумма",Лист1!$A$1,"№ работника",$Z10,"Вариант",REPLACE(LEFTB(LOOKUP("яяя",$CI$8:CW$8),11),9,2,),"Год",--MID(HLOOKUP("*год*",CW$9:$KM$9,1,),10,4),"Квартал",MID(HLOOKUP("*Квартал*",CW$9:INDEX($9:$9,MATCH("яяя",$9:$9)),1,),10,11),"Месяц",MID(HLOOKUP("Всего за*",CW$9:INDEX($9:$9,MATCH("яяя",$9:$9)),1,),10,10),"Декада",SUBSTITUTE(CW$9,CHAR(10)," ")),)</f>
        <v>0</v>
      </c>
      <c r="CX10" s="2">
        <f>IFERROR(GETPIVOTDATA("Сумма",Лист1!$A$1,"№ работника",$Z10,"Вариант",REPLACE(LEFTB(LOOKUP("яяя",$CI$8:CX$8),11),9,2,),"Год",--MID(HLOOKUP("*год*",CX$9:$KM$9,1,),10,4),"Квартал",MID(HLOOKUP("*Квартал*",CX$9:INDEX($9:$9,MATCH("яяя",$9:$9)),1,),10,11),"Месяц",MID(HLOOKUP("Всего за*",CX$9:INDEX($9:$9,MATCH("яяя",$9:$9)),1,),10,10),"Декада",SUBSTITUTE(CX$9,CHAR(10)," ")),)</f>
        <v>0</v>
      </c>
      <c r="CY10" s="2">
        <f>IFERROR(GETPIVOTDATA("Сумма",Лист1!$A$1,"№ работника",$Z10,"Вариант",REPLACE(LEFTB(LOOKUP("яяя",$CI$8:CY$8),11),9,2,),"Год",--MID(HLOOKUP("*год*",CY$9:$KM$9,1,),10,4),"Квартал",MID(HLOOKUP("*Квартал*",CY$9:INDEX($9:$9,MATCH("яяя",$9:$9)),1,),10,11),"Месяц",MID(HLOOKUP("Всего за*",CY$9:INDEX($9:$9,MATCH("яяя",$9:$9)),1,),10,10),"Декада",SUBSTITUTE(CY$9,CHAR(10)," ")),)</f>
        <v>0</v>
      </c>
      <c r="CZ10" s="2">
        <f>IFERROR(GETPIVOTDATA("Сумма",Лист1!$A$1,"№ работника",$Z10,"Вариант",REPLACE(LEFTB(LOOKUP("яяя",$CI$8:CZ$8),11),9,2,),"Год",--MID(HLOOKUP("*год*",CZ$9:INDEX($9:$9,MATCH("яяя",$9:$9)),1,),10,4),"Квартал",MID(HLOOKUP("*Квартал*",CZ$9:INDEX($9:$9,MATCH("яяя",$9:$9)),1,),10,11),"Месяц",MID(CZ$9,10,10)),)</f>
        <v>0</v>
      </c>
      <c r="DA10" s="2">
        <f>IFERROR(GETPIVOTDATA("Сумма",Лист1!$A$1,"№ работника",$Z10,"Вариант",REPLACE(LEFTB(LOOKUP("яяя",$CI$8:DA$8),11),9,2,),"Год",--MID(HLOOKUP("*год*",DA$9:$KM$9,1,),10,4),"Квартал",MID(HLOOKUP("*Квартал*",DA$9:INDEX($9:$9,MATCH("яяя",$9:$9)),1,),10,11),"Месяц",MID(HLOOKUP("Всего за*",DA$9:INDEX($9:$9,MATCH("яяя",$9:$9)),1,),10,10),"Декада",SUBSTITUTE(DA$9,CHAR(10)," ")),)</f>
        <v>0</v>
      </c>
      <c r="DB10" s="2">
        <f>IFERROR(GETPIVOTDATA("Сумма",Лист1!$A$1,"№ работника",$Z10,"Вариант",REPLACE(LEFTB(LOOKUP("яяя",$CI$8:DB$8),11),9,2,),"Год",--MID(HLOOKUP("*год*",DB$9:$KM$9,1,),10,4),"Квартал",MID(HLOOKUP("*Квартал*",DB$9:INDEX($9:$9,MATCH("яяя",$9:$9)),1,),10,11),"Месяц",MID(HLOOKUP("Всего за*",DB$9:INDEX($9:$9,MATCH("яяя",$9:$9)),1,),10,10),"Декада",SUBSTITUTE(DB$9,CHAR(10)," ")),)</f>
        <v>0</v>
      </c>
      <c r="DC10" s="2">
        <f>IFERROR(GETPIVOTDATA("Сумма",Лист1!$A$1,"№ работника",$Z10,"Вариант",REPLACE(LEFTB(LOOKUP("яяя",$CI$8:DC$8),11),9,2,),"Год",--MID(HLOOKUP("*год*",DC$9:$KM$9,1,),10,4),"Квартал",MID(HLOOKUP("*Квартал*",DC$9:INDEX($9:$9,MATCH("яяя",$9:$9)),1,),10,11),"Месяц",MID(HLOOKUP("Всего за*",DC$9:INDEX($9:$9,MATCH("яяя",$9:$9)),1,),10,10),"Декада",SUBSTITUTE(DC$9,CHAR(10)," ")),)</f>
        <v>0</v>
      </c>
      <c r="DD10" s="2">
        <f>IFERROR(GETPIVOTDATA("Сумма",Лист1!$A$1,"№ работника",$Z10,"Вариант",REPLACE(LEFTB(LOOKUP("яяя",$CI$8:DD$8),11),9,2,),"Год",--MID(HLOOKUP("*год*",DD$9:INDEX($9:$9,MATCH("яяя",$9:$9)),1,),10,4),"Квартал",MID(HLOOKUP("*Квартал*",DD$9:INDEX($9:$9,MATCH("яяя",$9:$9)),1,),10,11),"Месяц",MID(DD$9,10,10)),)</f>
        <v>0</v>
      </c>
      <c r="DE10" s="2">
        <f>IFERROR(GETPIVOTDATA("Сумма",Лист1!$A$1,"№ работника",$Z10,"Вариант",REPLACE(LEFTB(LOOKUP("яяя",$CI$8:DE$8),11),9,2,),"Год",--MID(HLOOKUP("*год*",DE$9:$KM$9,1,),10,4),"Квартал",MID(HLOOKUP("*Квартал*",DE$9:INDEX($9:$9,MATCH("яяя",$9:$9)),1,),10,11),"Месяц",MID(HLOOKUP("Всего за*",DE$9:INDEX($9:$9,MATCH("яяя",$9:$9)),1,),10,10),"Декада",SUBSTITUTE(DE$9,CHAR(10)," ")),)</f>
        <v>0</v>
      </c>
      <c r="DF10" s="2">
        <f>IFERROR(GETPIVOTDATA("Сумма",Лист1!$A$1,"№ работника",$Z10,"Вариант",REPLACE(LEFTB(LOOKUP("яяя",$CI$8:DF$8),11),9,2,),"Год",--MID(HLOOKUP("*год*",DF$9:$KM$9,1,),10,4),"Квартал",MID(HLOOKUP("*Квартал*",DF$9:INDEX($9:$9,MATCH("яяя",$9:$9)),1,),10,11),"Месяц",MID(HLOOKUP("Всего за*",DF$9:INDEX($9:$9,MATCH("яяя",$9:$9)),1,),10,10),"Декада",SUBSTITUTE(DF$9,CHAR(10)," ")),)</f>
        <v>0</v>
      </c>
      <c r="DG10" s="2">
        <f>IFERROR(GETPIVOTDATA("Сумма",Лист1!$A$1,"№ работника",$Z10,"Вариант",REPLACE(LEFTB(LOOKUP("яяя",$CI$8:DG$8),11),9,2,),"Год",--MID(HLOOKUP("*год*",DG$9:$KM$9,1,),10,4),"Квартал",MID(HLOOKUP("*Квартал*",DG$9:INDEX($9:$9,MATCH("яяя",$9:$9)),1,),10,11),"Месяц",MID(HLOOKUP("Всего за*",DG$9:INDEX($9:$9,MATCH("яяя",$9:$9)),1,),10,10),"Декада",SUBSTITUTE(DG$9,CHAR(10)," ")),)</f>
        <v>0</v>
      </c>
      <c r="DH10" s="2">
        <f>IFERROR(GETPIVOTDATA("Сумма",Лист1!$A$1,"№ работника",$Z10,"Вариант",REPLACE(LEFTB(LOOKUP("яяя",$CI$8:DH$8),11),9,2,),"Год",--MID(HLOOKUP("*год*",DH$9:INDEX($9:$9,MATCH("яяя",$9:$9)),1,),10,4),"Квартал",MID(HLOOKUP("*Квартал*",DH$9:INDEX($9:$9,MATCH("яяя",$9:$9)),1,),10,11),"Месяц",MID(DH$9,10,10)),)</f>
        <v>0</v>
      </c>
      <c r="DI10" s="2">
        <f>IFERROR(GETPIVOTDATA("Сумма",Лист1!$A$1,"№ работника",$Z10,"Вариант",REPLACE(LEFTB(LOOKUP("яяя",$CI$8:DI$8),11),9,2,),"Год",--MID(HLOOKUP("*год*",DI$9:INDEX($9:$9,MATCH("яяя",$9:$9)),1,),10,4),"Квартал",MID(HLOOKUP("*Квартал*",DI$9:INDEX($9:$9,MATCH("яяя",$9:$9)),1,),10,11)),)</f>
        <v>0</v>
      </c>
      <c r="DJ10" s="2">
        <f>IFERROR(GETPIVOTDATA("Сумма",Лист1!$A$1,"№ работника",$Z10,"Вариант",REPLACE(LEFTB(LOOKUP("яяя",$CI$8:DJ$8),11),9,2,),"Год",--MID(HLOOKUP("*год*",DJ$9:$KM$9,1,),10,4),"Квартал",MID(HLOOKUP("*Квартал*",DJ$9:INDEX($9:$9,MATCH("яяя",$9:$9)),1,),10,11),"Месяц",MID(HLOOKUP("Всего за*",DJ$9:INDEX($9:$9,MATCH("яяя",$9:$9)),1,),10,10),"Декада",SUBSTITUTE(DJ$9,CHAR(10)," ")),)</f>
        <v>0</v>
      </c>
      <c r="DK10" s="2">
        <f>IFERROR(GETPIVOTDATA("Сумма",Лист1!$A$1,"№ работника",$Z10,"Вариант",REPLACE(LEFTB(LOOKUP("яяя",$CI$8:DK$8),11),9,2,),"Год",--MID(HLOOKUP("*год*",DK$9:$KM$9,1,),10,4),"Квартал",MID(HLOOKUP("*Квартал*",DK$9:INDEX($9:$9,MATCH("яяя",$9:$9)),1,),10,11),"Месяц",MID(HLOOKUP("Всего за*",DK$9:INDEX($9:$9,MATCH("яяя",$9:$9)),1,),10,10),"Декада",SUBSTITUTE(DK$9,CHAR(10)," ")),)</f>
        <v>0</v>
      </c>
      <c r="DL10" s="2">
        <f>IFERROR(GETPIVOTDATA("Сумма",Лист1!$A$1,"№ работника",$Z10,"Вариант",REPLACE(LEFTB(LOOKUP("яяя",$CI$8:DL$8),11),9,2,),"Год",--MID(HLOOKUP("*год*",DL$9:$KM$9,1,),10,4),"Квартал",MID(HLOOKUP("*Квартал*",DL$9:INDEX($9:$9,MATCH("яяя",$9:$9)),1,),10,11),"Месяц",MID(HLOOKUP("Всего за*",DL$9:INDEX($9:$9,MATCH("яяя",$9:$9)),1,),10,10),"Декада",SUBSTITUTE(DL$9,CHAR(10)," ")),)</f>
        <v>0</v>
      </c>
      <c r="DM10" s="2">
        <f>IFERROR(GETPIVOTDATA("Сумма",Лист1!$A$1,"№ работника",$Z10,"Вариант",REPLACE(LEFTB(LOOKUP("яяя",$CI$8:DM$8),11),9,2,),"Год",--MID(HLOOKUP("*год*",DM$9:INDEX($9:$9,MATCH("яяя",$9:$9)),1,),10,4),"Квартал",MID(HLOOKUP("*Квартал*",DM$9:INDEX($9:$9,MATCH("яяя",$9:$9)),1,),10,11),"Месяц",MID(DM$9,10,10)),)</f>
        <v>0</v>
      </c>
      <c r="DN10" s="2">
        <f>IFERROR(GETPIVOTDATA("Сумма",Лист1!$A$1,"№ работника",$Z10,"Вариант",REPLACE(LEFTB(LOOKUP("яяя",$CI$8:DN$8),11),9,2,),"Год",--MID(HLOOKUP("*год*",DN$9:$KM$9,1,),10,4),"Квартал",MID(HLOOKUP("*Квартал*",DN$9:INDEX($9:$9,MATCH("яяя",$9:$9)),1,),10,11),"Месяц",MID(HLOOKUP("Всего за*",DN$9:INDEX($9:$9,MATCH("яяя",$9:$9)),1,),10,10),"Декада",SUBSTITUTE(DN$9,CHAR(10)," ")),)</f>
        <v>0</v>
      </c>
      <c r="DO10" s="2">
        <f>IFERROR(GETPIVOTDATA("Сумма",Лист1!$A$1,"№ работника",$Z10,"Вариант",REPLACE(LEFTB(LOOKUP("яяя",$CI$8:DO$8),11),9,2,),"Год",--MID(HLOOKUP("*год*",DO$9:$KM$9,1,),10,4),"Квартал",MID(HLOOKUP("*Квартал*",DO$9:INDEX($9:$9,MATCH("яяя",$9:$9)),1,),10,11),"Месяц",MID(HLOOKUP("Всего за*",DO$9:INDEX($9:$9,MATCH("яяя",$9:$9)),1,),10,10),"Декада",SUBSTITUTE(DO$9,CHAR(10)," ")),)</f>
        <v>0</v>
      </c>
      <c r="DP10" s="2">
        <f>IFERROR(GETPIVOTDATA("Сумма",Лист1!$A$1,"№ работника",$Z10,"Вариант",REPLACE(LEFTB(LOOKUP("яяя",$CI$8:DP$8),11),9,2,),"Год",--MID(HLOOKUP("*год*",DP$9:$KM$9,1,),10,4),"Квартал",MID(HLOOKUP("*Квартал*",DP$9:INDEX($9:$9,MATCH("яяя",$9:$9)),1,),10,11),"Месяц",MID(HLOOKUP("Всего за*",DP$9:INDEX($9:$9,MATCH("яяя",$9:$9)),1,),10,10),"Декада",SUBSTITUTE(DP$9,CHAR(10)," ")),)</f>
        <v>0</v>
      </c>
      <c r="DQ10" s="2">
        <f>IFERROR(GETPIVOTDATA("Сумма",Лист1!$A$1,"№ работника",$Z10,"Вариант",REPLACE(LEFTB(LOOKUP("яяя",$CI$8:DQ$8),11),9,2,),"Год",--MID(HLOOKUP("*год*",DQ$9:INDEX($9:$9,MATCH("яяя",$9:$9)),1,),10,4),"Квартал",MID(HLOOKUP("*Квартал*",DQ$9:INDEX($9:$9,MATCH("яяя",$9:$9)),1,),10,11),"Месяц",MID(DQ$9,10,10)),)</f>
        <v>0</v>
      </c>
      <c r="DR10" s="2">
        <f>IFERROR(GETPIVOTDATA("Сумма",Лист1!$A$1,"№ работника",$Z10,"Вариант",REPLACE(LEFTB(LOOKUP("яяя",$CI$8:DR$8),11),9,2,),"Год",--MID(HLOOKUP("*год*",DR$9:$KM$9,1,),10,4),"Квартал",MID(HLOOKUP("*Квартал*",DR$9:INDEX($9:$9,MATCH("яяя",$9:$9)),1,),10,11),"Месяц",MID(HLOOKUP("Всего за*",DR$9:INDEX($9:$9,MATCH("яяя",$9:$9)),1,),10,10),"Декада",SUBSTITUTE(DR$9,CHAR(10)," ")),)</f>
        <v>0</v>
      </c>
      <c r="DS10" s="2">
        <f>IFERROR(GETPIVOTDATA("Сумма",Лист1!$A$1,"№ работника",$Z10,"Вариант",REPLACE(LEFTB(LOOKUP("яяя",$CI$8:DS$8),11),9,2,),"Год",--MID(HLOOKUP("*год*",DS$9:$KM$9,1,),10,4),"Квартал",MID(HLOOKUP("*Квартал*",DS$9:INDEX($9:$9,MATCH("яяя",$9:$9)),1,),10,11),"Месяц",MID(HLOOKUP("Всего за*",DS$9:INDEX($9:$9,MATCH("яяя",$9:$9)),1,),10,10),"Декада",SUBSTITUTE(DS$9,CHAR(10)," ")),)</f>
        <v>0</v>
      </c>
      <c r="DT10" s="2">
        <f>IFERROR(GETPIVOTDATA("Сумма",Лист1!$A$1,"№ работника",$Z10,"Вариант",REPLACE(LEFTB(LOOKUP("яяя",$CI$8:DT$8),11),9,2,),"Год",--MID(HLOOKUP("*год*",DT$9:$KM$9,1,),10,4),"Квартал",MID(HLOOKUP("*Квартал*",DT$9:INDEX($9:$9,MATCH("яяя",$9:$9)),1,),10,11),"Месяц",MID(HLOOKUP("Всего за*",DT$9:INDEX($9:$9,MATCH("яяя",$9:$9)),1,),10,10),"Декада",SUBSTITUTE(DT$9,CHAR(10)," ")),)</f>
        <v>0</v>
      </c>
      <c r="DU10" s="2">
        <f>IFERROR(GETPIVOTDATA("Сумма",Лист1!$A$1,"№ работника",$Z10,"Вариант",REPLACE(LEFTB(LOOKUP("яяя",$CI$8:DU$8),11),9,2,),"Год",--MID(HLOOKUP("*год*",DU$9:INDEX($9:$9,MATCH("яяя",$9:$9)),1,),10,4),"Квартал",MID(HLOOKUP("*Квартал*",DU$9:INDEX($9:$9,MATCH("яяя",$9:$9)),1,),10,11),"Месяц",MID(DU$9,10,10)),)</f>
        <v>0</v>
      </c>
      <c r="DV10" s="2">
        <f>IFERROR(GETPIVOTDATA("Сумма",Лист1!$A$1,"№ работника",$Z10,"Вариант",REPLACE(LEFTB(LOOKUP("яяя",$CI$8:DV$8),11),9,2,),"Год",--MID(HLOOKUP("*год*",DV$9:INDEX($9:$9,MATCH("яяя",$9:$9)),1,),10,4),"Квартал",MID(HLOOKUP("*Квартал*",DV$9:INDEX($9:$9,MATCH("яяя",$9:$9)),1,),10,11)),)</f>
        <v>0</v>
      </c>
      <c r="DW10" s="2">
        <f>IFERROR(GETPIVOTDATA("Сумма",Лист1!$A$1,"№ работника",$Z10,"Вариант",REPLACE(LEFTB(LOOKUP("яяя",$CI$8:DW$8),11),9,2,),"Год",--MID(HLOOKUP("*год*",DW$9:$KM$9,1,),10,4),"Квартал",MID(HLOOKUP("*Квартал*",DW$9:INDEX($9:$9,MATCH("яяя",$9:$9)),1,),10,11),"Месяц",MID(HLOOKUP("Всего за*",DW$9:INDEX($9:$9,MATCH("яяя",$9:$9)),1,),10,10),"Декада",SUBSTITUTE(DW$9,CHAR(10)," ")),)</f>
        <v>0</v>
      </c>
      <c r="DX10" s="2">
        <f>IFERROR(GETPIVOTDATA("Сумма",Лист1!$A$1,"№ работника",$Z10,"Вариант",REPLACE(LEFTB(LOOKUP("яяя",$CI$8:DX$8),11),9,2,),"Год",--MID(HLOOKUP("*год*",DX$9:$KM$9,1,),10,4),"Квартал",MID(HLOOKUP("*Квартал*",DX$9:INDEX($9:$9,MATCH("яяя",$9:$9)),1,),10,11),"Месяц",MID(HLOOKUP("Всего за*",DX$9:INDEX($9:$9,MATCH("яяя",$9:$9)),1,),10,10),"Декада",SUBSTITUTE(DX$9,CHAR(10)," ")),)</f>
        <v>0</v>
      </c>
      <c r="DY10" s="2">
        <f>IFERROR(GETPIVOTDATA("Сумма",Лист1!$A$1,"№ работника",$Z10,"Вариант",REPLACE(LEFTB(LOOKUP("яяя",$CI$8:DY$8),11),9,2,),"Год",--MID(HLOOKUP("*год*",DY$9:$KM$9,1,),10,4),"Квартал",MID(HLOOKUP("*Квартал*",DY$9:INDEX($9:$9,MATCH("яяя",$9:$9)),1,),10,11),"Месяц",MID(HLOOKUP("Всего за*",DY$9:INDEX($9:$9,MATCH("яяя",$9:$9)),1,),10,10),"Декада",SUBSTITUTE(DY$9,CHAR(10)," ")),)</f>
        <v>0</v>
      </c>
      <c r="DZ10" s="2">
        <f>IFERROR(GETPIVOTDATA("Сумма",Лист1!$A$1,"№ работника",$Z10,"Вариант",REPLACE(LEFTB(LOOKUP("яяя",$CI$8:DZ$8),11),9,2,),"Год",--MID(HLOOKUP("*год*",DZ$9:INDEX($9:$9,MATCH("яяя",$9:$9)),1,),10,4),"Квартал",MID(HLOOKUP("*Квартал*",DZ$9:INDEX($9:$9,MATCH("яяя",$9:$9)),1,),10,11),"Месяц",MID(DZ$9,10,10)),)</f>
        <v>0</v>
      </c>
      <c r="EA10" s="2">
        <f>IFERROR(GETPIVOTDATA("Сумма",Лист1!$A$1,"№ работника",$Z10,"Вариант",REPLACE(LEFTB(LOOKUP("яяя",$CI$8:EA$8),11),9,2,),"Год",--MID(HLOOKUP("*год*",EA$9:$KM$9,1,),10,4),"Квартал",MID(HLOOKUP("*Квартал*",EA$9:INDEX($9:$9,MATCH("яяя",$9:$9)),1,),10,11),"Месяц",MID(HLOOKUP("Всего за*",EA$9:INDEX($9:$9,MATCH("яяя",$9:$9)),1,),10,10),"Декада",SUBSTITUTE(EA$9,CHAR(10)," ")),)</f>
        <v>0</v>
      </c>
      <c r="EB10" s="2">
        <f>IFERROR(GETPIVOTDATA("Сумма",Лист1!$A$1,"№ работника",$Z10,"Вариант",REPLACE(LEFTB(LOOKUP("яяя",$CI$8:EB$8),11),9,2,),"Год",--MID(HLOOKUP("*год*",EB$9:$KM$9,1,),10,4),"Квартал",MID(HLOOKUP("*Квартал*",EB$9:INDEX($9:$9,MATCH("яяя",$9:$9)),1,),10,11),"Месяц",MID(HLOOKUP("Всего за*",EB$9:INDEX($9:$9,MATCH("яяя",$9:$9)),1,),10,10),"Декада",SUBSTITUTE(EB$9,CHAR(10)," ")),)</f>
        <v>0</v>
      </c>
      <c r="EC10" s="2">
        <f>IFERROR(GETPIVOTDATA("Сумма",Лист1!$A$1,"№ работника",$Z10,"Вариант",REPLACE(LEFTB(LOOKUP("яяя",$CI$8:EC$8),11),9,2,),"Год",--MID(HLOOKUP("*год*",EC$9:$KM$9,1,),10,4),"Квартал",MID(HLOOKUP("*Квартал*",EC$9:INDEX($9:$9,MATCH("яяя",$9:$9)),1,),10,11),"Месяц",MID(HLOOKUP("Всего за*",EC$9:INDEX($9:$9,MATCH("яяя",$9:$9)),1,),10,10),"Декада",SUBSTITUTE(EC$9,CHAR(10)," ")),)</f>
        <v>0</v>
      </c>
      <c r="ED10" s="2">
        <f>IFERROR(GETPIVOTDATA("Сумма",Лист1!$A$1,"№ работника",$Z10,"Вариант",REPLACE(LEFTB(LOOKUP("яяя",$CI$8:ED$8),11),9,2,),"Год",--MID(HLOOKUP("*год*",ED$9:INDEX($9:$9,MATCH("яяя",$9:$9)),1,),10,4),"Квартал",MID(HLOOKUP("*Квартал*",ED$9:INDEX($9:$9,MATCH("яяя",$9:$9)),1,),10,11),"Месяц",MID(ED$9,10,10)),)</f>
        <v>0</v>
      </c>
      <c r="EE10" s="2">
        <f>IFERROR(GETPIVOTDATA("Сумма",Лист1!$A$1,"№ работника",$Z10,"Вариант",REPLACE(LEFTB(LOOKUP("яяя",$CI$8:EE$8),11),9,2,),"Год",--MID(HLOOKUP("*год*",EE$9:$KM$9,1,),10,4),"Квартал",MID(HLOOKUP("*Квартал*",EE$9:INDEX($9:$9,MATCH("яяя",$9:$9)),1,),10,11),"Месяц",MID(HLOOKUP("Всего за*",EE$9:INDEX($9:$9,MATCH("яяя",$9:$9)),1,),10,10),"Декада",SUBSTITUTE(EE$9,CHAR(10)," ")),)</f>
        <v>0</v>
      </c>
      <c r="EF10" s="2">
        <f>IFERROR(GETPIVOTDATA("Сумма",Лист1!$A$1,"№ работника",$Z10,"Вариант",REPLACE(LEFTB(LOOKUP("яяя",$CI$8:EF$8),11),9,2,),"Год",--MID(HLOOKUP("*год*",EF$9:$KM$9,1,),10,4),"Квартал",MID(HLOOKUP("*Квартал*",EF$9:INDEX($9:$9,MATCH("яяя",$9:$9)),1,),10,11),"Месяц",MID(HLOOKUP("Всего за*",EF$9:INDEX($9:$9,MATCH("яяя",$9:$9)),1,),10,10),"Декада",SUBSTITUTE(EF$9,CHAR(10)," ")),)</f>
        <v>0</v>
      </c>
      <c r="EG10" s="2">
        <f>IFERROR(GETPIVOTDATA("Сумма",Лист1!$A$1,"№ работника",$Z10,"Вариант",REPLACE(LEFTB(LOOKUP("яяя",$CI$8:EG$8),11),9,2,),"Год",--MID(HLOOKUP("*год*",EG$9:$KM$9,1,),10,4),"Квартал",MID(HLOOKUP("*Квартал*",EG$9:INDEX($9:$9,MATCH("яяя",$9:$9)),1,),10,11),"Месяц",MID(HLOOKUP("Всего за*",EG$9:INDEX($9:$9,MATCH("яяя",$9:$9)),1,),10,10),"Декада",SUBSTITUTE(EG$9,CHAR(10)," ")),)</f>
        <v>0</v>
      </c>
      <c r="EH10" s="2">
        <f>IFERROR(GETPIVOTDATA("Сумма",Лист1!$A$1,"№ работника",$Z10,"Вариант",REPLACE(LEFTB(LOOKUP("яяя",$CI$8:EH$8),11),9,2,),"Год",--MID(HLOOKUP("*год*",EH$9:INDEX($9:$9,MATCH("яяя",$9:$9)),1,),10,4),"Квартал",MID(HLOOKUP("*Квартал*",EH$9:INDEX($9:$9,MATCH("яяя",$9:$9)),1,),10,11),"Месяц",MID(EH$9,10,10)),)</f>
        <v>0</v>
      </c>
      <c r="EI10" s="2">
        <f>IFERROR(GETPIVOTDATA("Сумма",Лист1!$A$1,"№ работника",$Z10,"Вариант",REPLACE(LEFTB(LOOKUP("яяя",$CI$8:EI$8),11),9,2,),"Год",--MID(HLOOKUP("*год*",EI$9:INDEX($9:$9,MATCH("яяя",$9:$9)),1,),10,4),"Квартал",MID(HLOOKUP("*Квартал*",EI$9:INDEX($9:$9,MATCH("яяя",$9:$9)),1,),10,11)),)</f>
        <v>0</v>
      </c>
      <c r="EJ10" s="2">
        <f>IFERROR(GETPIVOTDATA("Сумма",Лист1!$A$1,"№ работника",$Z10,"Вариант",REPLACE(LEFTB(LOOKUP("яяя",$CI$8:EJ$8),11),9,2,),"Год",--MID(EJ$9,10,4)),)</f>
        <v>0</v>
      </c>
      <c r="EK10" s="2">
        <f>IFERROR(GETPIVOTDATA("Сумма",Лист1!$A$1,"№ работника",$Z10,"Вариант",REPLACE(LEFTB(LOOKUP("яяя",$CI$8:EK$8),11),9,2,),"Год",--MID(HLOOKUP("*год*",EK$9:$KM$9,1,),10,4),"Квартал",MID(HLOOKUP("*Квартал*",EK$9:INDEX($9:$9,MATCH("яяя",$9:$9)),1,),10,11),"Месяц",MID(HLOOKUP("Всего за*",EK$9:INDEX($9:$9,MATCH("яяя",$9:$9)),1,),10,10),"Декада",SUBSTITUTE(EK$9,CHAR(10)," ")),)</f>
        <v>0</v>
      </c>
      <c r="EL10" s="2">
        <f>IFERROR(GETPIVOTDATA("Сумма",Лист1!$A$1,"№ работника",$Z10,"Вариант",REPLACE(LEFTB(LOOKUP("яяя",$CI$8:EL$8),11),9,2,),"Год",--MID(HLOOKUP("*год*",EL$9:$KM$9,1,),10,4),"Квартал",MID(HLOOKUP("*Квартал*",EL$9:INDEX($9:$9,MATCH("яяя",$9:$9)),1,),10,11),"Месяц",MID(HLOOKUP("Всего за*",EL$9:INDEX($9:$9,MATCH("яяя",$9:$9)),1,),10,10),"Декада",SUBSTITUTE(EL$9,CHAR(10)," ")),)</f>
        <v>0</v>
      </c>
      <c r="EM10" s="2">
        <f>IFERROR(GETPIVOTDATA("Сумма",Лист1!$A$1,"№ работника",$Z10,"Вариант",REPLACE(LEFTB(LOOKUP("яяя",$CI$8:EM$8),11),9,2,),"Год",--MID(HLOOKUP("*год*",EM$9:$KM$9,1,),10,4),"Квартал",MID(HLOOKUP("*Квартал*",EM$9:INDEX($9:$9,MATCH("яяя",$9:$9)),1,),10,11),"Месяц",MID(HLOOKUP("Всего за*",EM$9:INDEX($9:$9,MATCH("яяя",$9:$9)),1,),10,10),"Декада",SUBSTITUTE(EM$9,CHAR(10)," ")),)</f>
        <v>0</v>
      </c>
      <c r="EN10" s="2">
        <f>IFERROR(GETPIVOTDATA("Сумма",Лист1!$A$1,"№ работника",$Z10,"Вариант",REPLACE(LEFTB(LOOKUP("яяя",$CI$8:EN$8),11),9,2,),"Год",--MID(HLOOKUP("*год*",EN$9:INDEX($9:$9,MATCH("яяя",$9:$9)),1,),10,4),"Квартал",MID(HLOOKUP("*Квартал*",EN$9:INDEX($9:$9,MATCH("яяя",$9:$9)),1,),10,11),"Месяц",MID(EN$9,10,10)),)</f>
        <v>0</v>
      </c>
      <c r="EO10" s="2">
        <f>IFERROR(GETPIVOTDATA("Сумма",Лист1!$A$1,"№ работника",$Z10,"Вариант",REPLACE(LEFTB(LOOKUP("яяя",$CI$8:EO$8),11),9,2,),"Год",--MID(HLOOKUP("*год*",EO$9:$KM$9,1,),10,4),"Квартал",MID(HLOOKUP("*Квартал*",EO$9:INDEX($9:$9,MATCH("яяя",$9:$9)),1,),10,11),"Месяц",MID(HLOOKUP("Всего за*",EO$9:INDEX($9:$9,MATCH("яяя",$9:$9)),1,),10,10),"Декада",SUBSTITUTE(EO$9,CHAR(10)," ")),)</f>
        <v>0</v>
      </c>
      <c r="EP10" s="2">
        <f>IFERROR(GETPIVOTDATA("Сумма",Лист1!$A$1,"№ работника",$Z10,"Вариант",REPLACE(LEFTB(LOOKUP("яяя",$CI$8:EP$8),11),9,2,),"Год",--MID(HLOOKUP("*год*",EP$9:$KM$9,1,),10,4),"Квартал",MID(HLOOKUP("*Квартал*",EP$9:INDEX($9:$9,MATCH("яяя",$9:$9)),1,),10,11),"Месяц",MID(HLOOKUP("Всего за*",EP$9:INDEX($9:$9,MATCH("яяя",$9:$9)),1,),10,10),"Декада",SUBSTITUTE(EP$9,CHAR(10)," ")),)</f>
        <v>0</v>
      </c>
      <c r="EQ10" s="2">
        <f>IFERROR(GETPIVOTDATA("Сумма",Лист1!$A$1,"№ работника",$Z10,"Вариант",REPLACE(LEFTB(LOOKUP("яяя",$CI$8:EQ$8),11),9,2,),"Год",--MID(HLOOKUP("*год*",EQ$9:$KM$9,1,),10,4),"Квартал",MID(HLOOKUP("*Квартал*",EQ$9:INDEX($9:$9,MATCH("яяя",$9:$9)),1,),10,11),"Месяц",MID(HLOOKUP("Всего за*",EQ$9:INDEX($9:$9,MATCH("яяя",$9:$9)),1,),10,10),"Декада",SUBSTITUTE(EQ$9,CHAR(10)," ")),)</f>
        <v>0</v>
      </c>
      <c r="ER10" s="2">
        <f>IFERROR(GETPIVOTDATA("Сумма",Лист1!$A$1,"№ работника",$Z10,"Вариант",REPLACE(LEFTB(LOOKUP("яяя",$CI$8:ER$8),11),9,2,),"Год",--MID(HLOOKUP("*год*",ER$9:INDEX($9:$9,MATCH("яяя",$9:$9)),1,),10,4),"Квартал",MID(HLOOKUP("*Квартал*",ER$9:INDEX($9:$9,MATCH("яяя",$9:$9)),1,),10,11),"Месяц",MID(ER$9,10,10)),)</f>
        <v>0</v>
      </c>
      <c r="ES10" s="2">
        <f>IFERROR(GETPIVOTDATA("Сумма",Лист1!$A$1,"№ работника",$Z10,"Вариант",REPLACE(LEFTB(LOOKUP("яяя",$CI$8:ES$8),11),9,2,),"Год",--MID(HLOOKUP("*год*",ES$9:$KM$9,1,),10,4),"Квартал",MID(HLOOKUP("*Квартал*",ES$9:INDEX($9:$9,MATCH("яяя",$9:$9)),1,),10,11),"Месяц",MID(HLOOKUP("Всего за*",ES$9:INDEX($9:$9,MATCH("яяя",$9:$9)),1,),10,10),"Декада",SUBSTITUTE(ES$9,CHAR(10)," ")),)</f>
        <v>0</v>
      </c>
      <c r="ET10" s="2">
        <f>IFERROR(GETPIVOTDATA("Сумма",Лист1!$A$1,"№ работника",$Z10,"Вариант",REPLACE(LEFTB(LOOKUP("яяя",$CI$8:ET$8),11),9,2,),"Год",--MID(HLOOKUP("*год*",ET$9:$KM$9,1,),10,4),"Квартал",MID(HLOOKUP("*Квартал*",ET$9:INDEX($9:$9,MATCH("яяя",$9:$9)),1,),10,11),"Месяц",MID(HLOOKUP("Всего за*",ET$9:INDEX($9:$9,MATCH("яяя",$9:$9)),1,),10,10),"Декада",SUBSTITUTE(ET$9,CHAR(10)," ")),)</f>
        <v>0</v>
      </c>
      <c r="EU10" s="2">
        <f>IFERROR(GETPIVOTDATA("Сумма",Лист1!$A$1,"№ работника",$Z10,"Вариант",REPLACE(LEFTB(LOOKUP("яяя",$CI$8:EU$8),11),9,2,),"Год",--MID(HLOOKUP("*год*",EU$9:$KM$9,1,),10,4),"Квартал",MID(HLOOKUP("*Квартал*",EU$9:INDEX($9:$9,MATCH("яяя",$9:$9)),1,),10,11),"Месяц",MID(HLOOKUP("Всего за*",EU$9:INDEX($9:$9,MATCH("яяя",$9:$9)),1,),10,10),"Декада",SUBSTITUTE(EU$9,CHAR(10)," ")),)</f>
        <v>0</v>
      </c>
      <c r="EV10" s="2">
        <f>IFERROR(GETPIVOTDATA("Сумма",Лист1!$A$1,"№ работника",$Z10,"Вариант",REPLACE(LEFTB(LOOKUP("яяя",$CI$8:EV$8),11),9,2,),"Год",--MID(HLOOKUP("*год*",EV$9:INDEX($9:$9,MATCH("яяя",$9:$9)),1,),10,4),"Квартал",MID(HLOOKUP("*Квартал*",EV$9:INDEX($9:$9,MATCH("яяя",$9:$9)),1,),10,11),"Месяц",MID(EV$9,10,10)),)</f>
        <v>0</v>
      </c>
      <c r="EW10" s="2">
        <f>IFERROR(GETPIVOTDATA("Сумма",Лист1!$A$1,"№ работника",$Z10,"Вариант",REPLACE(LEFTB(LOOKUP("яяя",$CI$8:EW$8),11),9,2,),"Год",--MID(HLOOKUP("*год*",EW$9:INDEX($9:$9,MATCH("яяя",$9:$9)),1,),10,4),"Квартал",MID(HLOOKUP("*Квартал*",EW$9:INDEX($9:$9,MATCH("яяя",$9:$9)),1,),10,11)),)</f>
        <v>0</v>
      </c>
      <c r="EX10" s="2">
        <f>IFERROR(GETPIVOTDATA("Сумма",Лист1!$A$1,"№ работника",$Z10,"Вариант",REPLACE(LEFTB(LOOKUP("яяя",$CI$8:EX$8),11),9,2,),"Год",--MID(HLOOKUP("*год*",EX$9:$KM$9,1,),10,4),"Квартал",MID(HLOOKUP("*Квартал*",EX$9:INDEX($9:$9,MATCH("яяя",$9:$9)),1,),10,11),"Месяц",MID(HLOOKUP("Всего за*",EX$9:INDEX($9:$9,MATCH("яяя",$9:$9)),1,),10,10),"Декада",SUBSTITUTE(EX$9,CHAR(10)," ")),)</f>
        <v>0</v>
      </c>
      <c r="EY10" s="2">
        <f>IFERROR(GETPIVOTDATA("Сумма",Лист1!$A$1,"№ работника",$Z10,"Вариант",REPLACE(LEFTB(LOOKUP("яяя",$CI$8:EY$8),11),9,2,),"Год",--MID(HLOOKUP("*год*",EY$9:$KM$9,1,),10,4),"Квартал",MID(HLOOKUP("*Квартал*",EY$9:INDEX($9:$9,MATCH("яяя",$9:$9)),1,),10,11),"Месяц",MID(HLOOKUP("Всего за*",EY$9:INDEX($9:$9,MATCH("яяя",$9:$9)),1,),10,10),"Декада",SUBSTITUTE(EY$9,CHAR(10)," ")),)</f>
        <v>0</v>
      </c>
      <c r="EZ10" s="2">
        <f>IFERROR(GETPIVOTDATA("Сумма",Лист1!$A$1,"№ работника",$Z10,"Вариант",REPLACE(LEFTB(LOOKUP("яяя",$CI$8:EZ$8),11),9,2,),"Год",--MID(HLOOKUP("*год*",EZ$9:$KM$9,1,),10,4),"Квартал",MID(HLOOKUP("*Квартал*",EZ$9:INDEX($9:$9,MATCH("яяя",$9:$9)),1,),10,11),"Месяц",MID(HLOOKUP("Всего за*",EZ$9:INDEX($9:$9,MATCH("яяя",$9:$9)),1,),10,10),"Декада",SUBSTITUTE(EZ$9,CHAR(10)," ")),)</f>
        <v>0</v>
      </c>
      <c r="FA10" s="2">
        <f>IFERROR(GETPIVOTDATA("Сумма",Лист1!$A$1,"№ работника",$Z10,"Вариант",REPLACE(LEFTB(LOOKUP("яяя",$CI$8:FA$8),11),9,2,),"Год",--MID(HLOOKUP("*год*",FA$9:INDEX($9:$9,MATCH("яяя",$9:$9)),1,),10,4),"Квартал",MID(HLOOKUP("*Квартал*",FA$9:INDEX($9:$9,MATCH("яяя",$9:$9)),1,),10,11),"Месяц",MID(FA$9,10,10)),)</f>
        <v>0</v>
      </c>
      <c r="FB10" s="2">
        <f>IFERROR(GETPIVOTDATA("Сумма",Лист1!$A$1,"№ работника",$Z10,"Вариант",REPLACE(LEFTB(LOOKUP("яяя",$CI$8:FB$8),11),9,2,),"Год",--MID(HLOOKUP("*год*",FB$9:$KM$9,1,),10,4),"Квартал",MID(HLOOKUP("*Квартал*",FB$9:INDEX($9:$9,MATCH("яяя",$9:$9)),1,),10,11),"Месяц",MID(HLOOKUP("Всего за*",FB$9:INDEX($9:$9,MATCH("яяя",$9:$9)),1,),10,10),"Декада",SUBSTITUTE(FB$9,CHAR(10)," ")),)</f>
        <v>0</v>
      </c>
      <c r="FC10" s="2">
        <f>IFERROR(GETPIVOTDATA("Сумма",Лист1!$A$1,"№ работника",$Z10,"Вариант",REPLACE(LEFTB(LOOKUP("яяя",$CI$8:FC$8),11),9,2,),"Год",--MID(HLOOKUP("*год*",FC$9:$KM$9,1,),10,4),"Квартал",MID(HLOOKUP("*Квартал*",FC$9:INDEX($9:$9,MATCH("яяя",$9:$9)),1,),10,11),"Месяц",MID(HLOOKUP("Всего за*",FC$9:INDEX($9:$9,MATCH("яяя",$9:$9)),1,),10,10),"Декада",SUBSTITUTE(FC$9,CHAR(10)," ")),)</f>
        <v>0</v>
      </c>
      <c r="FD10" s="2">
        <f>IFERROR(GETPIVOTDATA("Сумма",Лист1!$A$1,"№ работника",$Z10,"Вариант",REPLACE(LEFTB(LOOKUP("яяя",$CI$8:FD$8),11),9,2,),"Год",--MID(HLOOKUP("*год*",FD$9:$KM$9,1,),10,4),"Квартал",MID(HLOOKUP("*Квартал*",FD$9:INDEX($9:$9,MATCH("яяя",$9:$9)),1,),10,11),"Месяц",MID(HLOOKUP("Всего за*",FD$9:INDEX($9:$9,MATCH("яяя",$9:$9)),1,),10,10),"Декада",SUBSTITUTE(FD$9,CHAR(10)," ")),)</f>
        <v>0</v>
      </c>
      <c r="FE10" s="2">
        <f>IFERROR(GETPIVOTDATA("Сумма",Лист1!$A$1,"№ работника",$Z10,"Вариант",REPLACE(LEFTB(LOOKUP("яяя",$CI$8:FE$8),11),9,2,),"Год",--MID(HLOOKUP("*год*",FE$9:INDEX($9:$9,MATCH("яяя",$9:$9)),1,),10,4),"Квартал",MID(HLOOKUP("*Квартал*",FE$9:INDEX($9:$9,MATCH("яяя",$9:$9)),1,),10,11),"Месяц",MID(FE$9,10,10)),)</f>
        <v>0</v>
      </c>
      <c r="FF10" s="2">
        <f>IFERROR(GETPIVOTDATA("Сумма",Лист1!$A$1,"№ работника",$Z10,"Вариант",REPLACE(LEFTB(LOOKUP("яяя",$CI$8:FF$8),11),9,2,),"Год",--MID(HLOOKUP("*год*",FF$9:$KM$9,1,),10,4),"Квартал",MID(HLOOKUP("*Квартал*",FF$9:INDEX($9:$9,MATCH("яяя",$9:$9)),1,),10,11),"Месяц",MID(HLOOKUP("Всего за*",FF$9:INDEX($9:$9,MATCH("яяя",$9:$9)),1,),10,10),"Декада",SUBSTITUTE(FF$9,CHAR(10)," ")),)</f>
        <v>0</v>
      </c>
      <c r="FG10" s="2">
        <f>IFERROR(GETPIVOTDATA("Сумма",Лист1!$A$1,"№ работника",$Z10,"Вариант",REPLACE(LEFTB(LOOKUP("яяя",$CI$8:FG$8),11),9,2,),"Год",--MID(HLOOKUP("*год*",FG$9:$KM$9,1,),10,4),"Квартал",MID(HLOOKUP("*Квартал*",FG$9:INDEX($9:$9,MATCH("яяя",$9:$9)),1,),10,11),"Месяц",MID(HLOOKUP("Всего за*",FG$9:INDEX($9:$9,MATCH("яяя",$9:$9)),1,),10,10),"Декада",SUBSTITUTE(FG$9,CHAR(10)," ")),)</f>
        <v>0</v>
      </c>
      <c r="FH10" s="2">
        <f>IFERROR(GETPIVOTDATA("Сумма",Лист1!$A$1,"№ работника",$Z10,"Вариант",REPLACE(LEFTB(LOOKUP("яяя",$CI$8:FH$8),11),9,2,),"Год",--MID(HLOOKUP("*год*",FH$9:$KM$9,1,),10,4),"Квартал",MID(HLOOKUP("*Квартал*",FH$9:INDEX($9:$9,MATCH("яяя",$9:$9)),1,),10,11),"Месяц",MID(HLOOKUP("Всего за*",FH$9:INDEX($9:$9,MATCH("яяя",$9:$9)),1,),10,10),"Декада",SUBSTITUTE(FH$9,CHAR(10)," ")),)</f>
        <v>0</v>
      </c>
      <c r="FI10" s="2">
        <f>IFERROR(GETPIVOTDATA("Сумма",Лист1!$A$1,"№ работника",$Z10,"Вариант",REPLACE(LEFTB(LOOKUP("яяя",$CI$8:FI$8),11),9,2,),"Год",--MID(HLOOKUP("*год*",FI$9:INDEX($9:$9,MATCH("яяя",$9:$9)),1,),10,4),"Квартал",MID(HLOOKUP("*Квартал*",FI$9:INDEX($9:$9,MATCH("яяя",$9:$9)),1,),10,11),"Месяц",MID(FI$9,10,10)),)</f>
        <v>0</v>
      </c>
      <c r="FJ10" s="2">
        <f>IFERROR(GETPIVOTDATA("Сумма",Лист1!$A$1,"№ работника",$Z10,"Вариант",REPLACE(LEFTB(LOOKUP("яяя",$CI$8:FJ$8),11),9,2,),"Год",--MID(HLOOKUP("*год*",FJ$9:INDEX($9:$9,MATCH("яяя",$9:$9)),1,),10,4),"Квартал",MID(HLOOKUP("*Квартал*",FJ$9:INDEX($9:$9,MATCH("яяя",$9:$9)),1,),10,11)),)</f>
        <v>0</v>
      </c>
      <c r="FK10" s="2">
        <f>IFERROR(GETPIVOTDATA("Сумма",Лист1!$A$1,"№ работника",$Z10,"Вариант",REPLACE(LEFTB(LOOKUP("яяя",$CI$8:FK$8),11),9,2,),"Год",--MID(HLOOKUP("*год*",FK$9:$KM$9,1,),10,4),"Квартал",MID(HLOOKUP("*Квартал*",FK$9:INDEX($9:$9,MATCH("яяя",$9:$9)),1,),10,11),"Месяц",MID(HLOOKUP("Всего за*",FK$9:INDEX($9:$9,MATCH("яяя",$9:$9)),1,),10,10),"Декада",SUBSTITUTE(FK$9,CHAR(10)," ")),)</f>
        <v>0</v>
      </c>
      <c r="FL10" s="2">
        <f>IFERROR(GETPIVOTDATA("Сумма",Лист1!$A$1,"№ работника",$Z10,"Вариант",REPLACE(LEFTB(LOOKUP("яяя",$CI$8:FL$8),11),9,2,),"Год",--MID(HLOOKUP("*год*",FL$9:$KM$9,1,),10,4),"Квартал",MID(HLOOKUP("*Квартал*",FL$9:INDEX($9:$9,MATCH("яяя",$9:$9)),1,),10,11),"Месяц",MID(HLOOKUP("Всего за*",FL$9:INDEX($9:$9,MATCH("яяя",$9:$9)),1,),10,10),"Декада",SUBSTITUTE(FL$9,CHAR(10)," ")),)</f>
        <v>0</v>
      </c>
      <c r="FM10" s="2">
        <f>IFERROR(GETPIVOTDATA("Сумма",Лист1!$A$1,"№ работника",$Z10,"Вариант",REPLACE(LEFTB(LOOKUP("яяя",$CI$8:FM$8),11),9,2,),"Год",--MID(HLOOKUP("*год*",FM$9:$KM$9,1,),10,4),"Квартал",MID(HLOOKUP("*Квартал*",FM$9:INDEX($9:$9,MATCH("яяя",$9:$9)),1,),10,11),"Месяц",MID(HLOOKUP("Всего за*",FM$9:INDEX($9:$9,MATCH("яяя",$9:$9)),1,),10,10),"Декада",SUBSTITUTE(FM$9,CHAR(10)," ")),)</f>
        <v>0</v>
      </c>
      <c r="FN10" s="2">
        <f>IFERROR(GETPIVOTDATA("Сумма",Лист1!$A$1,"№ работника",$Z10,"Вариант",REPLACE(LEFTB(LOOKUP("яяя",$CI$8:FN$8),11),9,2,),"Год",--MID(HLOOKUP("*год*",FN$9:INDEX($9:$9,MATCH("яяя",$9:$9)),1,),10,4),"Квартал",MID(HLOOKUP("*Квартал*",FN$9:INDEX($9:$9,MATCH("яяя",$9:$9)),1,),10,11),"Месяц",MID(FN$9,10,10)),)</f>
        <v>0</v>
      </c>
      <c r="FO10" s="2">
        <f>IFERROR(GETPIVOTDATA("Сумма",Лист1!$A$1,"№ работника",$Z10,"Вариант",REPLACE(LEFTB(LOOKUP("яяя",$CI$8:FO$8),11),9,2,),"Год",--MID(HLOOKUP("*год*",FO$9:$KM$9,1,),10,4),"Квартал",MID(HLOOKUP("*Квартал*",FO$9:INDEX($9:$9,MATCH("яяя",$9:$9)),1,),10,11),"Месяц",MID(HLOOKUP("Всего за*",FO$9:INDEX($9:$9,MATCH("яяя",$9:$9)),1,),10,10),"Декада",SUBSTITUTE(FO$9,CHAR(10)," ")),)</f>
        <v>0</v>
      </c>
      <c r="FP10" s="2">
        <f>IFERROR(GETPIVOTDATA("Сумма",Лист1!$A$1,"№ работника",$Z10,"Вариант",REPLACE(LEFTB(LOOKUP("яяя",$CI$8:FP$8),11),9,2,),"Год",--MID(HLOOKUP("*год*",FP$9:$KM$9,1,),10,4),"Квартал",MID(HLOOKUP("*Квартал*",FP$9:INDEX($9:$9,MATCH("яяя",$9:$9)),1,),10,11),"Месяц",MID(HLOOKUP("Всего за*",FP$9:INDEX($9:$9,MATCH("яяя",$9:$9)),1,),10,10),"Декада",SUBSTITUTE(FP$9,CHAR(10)," ")),)</f>
        <v>0</v>
      </c>
      <c r="FQ10" s="2">
        <f>IFERROR(GETPIVOTDATA("Сумма",Лист1!$A$1,"№ работника",$Z10,"Вариант",REPLACE(LEFTB(LOOKUP("яяя",$CI$8:FQ$8),11),9,2,),"Год",--MID(HLOOKUP("*год*",FQ$9:$KM$9,1,),10,4),"Квартал",MID(HLOOKUP("*Квартал*",FQ$9:INDEX($9:$9,MATCH("яяя",$9:$9)),1,),10,11),"Месяц",MID(HLOOKUP("Всего за*",FQ$9:INDEX($9:$9,MATCH("яяя",$9:$9)),1,),10,10),"Декада",SUBSTITUTE(FQ$9,CHAR(10)," ")),)</f>
        <v>0</v>
      </c>
      <c r="FR10" s="2">
        <f>IFERROR(GETPIVOTDATA("Сумма",Лист1!$A$1,"№ работника",$Z10,"Вариант",REPLACE(LEFTB(LOOKUP("яяя",$CI$8:FR$8),11),9,2,),"Год",--MID(HLOOKUP("*год*",FR$9:INDEX($9:$9,MATCH("яяя",$9:$9)),1,),10,4),"Квартал",MID(HLOOKUP("*Квартал*",FR$9:INDEX($9:$9,MATCH("яяя",$9:$9)),1,),10,11),"Месяц",MID(FR$9,10,10)),)</f>
        <v>0</v>
      </c>
      <c r="FS10" s="2">
        <f>IFERROR(GETPIVOTDATA("Сумма",Лист1!$A$1,"№ работника",$Z10,"Вариант",REPLACE(LEFTB(LOOKUP("яяя",$CI$8:FS$8),11),9,2,),"Год",--MID(HLOOKUP("*год*",FS$9:$KM$9,1,),10,4),"Квартал",MID(HLOOKUP("*Квартал*",FS$9:INDEX($9:$9,MATCH("яяя",$9:$9)),1,),10,11),"Месяц",MID(HLOOKUP("Всего за*",FS$9:INDEX($9:$9,MATCH("яяя",$9:$9)),1,),10,10),"Декада",SUBSTITUTE(FS$9,CHAR(10)," ")),)</f>
        <v>0</v>
      </c>
      <c r="FT10" s="2">
        <f>IFERROR(GETPIVOTDATA("Сумма",Лист1!$A$1,"№ работника",$Z10,"Вариант",REPLACE(LEFTB(LOOKUP("яяя",$CI$8:FT$8),11),9,2,),"Год",--MID(HLOOKUP("*год*",FT$9:$KM$9,1,),10,4),"Квартал",MID(HLOOKUP("*Квартал*",FT$9:INDEX($9:$9,MATCH("яяя",$9:$9)),1,),10,11),"Месяц",MID(HLOOKUP("Всего за*",FT$9:INDEX($9:$9,MATCH("яяя",$9:$9)),1,),10,10),"Декада",SUBSTITUTE(FT$9,CHAR(10)," ")),)</f>
        <v>0</v>
      </c>
      <c r="FU10" s="2">
        <f>IFERROR(GETPIVOTDATA("Сумма",Лист1!$A$1,"№ работника",$Z10,"Вариант",REPLACE(LEFTB(LOOKUP("яяя",$CI$8:FU$8),11),9,2,),"Год",--MID(HLOOKUP("*год*",FU$9:$KM$9,1,),10,4),"Квартал",MID(HLOOKUP("*Квартал*",FU$9:INDEX($9:$9,MATCH("яяя",$9:$9)),1,),10,11),"Месяц",MID(HLOOKUP("Всего за*",FU$9:INDEX($9:$9,MATCH("яяя",$9:$9)),1,),10,10),"Декада",SUBSTITUTE(FU$9,CHAR(10)," ")),)</f>
        <v>0</v>
      </c>
      <c r="FV10" s="2">
        <f>IFERROR(GETPIVOTDATA("Сумма",Лист1!$A$1,"№ работника",$Z10,"Вариант",REPLACE(LEFTB(LOOKUP("яяя",$CI$8:FV$8),11),9,2,),"Год",--MID(HLOOKUP("*год*",FV$9:INDEX($9:$9,MATCH("яяя",$9:$9)),1,),10,4),"Квартал",MID(HLOOKUP("*Квартал*",FV$9:INDEX($9:$9,MATCH("яяя",$9:$9)),1,),10,11),"Месяц",MID(FV$9,10,10)),)</f>
        <v>0</v>
      </c>
      <c r="FW10" s="2">
        <f>IFERROR(GETPIVOTDATA("Сумма",Лист1!$A$1,"№ работника",$Z10,"Вариант",REPLACE(LEFTB(LOOKUP("яяя",$CI$8:FW$8),11),9,2,),"Год",--MID(HLOOKUP("*год*",FW$9:INDEX($9:$9,MATCH("яяя",$9:$9)),1,),10,4),"Квартал",MID(HLOOKUP("*Квартал*",FW$9:INDEX($9:$9,MATCH("яяя",$9:$9)),1,),10,11)),)</f>
        <v>0</v>
      </c>
      <c r="FX10" s="2">
        <f>IFERROR(GETPIVOTDATA("Сумма",Лист1!$A$1,"№ работника",$Z10,"Вариант",REPLACE(LEFTB(LOOKUP("яяя",$CI$8:FX$8),11),9,2,),"Год",--MID(HLOOKUP("*год*",FX$9:$KM$9,1,),10,4),"Квартал",MID(HLOOKUP("*Квартал*",FX$9:INDEX($9:$9,MATCH("яяя",$9:$9)),1,),10,11),"Месяц",MID(HLOOKUP("Всего за*",FX$9:INDEX($9:$9,MATCH("яяя",$9:$9)),1,),10,10),"Декада",SUBSTITUTE(FX$9,CHAR(10)," ")),)</f>
        <v>0</v>
      </c>
      <c r="FY10" s="2">
        <f>IFERROR(GETPIVOTDATA("Сумма",Лист1!$A$1,"№ работника",$Z10,"Вариант",REPLACE(LEFTB(LOOKUP("яяя",$CI$8:FY$8),11),9,2,),"Год",--MID(HLOOKUP("*год*",FY$9:$KM$9,1,),10,4),"Квартал",MID(HLOOKUP("*Квартал*",FY$9:INDEX($9:$9,MATCH("яяя",$9:$9)),1,),10,11),"Месяц",MID(HLOOKUP("Всего за*",FY$9:INDEX($9:$9,MATCH("яяя",$9:$9)),1,),10,10),"Декада",SUBSTITUTE(FY$9,CHAR(10)," ")),)</f>
        <v>0</v>
      </c>
      <c r="FZ10" s="2">
        <f>IFERROR(GETPIVOTDATA("Сумма",Лист1!$A$1,"№ работника",$Z10,"Вариант",REPLACE(LEFTB(LOOKUP("яяя",$CI$8:FZ$8),11),9,2,),"Год",--MID(HLOOKUP("*год*",FZ$9:$KM$9,1,),10,4),"Квартал",MID(HLOOKUP("*Квартал*",FZ$9:INDEX($9:$9,MATCH("яяя",$9:$9)),1,),10,11),"Месяц",MID(HLOOKUP("Всего за*",FZ$9:INDEX($9:$9,MATCH("яяя",$9:$9)),1,),10,10),"Декада",SUBSTITUTE(FZ$9,CHAR(10)," ")),)</f>
        <v>0</v>
      </c>
      <c r="GA10" s="2">
        <f>IFERROR(GETPIVOTDATA("Сумма",Лист1!$A$1,"№ работника",$Z10,"Вариант",REPLACE(LEFTB(LOOKUP("яяя",$CI$8:GA$8),11),9,2,),"Год",--MID(HLOOKUP("*год*",GA$9:INDEX($9:$9,MATCH("яяя",$9:$9)),1,),10,4),"Квартал",MID(HLOOKUP("*Квартал*",GA$9:INDEX($9:$9,MATCH("яяя",$9:$9)),1,),10,11),"Месяц",MID(GA$9,10,10)),)</f>
        <v>0</v>
      </c>
      <c r="GB10" s="2">
        <f>IFERROR(GETPIVOTDATA("Сумма",Лист1!$A$1,"№ работника",$Z10,"Вариант",REPLACE(LEFTB(LOOKUP("яяя",$CI$8:GB$8),11),9,2,),"Год",--MID(HLOOKUP("*год*",GB$9:$KM$9,1,),10,4),"Квартал",MID(HLOOKUP("*Квартал*",GB$9:INDEX($9:$9,MATCH("яяя",$9:$9)),1,),10,11),"Месяц",MID(HLOOKUP("Всего за*",GB$9:INDEX($9:$9,MATCH("яяя",$9:$9)),1,),10,10),"Декада",SUBSTITUTE(GB$9,CHAR(10)," ")),)</f>
        <v>0</v>
      </c>
      <c r="GC10" s="2">
        <f>IFERROR(GETPIVOTDATA("Сумма",Лист1!$A$1,"№ работника",$Z10,"Вариант",REPLACE(LEFTB(LOOKUP("яяя",$CI$8:GC$8),11),9,2,),"Год",--MID(HLOOKUP("*год*",GC$9:$KM$9,1,),10,4),"Квартал",MID(HLOOKUP("*Квартал*",GC$9:INDEX($9:$9,MATCH("яяя",$9:$9)),1,),10,11),"Месяц",MID(HLOOKUP("Всего за*",GC$9:INDEX($9:$9,MATCH("яяя",$9:$9)),1,),10,10),"Декада",SUBSTITUTE(GC$9,CHAR(10)," ")),)</f>
        <v>0</v>
      </c>
      <c r="GD10" s="2">
        <f>IFERROR(GETPIVOTDATA("Сумма",Лист1!$A$1,"№ работника",$Z10,"Вариант",REPLACE(LEFTB(LOOKUP("яяя",$CI$8:GD$8),11),9,2,),"Год",--MID(HLOOKUP("*год*",GD$9:$KM$9,1,),10,4),"Квартал",MID(HLOOKUP("*Квартал*",GD$9:INDEX($9:$9,MATCH("яяя",$9:$9)),1,),10,11),"Месяц",MID(HLOOKUP("Всего за*",GD$9:INDEX($9:$9,MATCH("яяя",$9:$9)),1,),10,10),"Декада",SUBSTITUTE(GD$9,CHAR(10)," ")),)</f>
        <v>0</v>
      </c>
      <c r="GE10" s="2">
        <f>IFERROR(GETPIVOTDATA("Сумма",Лист1!$A$1,"№ работника",$Z10,"Вариант",REPLACE(LEFTB(LOOKUP("яяя",$CI$8:GE$8),11),9,2,),"Год",--MID(HLOOKUP("*год*",GE$9:INDEX($9:$9,MATCH("яяя",$9:$9)),1,),10,4),"Квартал",MID(HLOOKUP("*Квартал*",GE$9:INDEX($9:$9,MATCH("яяя",$9:$9)),1,),10,11),"Месяц",MID(GE$9,10,10)),)</f>
        <v>0</v>
      </c>
      <c r="GF10" s="2">
        <f>IFERROR(GETPIVOTDATA("Сумма",Лист1!$A$1,"№ работника",$Z10,"Вариант",REPLACE(LEFTB(LOOKUP("яяя",$CI$8:GF$8),11),9,2,),"Год",--MID(HLOOKUP("*год*",GF$9:$KM$9,1,),10,4),"Квартал",MID(HLOOKUP("*Квартал*",GF$9:INDEX($9:$9,MATCH("яяя",$9:$9)),1,),10,11),"Месяц",MID(HLOOKUP("Всего за*",GF$9:INDEX($9:$9,MATCH("яяя",$9:$9)),1,),10,10),"Декада",SUBSTITUTE(GF$9,CHAR(10)," ")),)</f>
        <v>0</v>
      </c>
      <c r="GG10" s="2">
        <f>IFERROR(GETPIVOTDATA("Сумма",Лист1!$A$1,"№ работника",$Z10,"Вариант",REPLACE(LEFTB(LOOKUP("яяя",$CI$8:GG$8),11),9,2,),"Год",--MID(HLOOKUP("*год*",GG$9:$KM$9,1,),10,4),"Квартал",MID(HLOOKUP("*Квартал*",GG$9:INDEX($9:$9,MATCH("яяя",$9:$9)),1,),10,11),"Месяц",MID(HLOOKUP("Всего за*",GG$9:INDEX($9:$9,MATCH("яяя",$9:$9)),1,),10,10),"Декада",SUBSTITUTE(GG$9,CHAR(10)," ")),)</f>
        <v>0</v>
      </c>
      <c r="GH10" s="2">
        <f>IFERROR(GETPIVOTDATA("Сумма",Лист1!$A$1,"№ работника",$Z10,"Вариант",REPLACE(LEFTB(LOOKUP("яяя",$CI$8:GH$8),11),9,2,),"Год",--MID(HLOOKUP("*год*",GH$9:$KM$9,1,),10,4),"Квартал",MID(HLOOKUP("*Квартал*",GH$9:INDEX($9:$9,MATCH("яяя",$9:$9)),1,),10,11),"Месяц",MID(HLOOKUP("Всего за*",GH$9:INDEX($9:$9,MATCH("яяя",$9:$9)),1,),10,10),"Декада",SUBSTITUTE(GH$9,CHAR(10)," ")),)</f>
        <v>0</v>
      </c>
      <c r="GI10" s="2">
        <f>IFERROR(GETPIVOTDATA("Сумма",Лист1!$A$1,"№ работника",$Z10,"Вариант",REPLACE(LEFTB(LOOKUP("яяя",$CI$8:GI$8),11),9,2,),"Год",--MID(HLOOKUP("*год*",GI$9:INDEX($9:$9,MATCH("яяя",$9:$9)),1,),10,4),"Квартал",MID(HLOOKUP("*Квартал*",GI$9:INDEX($9:$9,MATCH("яяя",$9:$9)),1,),10,11),"Месяц",MID(GI$9,10,10)),)</f>
        <v>0</v>
      </c>
      <c r="GJ10" s="2">
        <f>IFERROR(GETPIVOTDATA("Сумма",Лист1!$A$1,"№ работника",$Z10,"Вариант",REPLACE(LEFTB(LOOKUP("яяя",$CI$8:GJ$8),11),9,2,),"Год",--MID(HLOOKUP("*год*",GJ$9:INDEX($9:$9,MATCH("яяя",$9:$9)),1,),10,4),"Квартал",MID(HLOOKUP("*Квартал*",GJ$9:INDEX($9:$9,MATCH("яяя",$9:$9)),1,),10,11)),)</f>
        <v>0</v>
      </c>
      <c r="GK10" s="2">
        <f>IFERROR(GETPIVOTDATA("Сумма",Лист1!$A$1,"№ работника",$Z10,"Вариант",REPLACE(LEFTB(LOOKUP("яяя",$CI$8:GK$8),11),9,2,),"Год",--MID(GK$9,10,4)),)</f>
        <v>0</v>
      </c>
      <c r="GL10" s="2">
        <f>IFERROR(GETPIVOTDATA("Сумма",Лист1!$A$1,"№ работника",$Z10,"Вариант",REPLACE(LEFTB(LOOKUP("яяя",$CI$8:GL$8),11),9,2,),"Год",--MID(HLOOKUP("*год*",GL$9:$KM$9,1,),10,4),"Квартал",MID(HLOOKUP("*Квартал*",GL$9:INDEX($9:$9,MATCH("яяя",$9:$9)),1,),10,11),"Месяц",MID(HLOOKUP("Всего за*",GL$9:INDEX($9:$9,MATCH("яяя",$9:$9)),1,),10,10),"Декада",SUBSTITUTE(GL$9,CHAR(10)," ")),)</f>
        <v>1837.2093023255818</v>
      </c>
      <c r="GM10" s="2">
        <f>IFERROR(GETPIVOTDATA("Сумма",Лист1!$A$1,"№ работника",$Z10,"Вариант",REPLACE(LEFTB(LOOKUP("яяя",$CI$8:GM$8),11),9,2,),"Год",--MID(HLOOKUP("*год*",GM$9:$KM$9,1,),10,4),"Квартал",MID(HLOOKUP("*Квартал*",GM$9:INDEX($9:$9,MATCH("яяя",$9:$9)),1,),10,11),"Месяц",MID(HLOOKUP("Всего за*",GM$9:INDEX($9:$9,MATCH("яяя",$9:$9)),1,),10,10),"Декада",SUBSTITUTE(GM$9,CHAR(10)," ")),)</f>
        <v>1837.2093023255818</v>
      </c>
      <c r="GN10" s="2">
        <f>IFERROR(GETPIVOTDATA("Сумма",Лист1!$A$1,"№ работника",$Z10,"Вариант",REPLACE(LEFTB(LOOKUP("яяя",$CI$8:GN$8),11),9,2,),"Год",--MID(HLOOKUP("*год*",GN$9:$KM$9,1,),10,4),"Квартал",MID(HLOOKUP("*Квартал*",GN$9:INDEX($9:$9,MATCH("яяя",$9:$9)),1,),10,11),"Месяц",MID(HLOOKUP("Всего за*",GN$9:INDEX($9:$9,MATCH("яяя",$9:$9)),1,),10,10),"Декада",SUBSTITUTE(GN$9,CHAR(10)," ")),)</f>
        <v>2020.93023255814</v>
      </c>
      <c r="GO10" s="2">
        <f>IFERROR(GETPIVOTDATA("Сумма",Лист1!$A$1,"№ работника",$Z10,"Вариант",REPLACE(LEFTB(LOOKUP("яяя",$CI$8:GO$8),11),9,2,),"Год",--MID(HLOOKUP("*год*",GO$9:INDEX($9:$9,MATCH("яяя",$9:$9)),1,),10,4),"Квартал",MID(HLOOKUP("*Квартал*",GO$9:INDEX($9:$9,MATCH("яяя",$9:$9)),1,),10,11),"Месяц",MID(GO$9,10,10)),)</f>
        <v>5695.3488372093034</v>
      </c>
      <c r="GP10" s="2">
        <f>IFERROR(GETPIVOTDATA("Сумма",Лист1!$A$1,"№ работника",$Z10,"Вариант",REPLACE(LEFTB(LOOKUP("яяя",$CI$8:GP$8),11),9,2,),"Год",--MID(HLOOKUP("*год*",GP$9:$KM$9,1,),10,4),"Квартал",MID(HLOOKUP("*Квартал*",GP$9:INDEX($9:$9,MATCH("яяя",$9:$9)),1,),10,11),"Месяц",MID(HLOOKUP("Всего за*",GP$9:INDEX($9:$9,MATCH("яяя",$9:$9)),1,),10,10),"Декада",SUBSTITUTE(GP$9,CHAR(10)," ")),)</f>
        <v>1837.2093023255818</v>
      </c>
      <c r="GQ10" s="2">
        <f>IFERROR(GETPIVOTDATA("Сумма",Лист1!$A$1,"№ работника",$Z10,"Вариант",REPLACE(LEFTB(LOOKUP("яяя",$CI$8:GQ$8),11),9,2,),"Год",--MID(HLOOKUP("*год*",GQ$9:$KM$9,1,),10,4),"Квартал",MID(HLOOKUP("*Квартал*",GQ$9:INDEX($9:$9,MATCH("яяя",$9:$9)),1,),10,11),"Месяц",MID(HLOOKUP("Всего за*",GQ$9:INDEX($9:$9,MATCH("яяя",$9:$9)),1,),10,10),"Декада",SUBSTITUTE(GQ$9,CHAR(10)," ")),)</f>
        <v>1837.2093023255818</v>
      </c>
      <c r="GR10" s="2">
        <f>IFERROR(GETPIVOTDATA("Сумма",Лист1!$A$1,"№ работника",$Z10,"Вариант",REPLACE(LEFTB(LOOKUP("яяя",$CI$8:GR$8),11),9,2,),"Год",--MID(HLOOKUP("*год*",GR$9:$KM$9,1,),10,4),"Квартал",MID(HLOOKUP("*Квартал*",GR$9:INDEX($9:$9,MATCH("яяя",$9:$9)),1,),10,11),"Месяц",MID(HLOOKUP("Всего за*",GR$9:INDEX($9:$9,MATCH("яяя",$9:$9)),1,),10,10),"Декада",SUBSTITUTE(GR$9,CHAR(10)," ")),)</f>
        <v>1469.7674418604654</v>
      </c>
      <c r="GS10" s="2">
        <f>IFERROR(GETPIVOTDATA("Сумма",Лист1!$A$1,"№ работника",$Z10,"Вариант",REPLACE(LEFTB(LOOKUP("яяя",$CI$8:GS$8),11),9,2,),"Год",--MID(HLOOKUP("*год*",GS$9:INDEX($9:$9,MATCH("яяя",$9:$9)),1,),10,4),"Квартал",MID(HLOOKUP("*Квартал*",GS$9:INDEX($9:$9,MATCH("яяя",$9:$9)),1,),10,11),"Месяц",MID(GS$9,10,10)),)</f>
        <v>5144.1860465116288</v>
      </c>
      <c r="GT10" s="2">
        <f>IFERROR(GETPIVOTDATA("Сумма",Лист1!$A$1,"№ работника",$Z10,"Вариант",REPLACE(LEFTB(LOOKUP("яяя",$CI$8:GT$8),11),9,2,),"Год",--MID(HLOOKUP("*год*",GT$9:$KM$9,1,),10,4),"Квартал",MID(HLOOKUP("*Квартал*",GT$9:INDEX($9:$9,MATCH("яяя",$9:$9)),1,),10,11),"Месяц",MID(HLOOKUP("Всего за*",GT$9:INDEX($9:$9,MATCH("яяя",$9:$9)),1,),10,10),"Декада",SUBSTITUTE(GT$9,CHAR(10)," ")),)</f>
        <v>1837.2093023255818</v>
      </c>
      <c r="GU10" s="2">
        <f>IFERROR(GETPIVOTDATA("Сумма",Лист1!$A$1,"№ работника",$Z10,"Вариант",REPLACE(LEFTB(LOOKUP("яяя",$CI$8:GU$8),11),9,2,),"Год",--MID(HLOOKUP("*год*",GU$9:$KM$9,1,),10,4),"Квартал",MID(HLOOKUP("*Квартал*",GU$9:INDEX($9:$9,MATCH("яяя",$9:$9)),1,),10,11),"Месяц",MID(HLOOKUP("Всего за*",GU$9:INDEX($9:$9,MATCH("яяя",$9:$9)),1,),10,10),"Декада",SUBSTITUTE(GU$9,CHAR(10)," ")),)</f>
        <v>1837.2093023255818</v>
      </c>
      <c r="GV10" s="2">
        <f>IFERROR(GETPIVOTDATA("Сумма",Лист1!$A$1,"№ работника",$Z10,"Вариант",REPLACE(LEFTB(LOOKUP("яяя",$CI$8:GV$8),11),9,2,),"Год",--MID(HLOOKUP("*год*",GV$9:$KM$9,1,),10,4),"Квартал",MID(HLOOKUP("*Квартал*",GV$9:INDEX($9:$9,MATCH("яяя",$9:$9)),1,),10,11),"Месяц",MID(HLOOKUP("Всего за*",GV$9:INDEX($9:$9,MATCH("яяя",$9:$9)),1,),10,10),"Декада",SUBSTITUTE(GV$9,CHAR(10)," ")),)</f>
        <v>1286.0465116279072</v>
      </c>
      <c r="GW10" s="2">
        <f>IFERROR(GETPIVOTDATA("Сумма",Лист1!$A$1,"№ работника",$Z10,"Вариант",REPLACE(LEFTB(LOOKUP("яяя",$CI$8:GW$8),11),9,2,),"Год",--MID(HLOOKUP("*год*",GW$9:INDEX($9:$9,MATCH("яяя",$9:$9)),1,),10,4),"Квартал",MID(HLOOKUP("*Квартал*",GW$9:INDEX($9:$9,MATCH("яяя",$9:$9)),1,),10,11),"Месяц",MID(GW$9,10,10)),)</f>
        <v>4960.4651162790706</v>
      </c>
      <c r="GX10" s="2">
        <f>IFERROR(GETPIVOTDATA("Сумма",Лист1!$A$1,"№ работника",$Z10,"Вариант",REPLACE(LEFTB(LOOKUP("яяя",$CI$8:GX$8),11),9,2,),"Год",--MID(HLOOKUP("*год*",GX$9:INDEX($9:$9,MATCH("яяя",$9:$9)),1,),10,4),"Квартал",MID(HLOOKUP("*Квартал*",GX$9:INDEX($9:$9,MATCH("яяя",$9:$9)),1,),10,11)),)</f>
        <v>15800.000000000004</v>
      </c>
      <c r="GY10" s="2">
        <f>IFERROR(GETPIVOTDATA("Сумма",Лист1!$A$1,"№ работника",$Z10,"Вариант",REPLACE(LEFTB(LOOKUP("яяя",$CI$8:GY$8),11),9,2,),"Год",--MID(HLOOKUP("*год*",GY$9:$KM$9,1,),10,4),"Квартал",MID(HLOOKUP("*Квартал*",GY$9:INDEX($9:$9,MATCH("яяя",$9:$9)),1,),10,11),"Месяц",MID(HLOOKUP("Всего за*",GY$9:INDEX($9:$9,MATCH("яяя",$9:$9)),1,),10,10),"Декада",SUBSTITUTE(GY$9,CHAR(10)," ")),)</f>
        <v>0</v>
      </c>
      <c r="GZ10" s="2">
        <f>IFERROR(GETPIVOTDATA("Сумма",Лист1!$A$1,"№ работника",$Z10,"Вариант",REPLACE(LEFTB(LOOKUP("яяя",$CI$8:GZ$8),11),9,2,),"Год",--MID(HLOOKUP("*год*",GZ$9:$KM$9,1,),10,4),"Квартал",MID(HLOOKUP("*Квартал*",GZ$9:INDEX($9:$9,MATCH("яяя",$9:$9)),1,),10,11),"Месяц",MID(HLOOKUP("Всего за*",GZ$9:INDEX($9:$9,MATCH("яяя",$9:$9)),1,),10,10),"Декада",SUBSTITUTE(GZ$9,CHAR(10)," ")),)</f>
        <v>0</v>
      </c>
      <c r="HA10" s="2">
        <f>IFERROR(GETPIVOTDATA("Сумма",Лист1!$A$1,"№ работника",$Z10,"Вариант",REPLACE(LEFTB(LOOKUP("яяя",$CI$8:HA$8),11),9,2,),"Год",--MID(HLOOKUP("*год*",HA$9:$KM$9,1,),10,4),"Квартал",MID(HLOOKUP("*Квартал*",HA$9:INDEX($9:$9,MATCH("яяя",$9:$9)),1,),10,11),"Месяц",MID(HLOOKUP("Всего за*",HA$9:INDEX($9:$9,MATCH("яяя",$9:$9)),1,),10,10),"Декада",SUBSTITUTE(HA$9,CHAR(10)," ")),)</f>
        <v>0</v>
      </c>
      <c r="HB10" s="2">
        <f>IFERROR(GETPIVOTDATA("Сумма",Лист1!$A$1,"№ работника",$Z10,"Вариант",REPLACE(LEFTB(LOOKUP("яяя",$CI$8:HB$8),11),9,2,),"Год",--MID(HLOOKUP("*год*",HB$9:INDEX($9:$9,MATCH("яяя",$9:$9)),1,),10,4),"Квартал",MID(HLOOKUP("*Квартал*",HB$9:INDEX($9:$9,MATCH("яяя",$9:$9)),1,),10,11),"Месяц",MID(HB$9,10,10)),)</f>
        <v>0</v>
      </c>
      <c r="HC10" s="2">
        <f>IFERROR(GETPIVOTDATA("Сумма",Лист1!$A$1,"№ работника",$Z10,"Вариант",REPLACE(LEFTB(LOOKUP("яяя",$CI$8:HC$8),11),9,2,),"Год",--MID(HLOOKUP("*год*",HC$9:$KM$9,1,),10,4),"Квартал",MID(HLOOKUP("*Квартал*",HC$9:INDEX($9:$9,MATCH("яяя",$9:$9)),1,),10,11),"Месяц",MID(HLOOKUP("Всего за*",HC$9:INDEX($9:$9,MATCH("яяя",$9:$9)),1,),10,10),"Декада",SUBSTITUTE(HC$9,CHAR(10)," ")),)</f>
        <v>0</v>
      </c>
      <c r="HD10" s="2">
        <f>IFERROR(GETPIVOTDATA("Сумма",Лист1!$A$1,"№ работника",$Z10,"Вариант",REPLACE(LEFTB(LOOKUP("яяя",$CI$8:HD$8),11),9,2,),"Год",--MID(HLOOKUP("*год*",HD$9:$KM$9,1,),10,4),"Квартал",MID(HLOOKUP("*Квартал*",HD$9:INDEX($9:$9,MATCH("яяя",$9:$9)),1,),10,11),"Месяц",MID(HLOOKUP("Всего за*",HD$9:INDEX($9:$9,MATCH("яяя",$9:$9)),1,),10,10),"Декада",SUBSTITUTE(HD$9,CHAR(10)," ")),)</f>
        <v>0</v>
      </c>
      <c r="HE10" s="2">
        <f>IFERROR(GETPIVOTDATA("Сумма",Лист1!$A$1,"№ работника",$Z10,"Вариант",REPLACE(LEFTB(LOOKUP("яяя",$CI$8:HE$8),11),9,2,),"Год",--MID(HLOOKUP("*год*",HE$9:$KM$9,1,),10,4),"Квартал",MID(HLOOKUP("*Квартал*",HE$9:INDEX($9:$9,MATCH("яяя",$9:$9)),1,),10,11),"Месяц",MID(HLOOKUP("Всего за*",HE$9:INDEX($9:$9,MATCH("яяя",$9:$9)),1,),10,10),"Декада",SUBSTITUTE(HE$9,CHAR(10)," ")),)</f>
        <v>0</v>
      </c>
      <c r="HF10" s="2">
        <f>IFERROR(GETPIVOTDATA("Сумма",Лист1!$A$1,"№ работника",$Z10,"Вариант",REPLACE(LEFTB(LOOKUP("яяя",$CI$8:HF$8),11),9,2,),"Год",--MID(HLOOKUP("*год*",HF$9:INDEX($9:$9,MATCH("яяя",$9:$9)),1,),10,4),"Квартал",MID(HLOOKUP("*Квартал*",HF$9:INDEX($9:$9,MATCH("яяя",$9:$9)),1,),10,11),"Месяц",MID(HF$9,10,10)),)</f>
        <v>0</v>
      </c>
      <c r="HG10" s="2">
        <f>IFERROR(GETPIVOTDATA("Сумма",Лист1!$A$1,"№ работника",$Z10,"Вариант",REPLACE(LEFTB(LOOKUP("яяя",$CI$8:HG$8),11),9,2,),"Год",--MID(HLOOKUP("*год*",HG$9:$KM$9,1,),10,4),"Квартал",MID(HLOOKUP("*Квартал*",HG$9:INDEX($9:$9,MATCH("яяя",$9:$9)),1,),10,11),"Месяц",MID(HLOOKUP("Всего за*",HG$9:INDEX($9:$9,MATCH("яяя",$9:$9)),1,),10,10),"Декада",SUBSTITUTE(HG$9,CHAR(10)," ")),)</f>
        <v>0</v>
      </c>
      <c r="HH10" s="2">
        <f>IFERROR(GETPIVOTDATA("Сумма",Лист1!$A$1,"№ работника",$Z10,"Вариант",REPLACE(LEFTB(LOOKUP("яяя",$CI$8:HH$8),11),9,2,),"Год",--MID(HLOOKUP("*год*",HH$9:$KM$9,1,),10,4),"Квартал",MID(HLOOKUP("*Квартал*",HH$9:INDEX($9:$9,MATCH("яяя",$9:$9)),1,),10,11),"Месяц",MID(HLOOKUP("Всего за*",HH$9:INDEX($9:$9,MATCH("яяя",$9:$9)),1,),10,10),"Декада",SUBSTITUTE(HH$9,CHAR(10)," ")),)</f>
        <v>0</v>
      </c>
      <c r="HI10" s="2">
        <f>IFERROR(GETPIVOTDATA("Сумма",Лист1!$A$1,"№ работника",$Z10,"Вариант",REPLACE(LEFTB(LOOKUP("яяя",$CI$8:HI$8),11),9,2,),"Год",--MID(HLOOKUP("*год*",HI$9:$KM$9,1,),10,4),"Квартал",MID(HLOOKUP("*Квартал*",HI$9:INDEX($9:$9,MATCH("яяя",$9:$9)),1,),10,11),"Месяц",MID(HLOOKUP("Всего за*",HI$9:INDEX($9:$9,MATCH("яяя",$9:$9)),1,),10,10),"Декада",SUBSTITUTE(HI$9,CHAR(10)," ")),)</f>
        <v>0</v>
      </c>
      <c r="HJ10" s="2">
        <f>IFERROR(GETPIVOTDATA("Сумма",Лист1!$A$1,"№ работника",$Z10,"Вариант",REPLACE(LEFTB(LOOKUP("яяя",$CI$8:HJ$8),11),9,2,),"Год",--MID(HLOOKUP("*год*",HJ$9:INDEX($9:$9,MATCH("яяя",$9:$9)),1,),10,4),"Квартал",MID(HLOOKUP("*Квартал*",HJ$9:INDEX($9:$9,MATCH("яяя",$9:$9)),1,),10,11),"Месяц",MID(HJ$9,10,10)),)</f>
        <v>0</v>
      </c>
      <c r="HK10" s="2">
        <f>IFERROR(GETPIVOTDATA("Сумма",Лист1!$A$1,"№ работника",$Z10,"Вариант",REPLACE(LEFTB(LOOKUP("яяя",$CI$8:HK$8),11),9,2,),"Год",--MID(HLOOKUP("*год*",HK$9:INDEX($9:$9,MATCH("яяя",$9:$9)),1,),10,4),"Квартал",MID(HLOOKUP("*Квартал*",HK$9:INDEX($9:$9,MATCH("яяя",$9:$9)),1,),10,11)),)</f>
        <v>0</v>
      </c>
      <c r="HL10" s="2">
        <f>IFERROR(GETPIVOTDATA("Сумма",Лист1!$A$1,"№ работника",$Z10,"Вариант",REPLACE(LEFTB(LOOKUP("яяя",$CI$8:HL$8),11),9,2,),"Год",--MID(HLOOKUP("*год*",HL$9:$KM$9,1,),10,4),"Квартал",MID(HLOOKUP("*Квартал*",HL$9:INDEX($9:$9,MATCH("яяя",$9:$9)),1,),10,11),"Месяц",MID(HLOOKUP("Всего за*",HL$9:INDEX($9:$9,MATCH("яяя",$9:$9)),1,),10,10),"Декада",SUBSTITUTE(HL$9,CHAR(10)," ")),)</f>
        <v>0</v>
      </c>
      <c r="HM10" s="2">
        <f>IFERROR(GETPIVOTDATA("Сумма",Лист1!$A$1,"№ работника",$Z10,"Вариант",REPLACE(LEFTB(LOOKUP("яяя",$CI$8:HM$8),11),9,2,),"Год",--MID(HLOOKUP("*год*",HM$9:$KM$9,1,),10,4),"Квартал",MID(HLOOKUP("*Квартал*",HM$9:INDEX($9:$9,MATCH("яяя",$9:$9)),1,),10,11),"Месяц",MID(HLOOKUP("Всего за*",HM$9:INDEX($9:$9,MATCH("яяя",$9:$9)),1,),10,10),"Декада",SUBSTITUTE(HM$9,CHAR(10)," ")),)</f>
        <v>0</v>
      </c>
      <c r="HN10" s="2">
        <f>IFERROR(GETPIVOTDATA("Сумма",Лист1!$A$1,"№ работника",$Z10,"Вариант",REPLACE(LEFTB(LOOKUP("яяя",$CI$8:HN$8),11),9,2,),"Год",--MID(HLOOKUP("*год*",HN$9:$KM$9,1,),10,4),"Квартал",MID(HLOOKUP("*Квартал*",HN$9:INDEX($9:$9,MATCH("яяя",$9:$9)),1,),10,11),"Месяц",MID(HLOOKUP("Всего за*",HN$9:INDEX($9:$9,MATCH("яяя",$9:$9)),1,),10,10),"Декада",SUBSTITUTE(HN$9,CHAR(10)," ")),)</f>
        <v>0</v>
      </c>
      <c r="HO10" s="2">
        <f>IFERROR(GETPIVOTDATA("Сумма",Лист1!$A$1,"№ работника",$Z10,"Вариант",REPLACE(LEFTB(LOOKUP("яяя",$CI$8:HO$8),11),9,2,),"Год",--MID(HLOOKUP("*год*",HO$9:INDEX($9:$9,MATCH("яяя",$9:$9)),1,),10,4),"Квартал",MID(HLOOKUP("*Квартал*",HO$9:INDEX($9:$9,MATCH("яяя",$9:$9)),1,),10,11),"Месяц",MID(HO$9,10,10)),)</f>
        <v>0</v>
      </c>
      <c r="HP10" s="2">
        <f>IFERROR(GETPIVOTDATA("Сумма",Лист1!$A$1,"№ работника",$Z10,"Вариант",REPLACE(LEFTB(LOOKUP("яяя",$CI$8:HP$8),11),9,2,),"Год",--MID(HLOOKUP("*год*",HP$9:$KM$9,1,),10,4),"Квартал",MID(HLOOKUP("*Квартал*",HP$9:INDEX($9:$9,MATCH("яяя",$9:$9)),1,),10,11),"Месяц",MID(HLOOKUP("Всего за*",HP$9:INDEX($9:$9,MATCH("яяя",$9:$9)),1,),10,10),"Декада",SUBSTITUTE(HP$9,CHAR(10)," ")),)</f>
        <v>0</v>
      </c>
      <c r="HQ10" s="2">
        <f>IFERROR(GETPIVOTDATA("Сумма",Лист1!$A$1,"№ работника",$Z10,"Вариант",REPLACE(LEFTB(LOOKUP("яяя",$CI$8:HQ$8),11),9,2,),"Год",--MID(HLOOKUP("*год*",HQ$9:$KM$9,1,),10,4),"Квартал",MID(HLOOKUP("*Квартал*",HQ$9:INDEX($9:$9,MATCH("яяя",$9:$9)),1,),10,11),"Месяц",MID(HLOOKUP("Всего за*",HQ$9:INDEX($9:$9,MATCH("яяя",$9:$9)),1,),10,10),"Декада",SUBSTITUTE(HQ$9,CHAR(10)," ")),)</f>
        <v>0</v>
      </c>
      <c r="HR10" s="2">
        <f>IFERROR(GETPIVOTDATA("Сумма",Лист1!$A$1,"№ работника",$Z10,"Вариант",REPLACE(LEFTB(LOOKUP("яяя",$CI$8:HR$8),11),9,2,),"Год",--MID(HLOOKUP("*год*",HR$9:$KM$9,1,),10,4),"Квартал",MID(HLOOKUP("*Квартал*",HR$9:INDEX($9:$9,MATCH("яяя",$9:$9)),1,),10,11),"Месяц",MID(HLOOKUP("Всего за*",HR$9:INDEX($9:$9,MATCH("яяя",$9:$9)),1,),10,10),"Декада",SUBSTITUTE(HR$9,CHAR(10)," ")),)</f>
        <v>0</v>
      </c>
      <c r="HS10" s="2">
        <f>IFERROR(GETPIVOTDATA("Сумма",Лист1!$A$1,"№ работника",$Z10,"Вариант",REPLACE(LEFTB(LOOKUP("яяя",$CI$8:HS$8),11),9,2,),"Год",--MID(HLOOKUP("*год*",HS$9:INDEX($9:$9,MATCH("яяя",$9:$9)),1,),10,4),"Квартал",MID(HLOOKUP("*Квартал*",HS$9:INDEX($9:$9,MATCH("яяя",$9:$9)),1,),10,11),"Месяц",MID(HS$9,10,10)),)</f>
        <v>0</v>
      </c>
      <c r="HT10" s="2">
        <f>IFERROR(GETPIVOTDATA("Сумма",Лист1!$A$1,"№ работника",$Z10,"Вариант",REPLACE(LEFTB(LOOKUP("яяя",$CI$8:HT$8),11),9,2,),"Год",--MID(HLOOKUP("*год*",HT$9:$KM$9,1,),10,4),"Квартал",MID(HLOOKUP("*Квартал*",HT$9:INDEX($9:$9,MATCH("яяя",$9:$9)),1,),10,11),"Месяц",MID(HLOOKUP("Всего за*",HT$9:INDEX($9:$9,MATCH("яяя",$9:$9)),1,),10,10),"Декада",SUBSTITUTE(HT$9,CHAR(10)," ")),)</f>
        <v>0</v>
      </c>
      <c r="HU10" s="2">
        <f>IFERROR(GETPIVOTDATA("Сумма",Лист1!$A$1,"№ работника",$Z10,"Вариант",REPLACE(LEFTB(LOOKUP("яяя",$CI$8:HU$8),11),9,2,),"Год",--MID(HLOOKUP("*год*",HU$9:$KM$9,1,),10,4),"Квартал",MID(HLOOKUP("*Квартал*",HU$9:INDEX($9:$9,MATCH("яяя",$9:$9)),1,),10,11),"Месяц",MID(HLOOKUP("Всего за*",HU$9:INDEX($9:$9,MATCH("яяя",$9:$9)),1,),10,10),"Декада",SUBSTITUTE(HU$9,CHAR(10)," ")),)</f>
        <v>0</v>
      </c>
      <c r="HV10" s="2">
        <f>IFERROR(GETPIVOTDATA("Сумма",Лист1!$A$1,"№ работника",$Z10,"Вариант",REPLACE(LEFTB(LOOKUP("яяя",$CI$8:HV$8),11),9,2,),"Год",--MID(HLOOKUP("*год*",HV$9:$KM$9,1,),10,4),"Квартал",MID(HLOOKUP("*Квартал*",HV$9:INDEX($9:$9,MATCH("яяя",$9:$9)),1,),10,11),"Месяц",MID(HLOOKUP("Всего за*",HV$9:INDEX($9:$9,MATCH("яяя",$9:$9)),1,),10,10),"Декада",SUBSTITUTE(HV$9,CHAR(10)," ")),)</f>
        <v>0</v>
      </c>
      <c r="HW10" s="2">
        <f>IFERROR(GETPIVOTDATA("Сумма",Лист1!$A$1,"№ работника",$Z10,"Вариант",REPLACE(LEFTB(LOOKUP("яяя",$CI$8:HW$8),11),9,2,),"Год",--MID(HLOOKUP("*год*",HW$9:INDEX($9:$9,MATCH("яяя",$9:$9)),1,),10,4),"Квартал",MID(HLOOKUP("*Квартал*",HW$9:INDEX($9:$9,MATCH("яяя",$9:$9)),1,),10,11),"Месяц",MID(HW$9,10,10)),)</f>
        <v>0</v>
      </c>
      <c r="HX10" s="2">
        <f>IFERROR(GETPIVOTDATA("Сумма",Лист1!$A$1,"№ работника",$Z10,"Вариант",REPLACE(LEFTB(LOOKUP("яяя",$CI$8:HX$8),11),9,2,),"Год",--MID(HLOOKUP("*год*",HX$9:INDEX($9:$9,MATCH("яяя",$9:$9)),1,),10,4),"Квартал",MID(HLOOKUP("*Квартал*",HX$9:INDEX($9:$9,MATCH("яяя",$9:$9)),1,),10,11)),)</f>
        <v>0</v>
      </c>
      <c r="HY10" s="2">
        <f>IFERROR(GETPIVOTDATA("Сумма",Лист1!$A$1,"№ работника",$Z10,"Вариант",REPLACE(LEFTB(LOOKUP("яяя",$CI$8:HY$8),11),9,2,),"Год",--MID(HLOOKUP("*год*",HY$9:$KM$9,1,),10,4),"Квартал",MID(HLOOKUP("*Квартал*",HY$9:INDEX($9:$9,MATCH("яяя",$9:$9)),1,),10,11),"Месяц",MID(HLOOKUP("Всего за*",HY$9:INDEX($9:$9,MATCH("яяя",$9:$9)),1,),10,10),"Декада",SUBSTITUTE(HY$9,CHAR(10)," ")),)</f>
        <v>0</v>
      </c>
      <c r="HZ10" s="2">
        <f>IFERROR(GETPIVOTDATA("Сумма",Лист1!$A$1,"№ работника",$Z10,"Вариант",REPLACE(LEFTB(LOOKUP("яяя",$CI$8:HZ$8),11),9,2,),"Год",--MID(HLOOKUP("*год*",HZ$9:$KM$9,1,),10,4),"Квартал",MID(HLOOKUP("*Квартал*",HZ$9:INDEX($9:$9,MATCH("яяя",$9:$9)),1,),10,11),"Месяц",MID(HLOOKUP("Всего за*",HZ$9:INDEX($9:$9,MATCH("яяя",$9:$9)),1,),10,10),"Декада",SUBSTITUTE(HZ$9,CHAR(10)," ")),)</f>
        <v>0</v>
      </c>
      <c r="IA10" s="2">
        <f>IFERROR(GETPIVOTDATA("Сумма",Лист1!$A$1,"№ работника",$Z10,"Вариант",REPLACE(LEFTB(LOOKUP("яяя",$CI$8:IA$8),11),9,2,),"Год",--MID(HLOOKUP("*год*",IA$9:$KM$9,1,),10,4),"Квартал",MID(HLOOKUP("*Квартал*",IA$9:INDEX($9:$9,MATCH("яяя",$9:$9)),1,),10,11),"Месяц",MID(HLOOKUP("Всего за*",IA$9:INDEX($9:$9,MATCH("яяя",$9:$9)),1,),10,10),"Декада",SUBSTITUTE(IA$9,CHAR(10)," ")),)</f>
        <v>0</v>
      </c>
      <c r="IB10" s="2">
        <f>IFERROR(GETPIVOTDATA("Сумма",Лист1!$A$1,"№ работника",$Z10,"Вариант",REPLACE(LEFTB(LOOKUP("яяя",$CI$8:IB$8),11),9,2,),"Год",--MID(HLOOKUP("*год*",IB$9:INDEX($9:$9,MATCH("яяя",$9:$9)),1,),10,4),"Квартал",MID(HLOOKUP("*Квартал*",IB$9:INDEX($9:$9,MATCH("яяя",$9:$9)),1,),10,11),"Месяц",MID(IB$9,10,10)),)</f>
        <v>0</v>
      </c>
      <c r="IC10" s="2">
        <f>IFERROR(GETPIVOTDATA("Сумма",Лист1!$A$1,"№ работника",$Z10,"Вариант",REPLACE(LEFTB(LOOKUP("яяя",$CI$8:IC$8),11),9,2,),"Год",--MID(HLOOKUP("*год*",IC$9:$KM$9,1,),10,4),"Квартал",MID(HLOOKUP("*Квартал*",IC$9:INDEX($9:$9,MATCH("яяя",$9:$9)),1,),10,11),"Месяц",MID(HLOOKUP("Всего за*",IC$9:INDEX($9:$9,MATCH("яяя",$9:$9)),1,),10,10),"Декада",SUBSTITUTE(IC$9,CHAR(10)," ")),)</f>
        <v>0</v>
      </c>
      <c r="ID10" s="2">
        <f>IFERROR(GETPIVOTDATA("Сумма",Лист1!$A$1,"№ работника",$Z10,"Вариант",REPLACE(LEFTB(LOOKUP("яяя",$CI$8:ID$8),11),9,2,),"Год",--MID(HLOOKUP("*год*",ID$9:$KM$9,1,),10,4),"Квартал",MID(HLOOKUP("*Квартал*",ID$9:INDEX($9:$9,MATCH("яяя",$9:$9)),1,),10,11),"Месяц",MID(HLOOKUP("Всего за*",ID$9:INDEX($9:$9,MATCH("яяя",$9:$9)),1,),10,10),"Декада",SUBSTITUTE(ID$9,CHAR(10)," ")),)</f>
        <v>0</v>
      </c>
      <c r="IE10" s="2">
        <f>IFERROR(GETPIVOTDATA("Сумма",Лист1!$A$1,"№ работника",$Z10,"Вариант",REPLACE(LEFTB(LOOKUP("яяя",$CI$8:IE$8),11),9,2,),"Год",--MID(HLOOKUP("*год*",IE$9:$KM$9,1,),10,4),"Квартал",MID(HLOOKUP("*Квартал*",IE$9:INDEX($9:$9,MATCH("яяя",$9:$9)),1,),10,11),"Месяц",MID(HLOOKUP("Всего за*",IE$9:INDEX($9:$9,MATCH("яяя",$9:$9)),1,),10,10),"Декада",SUBSTITUTE(IE$9,CHAR(10)," ")),)</f>
        <v>0</v>
      </c>
      <c r="IF10" s="2">
        <f>IFERROR(GETPIVOTDATA("Сумма",Лист1!$A$1,"№ работника",$Z10,"Вариант",REPLACE(LEFTB(LOOKUP("яяя",$CI$8:IF$8),11),9,2,),"Год",--MID(HLOOKUP("*год*",IF$9:INDEX($9:$9,MATCH("яяя",$9:$9)),1,),10,4),"Квартал",MID(HLOOKUP("*Квартал*",IF$9:INDEX($9:$9,MATCH("яяя",$9:$9)),1,),10,11),"Месяц",MID(IF$9,10,10)),)</f>
        <v>0</v>
      </c>
      <c r="IG10" s="2">
        <f>IFERROR(GETPIVOTDATA("Сумма",Лист1!$A$1,"№ работника",$Z10,"Вариант",REPLACE(LEFTB(LOOKUP("яяя",$CI$8:IG$8),11),9,2,),"Год",--MID(HLOOKUP("*год*",IG$9:$KM$9,1,),10,4),"Квартал",MID(HLOOKUP("*Квартал*",IG$9:INDEX($9:$9,MATCH("яяя",$9:$9)),1,),10,11),"Месяц",MID(HLOOKUP("Всего за*",IG$9:INDEX($9:$9,MATCH("яяя",$9:$9)),1,),10,10),"Декада",SUBSTITUTE(IG$9,CHAR(10)," ")),)</f>
        <v>0</v>
      </c>
      <c r="IH10" s="2">
        <f>IFERROR(GETPIVOTDATA("Сумма",Лист1!$A$1,"№ работника",$Z10,"Вариант",REPLACE(LEFTB(LOOKUP("яяя",$CI$8:IH$8),11),9,2,),"Год",--MID(HLOOKUP("*год*",IH$9:$KM$9,1,),10,4),"Квартал",MID(HLOOKUP("*Квартал*",IH$9:INDEX($9:$9,MATCH("яяя",$9:$9)),1,),10,11),"Месяц",MID(HLOOKUP("Всего за*",IH$9:INDEX($9:$9,MATCH("яяя",$9:$9)),1,),10,10),"Декада",SUBSTITUTE(IH$9,CHAR(10)," ")),)</f>
        <v>0</v>
      </c>
      <c r="II10" s="2">
        <f>IFERROR(GETPIVOTDATA("Сумма",Лист1!$A$1,"№ работника",$Z10,"Вариант",REPLACE(LEFTB(LOOKUP("яяя",$CI$8:II$8),11),9,2,),"Год",--MID(HLOOKUP("*год*",II$9:$KM$9,1,),10,4),"Квартал",MID(HLOOKUP("*Квартал*",II$9:INDEX($9:$9,MATCH("яяя",$9:$9)),1,),10,11),"Месяц",MID(HLOOKUP("Всего за*",II$9:INDEX($9:$9,MATCH("яяя",$9:$9)),1,),10,10),"Декада",SUBSTITUTE(II$9,CHAR(10)," ")),)</f>
        <v>0</v>
      </c>
      <c r="IJ10" s="2">
        <f>IFERROR(GETPIVOTDATA("Сумма",Лист1!$A$1,"№ работника",$Z10,"Вариант",REPLACE(LEFTB(LOOKUP("яяя",$CI$8:IJ$8),11),9,2,),"Год",--MID(HLOOKUP("*год*",IJ$9:INDEX($9:$9,MATCH("яяя",$9:$9)),1,),10,4),"Квартал",MID(HLOOKUP("*Квартал*",IJ$9:INDEX($9:$9,MATCH("яяя",$9:$9)),1,),10,11),"Месяц",MID(IJ$9,10,10)),)</f>
        <v>0</v>
      </c>
      <c r="IK10" s="2">
        <f>IFERROR(GETPIVOTDATA("Сумма",Лист1!$A$1,"№ работника",$Z10,"Вариант",REPLACE(LEFTB(LOOKUP("яяя",$CI$8:IK$8),11),9,2,),"Год",--MID(HLOOKUP("*год*",IK$9:INDEX($9:$9,MATCH("яяя",$9:$9)),1,),10,4),"Квартал",MID(HLOOKUP("*Квартал*",IK$9:INDEX($9:$9,MATCH("яяя",$9:$9)),1,),10,11)),)</f>
        <v>0</v>
      </c>
      <c r="IL10" s="2">
        <f>IFERROR(GETPIVOTDATA("Сумма",Лист1!$A$1,"№ работника",$Z10,"Вариант",REPLACE(LEFTB(LOOKUP("яяя",$CI$8:IL$8),11),9,2,),"Год",--MID(IL$9,10,4)),)</f>
        <v>15800.000000000004</v>
      </c>
      <c r="IM10" s="2">
        <f>IFERROR(GETPIVOTDATA("Сумма",Лист1!$A$1,"№ работника",$Z10,"Вариант",REPLACE(LEFTB(LOOKUP("яяя",$CI$8:IM$8),11),9,2,),"Год",--MID(HLOOKUP("*год*",IM$9:$KM$9,1,),10,4),"Квартал",MID(HLOOKUP("*Квартал*",IM$9:INDEX($9:$9,MATCH("яяя",$9:$9)),1,),10,11),"Месяц",MID(HLOOKUP("Всего за*",IM$9:INDEX($9:$9,MATCH("яяя",$9:$9)),1,),10,10),"Декада",SUBSTITUTE(IM$9,CHAR(10)," ")),)</f>
        <v>1897.6744186046515</v>
      </c>
      <c r="IN10" s="2">
        <f>IFERROR(GETPIVOTDATA("Сумма",Лист1!$A$1,"№ работника",$Z10,"Вариант",REPLACE(LEFTB(LOOKUP("яяя",$CI$8:IN$8),11),9,2,),"Год",--MID(HLOOKUP("*год*",IN$9:$KM$9,1,),10,4),"Квартал",MID(HLOOKUP("*Квартал*",IN$9:INDEX($9:$9,MATCH("яяя",$9:$9)),1,),10,11),"Месяц",MID(HLOOKUP("Всего за*",IN$9:INDEX($9:$9,MATCH("яяя",$9:$9)),1,),10,10),"Декада",SUBSTITUTE(IN$9,CHAR(10)," ")),)</f>
        <v>1897.6744186046515</v>
      </c>
      <c r="IO10" s="2">
        <f>IFERROR(GETPIVOTDATA("Сумма",Лист1!$A$1,"№ работника",$Z10,"Вариант",REPLACE(LEFTB(LOOKUP("яяя",$CI$8:IO$8),11),9,2,),"Год",--MID(HLOOKUP("*год*",IO$9:$KM$9,1,),10,4),"Квартал",MID(HLOOKUP("*Квартал*",IO$9:INDEX($9:$9,MATCH("яяя",$9:$9)),1,),10,11),"Месяц",MID(HLOOKUP("Всего за*",IO$9:INDEX($9:$9,MATCH("яяя",$9:$9)),1,),10,10),"Декада",SUBSTITUTE(IO$9,CHAR(10)," ")),)</f>
        <v>2087.4418604651164</v>
      </c>
      <c r="IP10" s="2">
        <f>IFERROR(GETPIVOTDATA("Сумма",Лист1!$A$1,"№ работника",$Z10,"Вариант",REPLACE(LEFTB(LOOKUP("яяя",$CI$8:IP$8),11),9,2,),"Год",--MID(HLOOKUP("*год*",IP$9:INDEX($9:$9,MATCH("яяя",$9:$9)),1,),10,4),"Квартал",MID(HLOOKUP("*Квартал*",IP$9:INDEX($9:$9,MATCH("яяя",$9:$9)),1,),10,11),"Месяц",MID(IP$9,10,10)),)</f>
        <v>5882.7906976744198</v>
      </c>
      <c r="IQ10" s="2">
        <f>IFERROR(GETPIVOTDATA("Сумма",Лист1!$A$1,"№ работника",$Z10,"Вариант",REPLACE(LEFTB(LOOKUP("яяя",$CI$8:IQ$8),11),9,2,),"Год",--MID(HLOOKUP("*год*",IQ$9:$KM$9,1,),10,4),"Квартал",MID(HLOOKUP("*Квартал*",IQ$9:INDEX($9:$9,MATCH("яяя",$9:$9)),1,),10,11),"Месяц",MID(HLOOKUP("Всего за*",IQ$9:INDEX($9:$9,MATCH("яяя",$9:$9)),1,),10,10),"Декада",SUBSTITUTE(IQ$9,CHAR(10)," ")),)</f>
        <v>1897.6744186046515</v>
      </c>
      <c r="IR10" s="2">
        <f>IFERROR(GETPIVOTDATA("Сумма",Лист1!$A$1,"№ работника",$Z10,"Вариант",REPLACE(LEFTB(LOOKUP("яяя",$CI$8:IR$8),11),9,2,),"Год",--MID(HLOOKUP("*год*",IR$9:$KM$9,1,),10,4),"Квартал",MID(HLOOKUP("*Квартал*",IR$9:INDEX($9:$9,MATCH("яяя",$9:$9)),1,),10,11),"Месяц",MID(HLOOKUP("Всего за*",IR$9:INDEX($9:$9,MATCH("яяя",$9:$9)),1,),10,10),"Декада",SUBSTITUTE(IR$9,CHAR(10)," ")),)</f>
        <v>1897.6744186046515</v>
      </c>
      <c r="IS10" s="2">
        <f>IFERROR(GETPIVOTDATA("Сумма",Лист1!$A$1,"№ работника",$Z10,"Вариант",REPLACE(LEFTB(LOOKUP("яяя",$CI$8:IS$8),11),9,2,),"Год",--MID(HLOOKUP("*год*",IS$9:$KM$9,1,),10,4),"Квартал",MID(HLOOKUP("*Квартал*",IS$9:INDEX($9:$9,MATCH("яяя",$9:$9)),1,),10,11),"Месяц",MID(HLOOKUP("Всего за*",IS$9:INDEX($9:$9,MATCH("яяя",$9:$9)),1,),10,10),"Декада",SUBSTITUTE(IS$9,CHAR(10)," ")),)</f>
        <v>1518.1395348837211</v>
      </c>
      <c r="IT10" s="2">
        <f>IFERROR(GETPIVOTDATA("Сумма",Лист1!$A$1,"№ работника",$Z10,"Вариант",REPLACE(LEFTB(LOOKUP("яяя",$CI$8:IT$8),11),9,2,),"Год",--MID(HLOOKUP("*год*",IT$9:INDEX($9:$9,MATCH("яяя",$9:$9)),1,),10,4),"Квартал",MID(HLOOKUP("*Квартал*",IT$9:INDEX($9:$9,MATCH("яяя",$9:$9)),1,),10,11),"Месяц",MID(IT$9,10,10)),)</f>
        <v>5313.4883720930238</v>
      </c>
      <c r="IU10" s="2">
        <f>IFERROR(GETPIVOTDATA("Сумма",Лист1!$A$1,"№ работника",$Z10,"Вариант",REPLACE(LEFTB(LOOKUP("яяя",$CI$8:IU$8),11),9,2,),"Год",--MID(HLOOKUP("*год*",IU$9:$KM$9,1,),10,4),"Квартал",MID(HLOOKUP("*Квартал*",IU$9:INDEX($9:$9,MATCH("яяя",$9:$9)),1,),10,11),"Месяц",MID(HLOOKUP("Всего за*",IU$9:INDEX($9:$9,MATCH("яяя",$9:$9)),1,),10,10),"Декада",SUBSTITUTE(IU$9,CHAR(10)," ")),)</f>
        <v>1897.6744186046515</v>
      </c>
      <c r="IV10" s="2">
        <f>IFERROR(GETPIVOTDATA("Сумма",Лист1!$A$1,"№ работника",$Z10,"Вариант",REPLACE(LEFTB(LOOKUP("яяя",$CI$8:IV$8),11),9,2,),"Год",--MID(HLOOKUP("*год*",IV$9:$KM$9,1,),10,4),"Квартал",MID(HLOOKUP("*Квартал*",IV$9:INDEX($9:$9,MATCH("яяя",$9:$9)),1,),10,11),"Месяц",MID(HLOOKUP("Всего за*",IV$9:INDEX($9:$9,MATCH("яяя",$9:$9)),1,),10,10),"Декада",SUBSTITUTE(IV$9,CHAR(10)," ")),)</f>
        <v>1897.6744186046515</v>
      </c>
      <c r="IW10" s="2">
        <f>IFERROR(GETPIVOTDATA("Сумма",Лист1!$A$1,"№ работника",$Z10,"Вариант",REPLACE(LEFTB(LOOKUP("яяя",$CI$8:IW$8),11),9,2,),"Год",--MID(HLOOKUP("*год*",IW$9:$KM$9,1,),10,4),"Квартал",MID(HLOOKUP("*Квартал*",IW$9:INDEX($9:$9,MATCH("яяя",$9:$9)),1,),10,11),"Месяц",MID(HLOOKUP("Всего за*",IW$9:INDEX($9:$9,MATCH("яяя",$9:$9)),1,),10,10),"Декада",SUBSTITUTE(IW$9,CHAR(10)," ")),)</f>
        <v>1328.372093023256</v>
      </c>
      <c r="IX10" s="2">
        <f>IFERROR(GETPIVOTDATA("Сумма",Лист1!$A$1,"№ работника",$Z10,"Вариант",REPLACE(LEFTB(LOOKUP("яяя",$CI$8:IX$8),11),9,2,),"Год",--MID(HLOOKUP("*год*",IX$9:INDEX($9:$9,MATCH("яяя",$9:$9)),1,),10,4),"Квартал",MID(HLOOKUP("*Квартал*",IX$9:INDEX($9:$9,MATCH("яяя",$9:$9)),1,),10,11),"Месяц",MID(IX$9,10,10)),)</f>
        <v>5123.7209302325591</v>
      </c>
      <c r="IY10" s="2">
        <f>IFERROR(GETPIVOTDATA("Сумма",Лист1!$A$1,"№ работника",$Z10,"Вариант",REPLACE(LEFTB(LOOKUP("яяя",$CI$8:IY$8),11),9,2,),"Год",--MID(HLOOKUP("*год*",IY$9:INDEX($9:$9,MATCH("яяя",$9:$9)),1,),10,4),"Квартал",MID(HLOOKUP("*Квартал*",IY$9:INDEX($9:$9,MATCH("яяя",$9:$9)),1,),10,11)),)</f>
        <v>16320.000000000002</v>
      </c>
      <c r="IZ10" s="2">
        <f>IFERROR(GETPIVOTDATA("Сумма",Лист1!$A$1,"№ работника",$Z10,"Вариант",REPLACE(LEFTB(LOOKUP("яяя",$CI$8:IZ$8),11),9,2,),"Год",--MID(HLOOKUP("*год*",IZ$9:$KM$9,1,),10,4),"Квартал",MID(HLOOKUP("*Квартал*",IZ$9:INDEX($9:$9,MATCH("яяя",$9:$9)),1,),10,11),"Месяц",MID(HLOOKUP("Всего за*",IZ$9:INDEX($9:$9,MATCH("яяя",$9:$9)),1,),10,10),"Декада",SUBSTITUTE(IZ$9,CHAR(10)," ")),)</f>
        <v>0</v>
      </c>
      <c r="JA10" s="2">
        <f>IFERROR(GETPIVOTDATA("Сумма",Лист1!$A$1,"№ работника",$Z10,"Вариант",REPLACE(LEFTB(LOOKUP("яяя",$CI$8:JA$8),11),9,2,),"Год",--MID(HLOOKUP("*год*",JA$9:$KM$9,1,),10,4),"Квартал",MID(HLOOKUP("*Квартал*",JA$9:INDEX($9:$9,MATCH("яяя",$9:$9)),1,),10,11),"Месяц",MID(HLOOKUP("Всего за*",JA$9:INDEX($9:$9,MATCH("яяя",$9:$9)),1,),10,10),"Декада",SUBSTITUTE(JA$9,CHAR(10)," ")),)</f>
        <v>0</v>
      </c>
      <c r="JB10" s="2">
        <f>IFERROR(GETPIVOTDATA("Сумма",Лист1!$A$1,"№ работника",$Z10,"Вариант",REPLACE(LEFTB(LOOKUP("яяя",$CI$8:JB$8),11),9,2,),"Год",--MID(HLOOKUP("*год*",JB$9:$KM$9,1,),10,4),"Квартал",MID(HLOOKUP("*Квартал*",JB$9:INDEX($9:$9,MATCH("яяя",$9:$9)),1,),10,11),"Месяц",MID(HLOOKUP("Всего за*",JB$9:INDEX($9:$9,MATCH("яяя",$9:$9)),1,),10,10),"Декада",SUBSTITUTE(JB$9,CHAR(10)," ")),)</f>
        <v>0</v>
      </c>
      <c r="JC10" s="2">
        <f>IFERROR(GETPIVOTDATA("Сумма",Лист1!$A$1,"№ работника",$Z10,"Вариант",REPLACE(LEFTB(LOOKUP("яяя",$CI$8:JC$8),11),9,2,),"Год",--MID(HLOOKUP("*год*",JC$9:INDEX($9:$9,MATCH("яяя",$9:$9)),1,),10,4),"Квартал",MID(HLOOKUP("*Квартал*",JC$9:INDEX($9:$9,MATCH("яяя",$9:$9)),1,),10,11),"Месяц",MID(JC$9,10,10)),)</f>
        <v>0</v>
      </c>
      <c r="JD10" s="2">
        <f>IFERROR(GETPIVOTDATA("Сумма",Лист1!$A$1,"№ работника",$Z10,"Вариант",REPLACE(LEFTB(LOOKUP("яяя",$CI$8:JD$8),11),9,2,),"Год",--MID(HLOOKUP("*год*",JD$9:$KM$9,1,),10,4),"Квартал",MID(HLOOKUP("*Квартал*",JD$9:INDEX($9:$9,MATCH("яяя",$9:$9)),1,),10,11),"Месяц",MID(HLOOKUP("Всего за*",JD$9:INDEX($9:$9,MATCH("яяя",$9:$9)),1,),10,10),"Декада",SUBSTITUTE(JD$9,CHAR(10)," ")),)</f>
        <v>0</v>
      </c>
      <c r="JE10" s="2">
        <f>IFERROR(GETPIVOTDATA("Сумма",Лист1!$A$1,"№ работника",$Z10,"Вариант",REPLACE(LEFTB(LOOKUP("яяя",$CI$8:JE$8),11),9,2,),"Год",--MID(HLOOKUP("*год*",JE$9:$KM$9,1,),10,4),"Квартал",MID(HLOOKUP("*Квартал*",JE$9:INDEX($9:$9,MATCH("яяя",$9:$9)),1,),10,11),"Месяц",MID(HLOOKUP("Всего за*",JE$9:INDEX($9:$9,MATCH("яяя",$9:$9)),1,),10,10),"Декада",SUBSTITUTE(JE$9,CHAR(10)," ")),)</f>
        <v>0</v>
      </c>
      <c r="JF10" s="2">
        <f>IFERROR(GETPIVOTDATA("Сумма",Лист1!$A$1,"№ работника",$Z10,"Вариант",REPLACE(LEFTB(LOOKUP("яяя",$CI$8:JF$8),11),9,2,),"Год",--MID(HLOOKUP("*год*",JF$9:$KM$9,1,),10,4),"Квартал",MID(HLOOKUP("*Квартал*",JF$9:INDEX($9:$9,MATCH("яяя",$9:$9)),1,),10,11),"Месяц",MID(HLOOKUP("Всего за*",JF$9:INDEX($9:$9,MATCH("яяя",$9:$9)),1,),10,10),"Декада",SUBSTITUTE(JF$9,CHAR(10)," ")),)</f>
        <v>0</v>
      </c>
      <c r="JG10" s="2">
        <f>IFERROR(GETPIVOTDATA("Сумма",Лист1!$A$1,"№ работника",$Z10,"Вариант",REPLACE(LEFTB(LOOKUP("яяя",$CI$8:JG$8),11),9,2,),"Год",--MID(HLOOKUP("*год*",JG$9:INDEX($9:$9,MATCH("яяя",$9:$9)),1,),10,4),"Квартал",MID(HLOOKUP("*Квартал*",JG$9:INDEX($9:$9,MATCH("яяя",$9:$9)),1,),10,11),"Месяц",MID(JG$9,10,10)),)</f>
        <v>0</v>
      </c>
      <c r="JH10" s="2">
        <f>IFERROR(GETPIVOTDATA("Сумма",Лист1!$A$1,"№ работника",$Z10,"Вариант",REPLACE(LEFTB(LOOKUP("яяя",$CI$8:JH$8),11),9,2,),"Год",--MID(HLOOKUP("*год*",JH$9:$KM$9,1,),10,4),"Квартал",MID(HLOOKUP("*Квартал*",JH$9:INDEX($9:$9,MATCH("яяя",$9:$9)),1,),10,11),"Месяц",MID(HLOOKUP("Всего за*",JH$9:INDEX($9:$9,MATCH("яяя",$9:$9)),1,),10,10),"Декада",SUBSTITUTE(JH$9,CHAR(10)," ")),)</f>
        <v>0</v>
      </c>
      <c r="JI10" s="2">
        <f>IFERROR(GETPIVOTDATA("Сумма",Лист1!$A$1,"№ работника",$Z10,"Вариант",REPLACE(LEFTB(LOOKUP("яяя",$CI$8:JI$8),11),9,2,),"Год",--MID(HLOOKUP("*год*",JI$9:$KM$9,1,),10,4),"Квартал",MID(HLOOKUP("*Квартал*",JI$9:INDEX($9:$9,MATCH("яяя",$9:$9)),1,),10,11),"Месяц",MID(HLOOKUP("Всего за*",JI$9:INDEX($9:$9,MATCH("яяя",$9:$9)),1,),10,10),"Декада",SUBSTITUTE(JI$9,CHAR(10)," ")),)</f>
        <v>0</v>
      </c>
      <c r="JJ10" s="2">
        <f>IFERROR(GETPIVOTDATA("Сумма",Лист1!$A$1,"№ работника",$Z10,"Вариант",REPLACE(LEFTB(LOOKUP("яяя",$CI$8:JJ$8),11),9,2,),"Год",--MID(HLOOKUP("*год*",JJ$9:$KM$9,1,),10,4),"Квартал",MID(HLOOKUP("*Квартал*",JJ$9:INDEX($9:$9,MATCH("яяя",$9:$9)),1,),10,11),"Месяц",MID(HLOOKUP("Всего за*",JJ$9:INDEX($9:$9,MATCH("яяя",$9:$9)),1,),10,10),"Декада",SUBSTITUTE(JJ$9,CHAR(10)," ")),)</f>
        <v>0</v>
      </c>
      <c r="JK10" s="2">
        <f>IFERROR(GETPIVOTDATA("Сумма",Лист1!$A$1,"№ работника",$Z10,"Вариант",REPLACE(LEFTB(LOOKUP("яяя",$CI$8:JK$8),11),9,2,),"Год",--MID(HLOOKUP("*год*",JK$9:INDEX($9:$9,MATCH("яяя",$9:$9)),1,),10,4),"Квартал",MID(HLOOKUP("*Квартал*",JK$9:INDEX($9:$9,MATCH("яяя",$9:$9)),1,),10,11),"Месяц",MID(JK$9,10,10)),)</f>
        <v>0</v>
      </c>
      <c r="JL10" s="2">
        <f>IFERROR(GETPIVOTDATA("Сумма",Лист1!$A$1,"№ работника",$Z10,"Вариант",REPLACE(LEFTB(LOOKUP("яяя",$CI$8:JL$8),11),9,2,),"Год",--MID(HLOOKUP("*год*",JL$9:INDEX($9:$9,MATCH("яяя",$9:$9)),1,),10,4),"Квартал",MID(HLOOKUP("*Квартал*",JL$9:INDEX($9:$9,MATCH("яяя",$9:$9)),1,),10,11)),)</f>
        <v>0</v>
      </c>
      <c r="JM10" s="2">
        <f>IFERROR(GETPIVOTDATA("Сумма",Лист1!$A$1,"№ работника",$Z10,"Вариант",REPLACE(LEFTB(LOOKUP("яяя",$CI$8:JM$8),11),9,2,),"Год",--MID(HLOOKUP("*год*",JM$9:$KM$9,1,),10,4),"Квартал",MID(HLOOKUP("*Квартал*",JM$9:INDEX($9:$9,MATCH("яяя",$9:$9)),1,),10,11),"Месяц",MID(HLOOKUP("Всего за*",JM$9:INDEX($9:$9,MATCH("яяя",$9:$9)),1,),10,10),"Декада",SUBSTITUTE(JM$9,CHAR(10)," ")),)</f>
        <v>0</v>
      </c>
      <c r="JN10" s="2">
        <f>IFERROR(GETPIVOTDATA("Сумма",Лист1!$A$1,"№ работника",$Z10,"Вариант",REPLACE(LEFTB(LOOKUP("яяя",$CI$8:JN$8),11),9,2,),"Год",--MID(HLOOKUP("*год*",JN$9:$KM$9,1,),10,4),"Квартал",MID(HLOOKUP("*Квартал*",JN$9:INDEX($9:$9,MATCH("яяя",$9:$9)),1,),10,11),"Месяц",MID(HLOOKUP("Всего за*",JN$9:INDEX($9:$9,MATCH("яяя",$9:$9)),1,),10,10),"Декада",SUBSTITUTE(JN$9,CHAR(10)," ")),)</f>
        <v>0</v>
      </c>
      <c r="JO10" s="2">
        <f>IFERROR(GETPIVOTDATA("Сумма",Лист1!$A$1,"№ работника",$Z10,"Вариант",REPLACE(LEFTB(LOOKUP("яяя",$CI$8:JO$8),11),9,2,),"Год",--MID(HLOOKUP("*год*",JO$9:$KM$9,1,),10,4),"Квартал",MID(HLOOKUP("*Квартал*",JO$9:INDEX($9:$9,MATCH("яяя",$9:$9)),1,),10,11),"Месяц",MID(HLOOKUP("Всего за*",JO$9:INDEX($9:$9,MATCH("яяя",$9:$9)),1,),10,10),"Декада",SUBSTITUTE(JO$9,CHAR(10)," ")),)</f>
        <v>0</v>
      </c>
      <c r="JP10" s="2">
        <f>IFERROR(GETPIVOTDATA("Сумма",Лист1!$A$1,"№ работника",$Z10,"Вариант",REPLACE(LEFTB(LOOKUP("яяя",$CI$8:JP$8),11),9,2,),"Год",--MID(HLOOKUP("*год*",JP$9:INDEX($9:$9,MATCH("яяя",$9:$9)),1,),10,4),"Квартал",MID(HLOOKUP("*Квартал*",JP$9:INDEX($9:$9,MATCH("яяя",$9:$9)),1,),10,11),"Месяц",MID(JP$9,10,10)),)</f>
        <v>0</v>
      </c>
      <c r="JQ10" s="2">
        <f>IFERROR(GETPIVOTDATA("Сумма",Лист1!$A$1,"№ работника",$Z10,"Вариант",REPLACE(LEFTB(LOOKUP("яяя",$CI$8:JQ$8),11),9,2,),"Год",--MID(HLOOKUP("*год*",JQ$9:$KM$9,1,),10,4),"Квартал",MID(HLOOKUP("*Квартал*",JQ$9:INDEX($9:$9,MATCH("яяя",$9:$9)),1,),10,11),"Месяц",MID(HLOOKUP("Всего за*",JQ$9:INDEX($9:$9,MATCH("яяя",$9:$9)),1,),10,10),"Декада",SUBSTITUTE(JQ$9,CHAR(10)," ")),)</f>
        <v>0</v>
      </c>
      <c r="JR10" s="2">
        <f>IFERROR(GETPIVOTDATA("Сумма",Лист1!$A$1,"№ работника",$Z10,"Вариант",REPLACE(LEFTB(LOOKUP("яяя",$CI$8:JR$8),11),9,2,),"Год",--MID(HLOOKUP("*год*",JR$9:$KM$9,1,),10,4),"Квартал",MID(HLOOKUP("*Квартал*",JR$9:INDEX($9:$9,MATCH("яяя",$9:$9)),1,),10,11),"Месяц",MID(HLOOKUP("Всего за*",JR$9:INDEX($9:$9,MATCH("яяя",$9:$9)),1,),10,10),"Декада",SUBSTITUTE(JR$9,CHAR(10)," ")),)</f>
        <v>0</v>
      </c>
      <c r="JS10" s="2">
        <f>IFERROR(GETPIVOTDATA("Сумма",Лист1!$A$1,"№ работника",$Z10,"Вариант",REPLACE(LEFTB(LOOKUP("яяя",$CI$8:JS$8),11),9,2,),"Год",--MID(HLOOKUP("*год*",JS$9:$KM$9,1,),10,4),"Квартал",MID(HLOOKUP("*Квартал*",JS$9:INDEX($9:$9,MATCH("яяя",$9:$9)),1,),10,11),"Месяц",MID(HLOOKUP("Всего за*",JS$9:INDEX($9:$9,MATCH("яяя",$9:$9)),1,),10,10),"Декада",SUBSTITUTE(JS$9,CHAR(10)," ")),)</f>
        <v>0</v>
      </c>
      <c r="JT10" s="2">
        <f>IFERROR(GETPIVOTDATA("Сумма",Лист1!$A$1,"№ работника",$Z10,"Вариант",REPLACE(LEFTB(LOOKUP("яяя",$CI$8:JT$8),11),9,2,),"Год",--MID(HLOOKUP("*год*",JT$9:INDEX($9:$9,MATCH("яяя",$9:$9)),1,),10,4),"Квартал",MID(HLOOKUP("*Квартал*",JT$9:INDEX($9:$9,MATCH("яяя",$9:$9)),1,),10,11),"Месяц",MID(JT$9,10,10)),)</f>
        <v>0</v>
      </c>
      <c r="JU10" s="2">
        <f>IFERROR(GETPIVOTDATA("Сумма",Лист1!$A$1,"№ работника",$Z10,"Вариант",REPLACE(LEFTB(LOOKUP("яяя",$CI$8:JU$8),11),9,2,),"Год",--MID(HLOOKUP("*год*",JU$9:$KM$9,1,),10,4),"Квартал",MID(HLOOKUP("*Квартал*",JU$9:INDEX($9:$9,MATCH("яяя",$9:$9)),1,),10,11),"Месяц",MID(HLOOKUP("Всего за*",JU$9:INDEX($9:$9,MATCH("яяя",$9:$9)),1,),10,10),"Декада",SUBSTITUTE(JU$9,CHAR(10)," ")),)</f>
        <v>0</v>
      </c>
      <c r="JV10" s="2">
        <f>IFERROR(GETPIVOTDATA("Сумма",Лист1!$A$1,"№ работника",$Z10,"Вариант",REPLACE(LEFTB(LOOKUP("яяя",$CI$8:JV$8),11),9,2,),"Год",--MID(HLOOKUP("*год*",JV$9:$KM$9,1,),10,4),"Квартал",MID(HLOOKUP("*Квартал*",JV$9:INDEX($9:$9,MATCH("яяя",$9:$9)),1,),10,11),"Месяц",MID(HLOOKUP("Всего за*",JV$9:INDEX($9:$9,MATCH("яяя",$9:$9)),1,),10,10),"Декада",SUBSTITUTE(JV$9,CHAR(10)," ")),)</f>
        <v>0</v>
      </c>
      <c r="JW10" s="2">
        <f>IFERROR(GETPIVOTDATA("Сумма",Лист1!$A$1,"№ работника",$Z10,"Вариант",REPLACE(LEFTB(LOOKUP("яяя",$CI$8:JW$8),11),9,2,),"Год",--MID(HLOOKUP("*год*",JW$9:$KM$9,1,),10,4),"Квартал",MID(HLOOKUP("*Квартал*",JW$9:INDEX($9:$9,MATCH("яяя",$9:$9)),1,),10,11),"Месяц",MID(HLOOKUP("Всего за*",JW$9:INDEX($9:$9,MATCH("яяя",$9:$9)),1,),10,10),"Декада",SUBSTITUTE(JW$9,CHAR(10)," ")),)</f>
        <v>0</v>
      </c>
      <c r="JX10" s="2">
        <f>IFERROR(GETPIVOTDATA("Сумма",Лист1!$A$1,"№ работника",$Z10,"Вариант",REPLACE(LEFTB(LOOKUP("яяя",$CI$8:JX$8),11),9,2,),"Год",--MID(HLOOKUP("*год*",JX$9:INDEX($9:$9,MATCH("яяя",$9:$9)),1,),10,4),"Квартал",MID(HLOOKUP("*Квартал*",JX$9:INDEX($9:$9,MATCH("яяя",$9:$9)),1,),10,11),"Месяц",MID(JX$9,10,10)),)</f>
        <v>0</v>
      </c>
      <c r="JY10" s="2">
        <f>IFERROR(GETPIVOTDATA("Сумма",Лист1!$A$1,"№ работника",$Z10,"Вариант",REPLACE(LEFTB(LOOKUP("яяя",$CI$8:JY$8),11),9,2,),"Год",--MID(HLOOKUP("*год*",JY$9:INDEX($9:$9,MATCH("яяя",$9:$9)),1,),10,4),"Квартал",MID(HLOOKUP("*Квартал*",JY$9:INDEX($9:$9,MATCH("яяя",$9:$9)),1,),10,11)),)</f>
        <v>0</v>
      </c>
      <c r="JZ10" s="2">
        <f>IFERROR(GETPIVOTDATA("Сумма",Лист1!$A$1,"№ работника",$Z10,"Вариант",REPLACE(LEFTB(LOOKUP("яяя",$CI$8:JZ$8),11),9,2,),"Год",--MID(HLOOKUP("*год*",JZ$9:$KM$9,1,),10,4),"Квартал",MID(HLOOKUP("*Квартал*",JZ$9:INDEX($9:$9,MATCH("яяя",$9:$9)),1,),10,11),"Месяц",MID(HLOOKUP("Всего за*",JZ$9:INDEX($9:$9,MATCH("яяя",$9:$9)),1,),10,10),"Декада",SUBSTITUTE(JZ$9,CHAR(10)," ")),)</f>
        <v>0</v>
      </c>
      <c r="KA10" s="2">
        <f>IFERROR(GETPIVOTDATA("Сумма",Лист1!$A$1,"№ работника",$Z10,"Вариант",REPLACE(LEFTB(LOOKUP("яяя",$CI$8:KA$8),11),9,2,),"Год",--MID(HLOOKUP("*год*",KA$9:$KM$9,1,),10,4),"Квартал",MID(HLOOKUP("*Квартал*",KA$9:INDEX($9:$9,MATCH("яяя",$9:$9)),1,),10,11),"Месяц",MID(HLOOKUP("Всего за*",KA$9:INDEX($9:$9,MATCH("яяя",$9:$9)),1,),10,10),"Декада",SUBSTITUTE(KA$9,CHAR(10)," ")),)</f>
        <v>0</v>
      </c>
      <c r="KB10" s="2">
        <f>IFERROR(GETPIVOTDATA("Сумма",Лист1!$A$1,"№ работника",$Z10,"Вариант",REPLACE(LEFTB(LOOKUP("яяя",$CI$8:KB$8),11),9,2,),"Год",--MID(HLOOKUP("*год*",KB$9:$KM$9,1,),10,4),"Квартал",MID(HLOOKUP("*Квартал*",KB$9:INDEX($9:$9,MATCH("яяя",$9:$9)),1,),10,11),"Месяц",MID(HLOOKUP("Всего за*",KB$9:INDEX($9:$9,MATCH("яяя",$9:$9)),1,),10,10),"Декада",SUBSTITUTE(KB$9,CHAR(10)," ")),)</f>
        <v>0</v>
      </c>
      <c r="KC10" s="2">
        <f>IFERROR(GETPIVOTDATA("Сумма",Лист1!$A$1,"№ работника",$Z10,"Вариант",REPLACE(LEFTB(LOOKUP("яяя",$CI$8:KC$8),11),9,2,),"Год",--MID(HLOOKUP("*год*",KC$9:INDEX($9:$9,MATCH("яяя",$9:$9)),1,),10,4),"Квартал",MID(HLOOKUP("*Квартал*",KC$9:INDEX($9:$9,MATCH("яяя",$9:$9)),1,),10,11),"Месяц",MID(KC$9,10,10)),)</f>
        <v>0</v>
      </c>
      <c r="KD10" s="2">
        <f>IFERROR(GETPIVOTDATA("Сумма",Лист1!$A$1,"№ работника",$Z10,"Вариант",REPLACE(LEFTB(LOOKUP("яяя",$CI$8:KD$8),11),9,2,),"Год",--MID(HLOOKUP("*год*",KD$9:$KM$9,1,),10,4),"Квартал",MID(HLOOKUP("*Квартал*",KD$9:INDEX($9:$9,MATCH("яяя",$9:$9)),1,),10,11),"Месяц",MID(HLOOKUP("Всего за*",KD$9:INDEX($9:$9,MATCH("яяя",$9:$9)),1,),10,10),"Декада",SUBSTITUTE(KD$9,CHAR(10)," ")),)</f>
        <v>0</v>
      </c>
      <c r="KE10" s="2">
        <f>IFERROR(GETPIVOTDATA("Сумма",Лист1!$A$1,"№ работника",$Z10,"Вариант",REPLACE(LEFTB(LOOKUP("яяя",$CI$8:KE$8),11),9,2,),"Год",--MID(HLOOKUP("*год*",KE$9:$KM$9,1,),10,4),"Квартал",MID(HLOOKUP("*Квартал*",KE$9:INDEX($9:$9,MATCH("яяя",$9:$9)),1,),10,11),"Месяц",MID(HLOOKUP("Всего за*",KE$9:INDEX($9:$9,MATCH("яяя",$9:$9)),1,),10,10),"Декада",SUBSTITUTE(KE$9,CHAR(10)," ")),)</f>
        <v>0</v>
      </c>
      <c r="KF10" s="2">
        <f>IFERROR(GETPIVOTDATA("Сумма",Лист1!$A$1,"№ работника",$Z10,"Вариант",REPLACE(LEFTB(LOOKUP("яяя",$CI$8:KF$8),11),9,2,),"Год",--MID(HLOOKUP("*год*",KF$9:$KM$9,1,),10,4),"Квартал",MID(HLOOKUP("*Квартал*",KF$9:INDEX($9:$9,MATCH("яяя",$9:$9)),1,),10,11),"Месяц",MID(HLOOKUP("Всего за*",KF$9:INDEX($9:$9,MATCH("яяя",$9:$9)),1,),10,10),"Декада",SUBSTITUTE(KF$9,CHAR(10)," ")),)</f>
        <v>0</v>
      </c>
      <c r="KG10" s="2">
        <f>IFERROR(GETPIVOTDATA("Сумма",Лист1!$A$1,"№ работника",$Z10,"Вариант",REPLACE(LEFTB(LOOKUP("яяя",$CI$8:KG$8),11),9,2,),"Год",--MID(HLOOKUP("*год*",KG$9:INDEX($9:$9,MATCH("яяя",$9:$9)),1,),10,4),"Квартал",MID(HLOOKUP("*Квартал*",KG$9:INDEX($9:$9,MATCH("яяя",$9:$9)),1,),10,11),"Месяц",MID(KG$9,10,10)),)</f>
        <v>0</v>
      </c>
      <c r="KH10" s="2">
        <f>IFERROR(GETPIVOTDATA("Сумма",Лист1!$A$1,"№ работника",$Z10,"Вариант",REPLACE(LEFTB(LOOKUP("яяя",$CI$8:KH$8),11),9,2,),"Год",--MID(HLOOKUP("*год*",KH$9:$KM$9,1,),10,4),"Квартал",MID(HLOOKUP("*Квартал*",KH$9:INDEX($9:$9,MATCH("яяя",$9:$9)),1,),10,11),"Месяц",MID(HLOOKUP("Всего за*",KH$9:INDEX($9:$9,MATCH("яяя",$9:$9)),1,),10,10),"Декада",SUBSTITUTE(KH$9,CHAR(10)," ")),)</f>
        <v>0</v>
      </c>
      <c r="KI10" s="2">
        <f>IFERROR(GETPIVOTDATA("Сумма",Лист1!$A$1,"№ работника",$Z10,"Вариант",REPLACE(LEFTB(LOOKUP("яяя",$CI$8:KI$8),11),9,2,),"Год",--MID(HLOOKUP("*год*",KI$9:$KM$9,1,),10,4),"Квартал",MID(HLOOKUP("*Квартал*",KI$9:INDEX($9:$9,MATCH("яяя",$9:$9)),1,),10,11),"Месяц",MID(HLOOKUP("Всего за*",KI$9:INDEX($9:$9,MATCH("яяя",$9:$9)),1,),10,10),"Декада",SUBSTITUTE(KI$9,CHAR(10)," ")),)</f>
        <v>0</v>
      </c>
      <c r="KJ10" s="2">
        <f>IFERROR(GETPIVOTDATA("Сумма",Лист1!$A$1,"№ работника",$Z10,"Вариант",REPLACE(LEFTB(LOOKUP("яяя",$CI$8:KJ$8),11),9,2,),"Год",--MID(HLOOKUP("*год*",KJ$9:$KM$9,1,),10,4),"Квартал",MID(HLOOKUP("*Квартал*",KJ$9:INDEX($9:$9,MATCH("яяя",$9:$9)),1,),10,11),"Месяц",MID(HLOOKUP("Всего за*",KJ$9:INDEX($9:$9,MATCH("яяя",$9:$9)),1,),10,10),"Декада",SUBSTITUTE(KJ$9,CHAR(10)," ")),)</f>
        <v>0</v>
      </c>
      <c r="KK10" s="2">
        <f>IFERROR(GETPIVOTDATA("Сумма",Лист1!$A$1,"№ работника",$Z10,"Вариант",REPLACE(LEFTB(LOOKUP("яяя",$CI$8:KK$8),11),9,2,),"Год",--MID(HLOOKUP("*год*",KK$9:INDEX($9:$9,MATCH("яяя",$9:$9)),1,),10,4),"Квартал",MID(HLOOKUP("*Квартал*",KK$9:INDEX($9:$9,MATCH("яяя",$9:$9)),1,),10,11),"Месяц",MID(KK$9,10,10)),)</f>
        <v>0</v>
      </c>
      <c r="KL10" s="2">
        <f>IFERROR(GETPIVOTDATA("Сумма",Лист1!$A$1,"№ работника",$Z10,"Вариант",REPLACE(LEFTB(LOOKUP("яяя",$CI$8:KL$8),11),9,2,),"Год",--MID(HLOOKUP("*год*",KL$9:INDEX($9:$9,MATCH("яяя",$9:$9)),1,),10,4),"Квартал",MID(HLOOKUP("*Квартал*",KL$9:INDEX($9:$9,MATCH("яяя",$9:$9)),1,),10,11)),)</f>
        <v>0</v>
      </c>
      <c r="KM10" s="2">
        <f>IFERROR(GETPIVOTDATA("Сумма",Лист1!$A$1,"№ работника",$Z10,"Вариант",REPLACE(LEFTB(LOOKUP("яяя",$CI$8:KM$8),11),9,2,),"Год",--MID(KM$9,10,4)),)</f>
        <v>16320.000000000002</v>
      </c>
    </row>
    <row r="11" spans="1:299" ht="14.65" customHeight="1" x14ac:dyDescent="0.25">
      <c r="A11" s="1">
        <v>2</v>
      </c>
      <c r="B11" s="1"/>
      <c r="C11" s="3"/>
      <c r="D11" s="4"/>
      <c r="E11" s="4"/>
      <c r="F11" s="4"/>
      <c r="G11" s="4"/>
      <c r="H11" s="4"/>
      <c r="I11" s="4"/>
      <c r="J11" s="4"/>
      <c r="K11" s="4"/>
      <c r="L11" s="4"/>
      <c r="M11" s="7"/>
      <c r="N11" s="7"/>
      <c r="O11" s="7"/>
      <c r="P11" s="7"/>
      <c r="Q11" s="7"/>
      <c r="R11" s="23"/>
      <c r="S11" s="23"/>
      <c r="T11" s="23"/>
      <c r="U11" s="23"/>
      <c r="V11" s="23"/>
      <c r="W11" s="23"/>
      <c r="X11" s="24"/>
      <c r="Y11" s="24"/>
      <c r="Z11" s="81">
        <v>35824</v>
      </c>
      <c r="AA11" s="17"/>
      <c r="AB11" s="18"/>
      <c r="AC11" s="17"/>
      <c r="AD11" s="68">
        <f>VLOOKUP(Z11,'2'!A:AV,25,0)</f>
        <v>29580</v>
      </c>
      <c r="AE11" s="68">
        <f>VLOOKUP(Z11,'2'!A:AV,47,0)</f>
        <v>27590</v>
      </c>
      <c r="AF11" s="19"/>
      <c r="AG11" s="18"/>
      <c r="AH11" s="18"/>
      <c r="AI11" s="77">
        <f>VLOOKUP(Z11,'2'!A:AV,4,0)</f>
        <v>43475</v>
      </c>
      <c r="AJ11" s="77">
        <f>VLOOKUP(Z11,'2'!A:AV,5,0)</f>
        <v>43659</v>
      </c>
      <c r="AK11" s="17"/>
      <c r="AL11" s="20"/>
      <c r="AM11" s="25"/>
      <c r="AN11" s="23"/>
      <c r="AO11" s="20"/>
      <c r="AP11" s="23"/>
      <c r="AQ11" s="20"/>
      <c r="AR11" s="23"/>
      <c r="AS11" s="20"/>
      <c r="AT11" s="27"/>
      <c r="AU11" s="27"/>
      <c r="AV11" s="23"/>
      <c r="AW11" s="26"/>
      <c r="AX11" s="20"/>
      <c r="AY11" s="20"/>
      <c r="AZ11" s="20"/>
      <c r="BA11" s="20"/>
      <c r="BB11" s="23"/>
      <c r="BC11" s="23"/>
      <c r="BD11" s="20"/>
      <c r="BE11" s="4"/>
      <c r="BF11" s="4"/>
      <c r="BG11" s="4"/>
      <c r="BH11" s="4"/>
      <c r="BI11" s="4"/>
      <c r="BJ11" s="4"/>
      <c r="BK11" s="4"/>
      <c r="BL11" s="6"/>
      <c r="BM11" s="6"/>
      <c r="BN11" s="7"/>
      <c r="BO11" s="7"/>
      <c r="BP11" s="4"/>
      <c r="BQ11" s="4"/>
      <c r="BR11" s="4"/>
      <c r="BS11" s="4"/>
      <c r="BT11" s="4"/>
      <c r="BU11" s="7"/>
      <c r="BV11" s="4"/>
      <c r="BW11" s="4"/>
      <c r="BX11" s="4"/>
      <c r="BY11" s="4"/>
      <c r="BZ11" s="4"/>
      <c r="CA11" s="4"/>
      <c r="CB11" s="2"/>
      <c r="CC11" s="2"/>
      <c r="CD11" s="94"/>
      <c r="CE11" s="27"/>
      <c r="CF11" s="95"/>
      <c r="CG11" s="24"/>
      <c r="CH11" s="24"/>
      <c r="CI11" s="24"/>
      <c r="CJ11" s="2">
        <f>IFERROR(GETPIVOTDATA("Сумма",Лист1!$A$1,"№ работника",$Z11,"Вариант",REPLACE(LEFTB(LOOKUP("яяя",$CI$8:CJ$8),11),9,2,),"Год",--MID(HLOOKUP("*год*",CJ$9:$KM$9,1,),10,4),"Квартал",MID(HLOOKUP("*Квартал*",CJ$9:INDEX($9:$9,MATCH("яяя",$9:$9)),1,),10,11),"Месяц",MID(HLOOKUP("Всего за*",CJ$9:INDEX($9:$9,MATCH("яяя",$9:$9)),1,),10,10),"Декада",SUBSTITUTE(CJ$9,CHAR(10)," ")),)</f>
        <v>0</v>
      </c>
      <c r="CK11" s="2">
        <f>IFERROR(GETPIVOTDATA("Сумма",Лист1!$A$1,"№ работника",$Z11,"Вариант",REPLACE(LEFTB(LOOKUP("яяя",$CI$8:CK$8),11),9,2,),"Год",--MID(HLOOKUP("*год*",CK$9:$KM$9,1,),10,4),"Квартал",MID(HLOOKUP("*Квартал*",CK$9:INDEX($9:$9,MATCH("яяя",$9:$9)),1,),10,11),"Месяц",MID(HLOOKUP("Всего за*",CK$9:INDEX($9:$9,MATCH("яяя",$9:$9)),1,),10,10),"Декада",SUBSTITUTE(CK$9,CHAR(10)," ")),)</f>
        <v>0</v>
      </c>
      <c r="CL11" s="2">
        <f>IFERROR(GETPIVOTDATA("Сумма",Лист1!$A$1,"№ работника",$Z11,"Вариант",REPLACE(LEFTB(LOOKUP("яяя",$CI$8:CL$8),11),9,2,),"Год",--MID(HLOOKUP("*год*",CL$9:$KM$9,1,),10,4),"Квартал",MID(HLOOKUP("*Квартал*",CL$9:INDEX($9:$9,MATCH("яяя",$9:$9)),1,),10,11),"Месяц",MID(HLOOKUP("Всего за*",CL$9:INDEX($9:$9,MATCH("яяя",$9:$9)),1,),10,10),"Декада",SUBSTITUTE(CL$9,CHAR(10)," ")),)</f>
        <v>0</v>
      </c>
      <c r="CM11" s="2">
        <f>IFERROR(GETPIVOTDATA("Сумма",Лист1!$A$1,"№ работника",$Z11,"Вариант",REPLACE(LEFTB(LOOKUP("яяя",$CI$8:CM$8),11),9,2,),"Год",--MID(HLOOKUP("*год*",CM$9:INDEX($9:$9,MATCH("яяя",$9:$9)),1,),10,4),"Квартал",MID(HLOOKUP("*Квартал*",CM$9:INDEX($9:$9,MATCH("яяя",$9:$9)),1,),10,11),"Месяц",MID(CM$9,10,10)),)</f>
        <v>0</v>
      </c>
      <c r="CN11" s="2">
        <f>IFERROR(GETPIVOTDATA("Сумма",Лист1!$A$1,"№ работника",$Z11,"Вариант",REPLACE(LEFTB(LOOKUP("яяя",$CI$8:CN$8),11),9,2,),"Год",--MID(HLOOKUP("*год*",CN$9:$KM$9,1,),10,4),"Квартал",MID(HLOOKUP("*Квартал*",CN$9:INDEX($9:$9,MATCH("яяя",$9:$9)),1,),10,11),"Месяц",MID(HLOOKUP("Всего за*",CN$9:INDEX($9:$9,MATCH("яяя",$9:$9)),1,),10,10),"Декада",SUBSTITUTE(CN$9,CHAR(10)," ")),)</f>
        <v>0</v>
      </c>
      <c r="CO11" s="2">
        <f>IFERROR(GETPIVOTDATA("Сумма",Лист1!$A$1,"№ работника",$Z11,"Вариант",REPLACE(LEFTB(LOOKUP("яяя",$CI$8:CO$8),11),9,2,),"Год",--MID(HLOOKUP("*год*",CO$9:$KM$9,1,),10,4),"Квартал",MID(HLOOKUP("*Квартал*",CO$9:INDEX($9:$9,MATCH("яяя",$9:$9)),1,),10,11),"Месяц",MID(HLOOKUP("Всего за*",CO$9:INDEX($9:$9,MATCH("яяя",$9:$9)),1,),10,10),"Декада",SUBSTITUTE(CO$9,CHAR(10)," ")),)</f>
        <v>0</v>
      </c>
      <c r="CP11" s="2">
        <f>IFERROR(GETPIVOTDATA("Сумма",Лист1!$A$1,"№ работника",$Z11,"Вариант",REPLACE(LEFTB(LOOKUP("яяя",$CI$8:CP$8),11),9,2,),"Год",--MID(HLOOKUP("*год*",CP$9:$KM$9,1,),10,4),"Квартал",MID(HLOOKUP("*Квартал*",CP$9:INDEX($9:$9,MATCH("яяя",$9:$9)),1,),10,11),"Месяц",MID(HLOOKUP("Всего за*",CP$9:INDEX($9:$9,MATCH("яяя",$9:$9)),1,),10,10),"Декада",SUBSTITUTE(CP$9,CHAR(10)," ")),)</f>
        <v>0</v>
      </c>
      <c r="CQ11" s="2">
        <f>IFERROR(GETPIVOTDATA("Сумма",Лист1!$A$1,"№ работника",$Z11,"Вариант",REPLACE(LEFTB(LOOKUP("яяя",$CI$8:CQ$8),11),9,2,),"Год",--MID(HLOOKUP("*год*",CQ$9:INDEX($9:$9,MATCH("яяя",$9:$9)),1,),10,4),"Квартал",MID(HLOOKUP("*Квартал*",CQ$9:INDEX($9:$9,MATCH("яяя",$9:$9)),1,),10,11),"Месяц",MID(CQ$9,10,10)),)</f>
        <v>0</v>
      </c>
      <c r="CR11" s="2">
        <f>IFERROR(GETPIVOTDATA("Сумма",Лист1!$A$1,"№ работника",$Z11,"Вариант",REPLACE(LEFTB(LOOKUP("яяя",$CI$8:CR$8),11),9,2,),"Год",--MID(HLOOKUP("*год*",CR$9:$KM$9,1,),10,4),"Квартал",MID(HLOOKUP("*Квартал*",CR$9:INDEX($9:$9,MATCH("яяя",$9:$9)),1,),10,11),"Месяц",MID(HLOOKUP("Всего за*",CR$9:INDEX($9:$9,MATCH("яяя",$9:$9)),1,),10,10),"Декада",SUBSTITUTE(CR$9,CHAR(10)," ")),)</f>
        <v>0</v>
      </c>
      <c r="CS11" s="2">
        <f>IFERROR(GETPIVOTDATA("Сумма",Лист1!$A$1,"№ работника",$Z11,"Вариант",REPLACE(LEFTB(LOOKUP("яяя",$CI$8:CS$8),11),9,2,),"Год",--MID(HLOOKUP("*год*",CS$9:$KM$9,1,),10,4),"Квартал",MID(HLOOKUP("*Квартал*",CS$9:INDEX($9:$9,MATCH("яяя",$9:$9)),1,),10,11),"Месяц",MID(HLOOKUP("Всего за*",CS$9:INDEX($9:$9,MATCH("яяя",$9:$9)),1,),10,10),"Декада",SUBSTITUTE(CS$9,CHAR(10)," ")),)</f>
        <v>0</v>
      </c>
      <c r="CT11" s="2">
        <f>IFERROR(GETPIVOTDATA("Сумма",Лист1!$A$1,"№ работника",$Z11,"Вариант",REPLACE(LEFTB(LOOKUP("яяя",$CI$8:CT$8),11),9,2,),"Год",--MID(HLOOKUP("*год*",CT$9:$KM$9,1,),10,4),"Квартал",MID(HLOOKUP("*Квартал*",CT$9:INDEX($9:$9,MATCH("яяя",$9:$9)),1,),10,11),"Месяц",MID(HLOOKUP("Всего за*",CT$9:INDEX($9:$9,MATCH("яяя",$9:$9)),1,),10,10),"Декада",SUBSTITUTE(CT$9,CHAR(10)," ")),)</f>
        <v>0</v>
      </c>
      <c r="CU11" s="2">
        <f>IFERROR(GETPIVOTDATA("Сумма",Лист1!$A$1,"№ работника",$Z11,"Вариант",REPLACE(LEFTB(LOOKUP("яяя",$CI$8:CU$8),11),9,2,),"Год",--MID(HLOOKUP("*год*",CU$9:INDEX($9:$9,MATCH("яяя",$9:$9)),1,),10,4),"Квартал",MID(HLOOKUP("*Квартал*",CU$9:INDEX($9:$9,MATCH("яяя",$9:$9)),1,),10,11),"Месяц",MID(CU$9,10,10)),)</f>
        <v>0</v>
      </c>
      <c r="CV11" s="2">
        <f>IFERROR(GETPIVOTDATA("Сумма",Лист1!$A$1,"№ работника",$Z11,"Вариант",REPLACE(LEFTB(LOOKUP("яяя",$CI$8:CV$8),11),9,2,),"Год",--MID(HLOOKUP("*год*",CV$9:INDEX($9:$9,MATCH("яяя",$9:$9)),1,),10,4),"Квартал",MID(HLOOKUP("*Квартал*",CV$9:INDEX($9:$9,MATCH("яяя",$9:$9)),1,),10,11)),)</f>
        <v>0</v>
      </c>
      <c r="CW11" s="2">
        <f>IFERROR(GETPIVOTDATA("Сумма",Лист1!$A$1,"№ работника",$Z11,"Вариант",REPLACE(LEFTB(LOOKUP("яяя",$CI$8:CW$8),11),9,2,),"Год",--MID(HLOOKUP("*год*",CW$9:$KM$9,1,),10,4),"Квартал",MID(HLOOKUP("*Квартал*",CW$9:INDEX($9:$9,MATCH("яяя",$9:$9)),1,),10,11),"Месяц",MID(HLOOKUP("Всего за*",CW$9:INDEX($9:$9,MATCH("яяя",$9:$9)),1,),10,10),"Декада",SUBSTITUTE(CW$9,CHAR(10)," ")),)</f>
        <v>0</v>
      </c>
      <c r="CX11" s="2">
        <f>IFERROR(GETPIVOTDATA("Сумма",Лист1!$A$1,"№ работника",$Z11,"Вариант",REPLACE(LEFTB(LOOKUP("яяя",$CI$8:CX$8),11),9,2,),"Год",--MID(HLOOKUP("*год*",CX$9:$KM$9,1,),10,4),"Квартал",MID(HLOOKUP("*Квартал*",CX$9:INDEX($9:$9,MATCH("яяя",$9:$9)),1,),10,11),"Месяц",MID(HLOOKUP("Всего за*",CX$9:INDEX($9:$9,MATCH("яяя",$9:$9)),1,),10,10),"Декада",SUBSTITUTE(CX$9,CHAR(10)," ")),)</f>
        <v>0</v>
      </c>
      <c r="CY11" s="2">
        <f>IFERROR(GETPIVOTDATA("Сумма",Лист1!$A$1,"№ работника",$Z11,"Вариант",REPLACE(LEFTB(LOOKUP("яяя",$CI$8:CY$8),11),9,2,),"Год",--MID(HLOOKUP("*год*",CY$9:$KM$9,1,),10,4),"Квартал",MID(HLOOKUP("*Квартал*",CY$9:INDEX($9:$9,MATCH("яяя",$9:$9)),1,),10,11),"Месяц",MID(HLOOKUP("Всего за*",CY$9:INDEX($9:$9,MATCH("яяя",$9:$9)),1,),10,10),"Декада",SUBSTITUTE(CY$9,CHAR(10)," ")),)</f>
        <v>0</v>
      </c>
      <c r="CZ11" s="2">
        <f>IFERROR(GETPIVOTDATA("Сумма",Лист1!$A$1,"№ работника",$Z11,"Вариант",REPLACE(LEFTB(LOOKUP("яяя",$CI$8:CZ$8),11),9,2,),"Год",--MID(HLOOKUP("*год*",CZ$9:INDEX($9:$9,MATCH("яяя",$9:$9)),1,),10,4),"Квартал",MID(HLOOKUP("*Квартал*",CZ$9:INDEX($9:$9,MATCH("яяя",$9:$9)),1,),10,11),"Месяц",MID(CZ$9,10,10)),)</f>
        <v>0</v>
      </c>
      <c r="DA11" s="2">
        <f>IFERROR(GETPIVOTDATA("Сумма",Лист1!$A$1,"№ работника",$Z11,"Вариант",REPLACE(LEFTB(LOOKUP("яяя",$CI$8:DA$8),11),9,2,),"Год",--MID(HLOOKUP("*год*",DA$9:$KM$9,1,),10,4),"Квартал",MID(HLOOKUP("*Квартал*",DA$9:INDEX($9:$9,MATCH("яяя",$9:$9)),1,),10,11),"Месяц",MID(HLOOKUP("Всего за*",DA$9:INDEX($9:$9,MATCH("яяя",$9:$9)),1,),10,10),"Декада",SUBSTITUTE(DA$9,CHAR(10)," ")),)</f>
        <v>0</v>
      </c>
      <c r="DB11" s="2">
        <f>IFERROR(GETPIVOTDATA("Сумма",Лист1!$A$1,"№ работника",$Z11,"Вариант",REPLACE(LEFTB(LOOKUP("яяя",$CI$8:DB$8),11),9,2,),"Год",--MID(HLOOKUP("*год*",DB$9:$KM$9,1,),10,4),"Квартал",MID(HLOOKUP("*Квартал*",DB$9:INDEX($9:$9,MATCH("яяя",$9:$9)),1,),10,11),"Месяц",MID(HLOOKUP("Всего за*",DB$9:INDEX($9:$9,MATCH("яяя",$9:$9)),1,),10,10),"Декада",SUBSTITUTE(DB$9,CHAR(10)," ")),)</f>
        <v>0</v>
      </c>
      <c r="DC11" s="2">
        <f>IFERROR(GETPIVOTDATA("Сумма",Лист1!$A$1,"№ работника",$Z11,"Вариант",REPLACE(LEFTB(LOOKUP("яяя",$CI$8:DC$8),11),9,2,),"Год",--MID(HLOOKUP("*год*",DC$9:$KM$9,1,),10,4),"Квартал",MID(HLOOKUP("*Квартал*",DC$9:INDEX($9:$9,MATCH("яяя",$9:$9)),1,),10,11),"Месяц",MID(HLOOKUP("Всего за*",DC$9:INDEX($9:$9,MATCH("яяя",$9:$9)),1,),10,10),"Декада",SUBSTITUTE(DC$9,CHAR(10)," ")),)</f>
        <v>0</v>
      </c>
      <c r="DD11" s="2">
        <f>IFERROR(GETPIVOTDATA("Сумма",Лист1!$A$1,"№ работника",$Z11,"Вариант",REPLACE(LEFTB(LOOKUP("яяя",$CI$8:DD$8),11),9,2,),"Год",--MID(HLOOKUP("*год*",DD$9:INDEX($9:$9,MATCH("яяя",$9:$9)),1,),10,4),"Квартал",MID(HLOOKUP("*Квартал*",DD$9:INDEX($9:$9,MATCH("яяя",$9:$9)),1,),10,11),"Месяц",MID(DD$9,10,10)),)</f>
        <v>0</v>
      </c>
      <c r="DE11" s="2">
        <f>IFERROR(GETPIVOTDATA("Сумма",Лист1!$A$1,"№ работника",$Z11,"Вариант",REPLACE(LEFTB(LOOKUP("яяя",$CI$8:DE$8),11),9,2,),"Год",--MID(HLOOKUP("*год*",DE$9:$KM$9,1,),10,4),"Квартал",MID(HLOOKUP("*Квартал*",DE$9:INDEX($9:$9,MATCH("яяя",$9:$9)),1,),10,11),"Месяц",MID(HLOOKUP("Всего за*",DE$9:INDEX($9:$9,MATCH("яяя",$9:$9)),1,),10,10),"Декада",SUBSTITUTE(DE$9,CHAR(10)," ")),)</f>
        <v>0</v>
      </c>
      <c r="DF11" s="2">
        <f>IFERROR(GETPIVOTDATA("Сумма",Лист1!$A$1,"№ работника",$Z11,"Вариант",REPLACE(LEFTB(LOOKUP("яяя",$CI$8:DF$8),11),9,2,),"Год",--MID(HLOOKUP("*год*",DF$9:$KM$9,1,),10,4),"Квартал",MID(HLOOKUP("*Квартал*",DF$9:INDEX($9:$9,MATCH("яяя",$9:$9)),1,),10,11),"Месяц",MID(HLOOKUP("Всего за*",DF$9:INDEX($9:$9,MATCH("яяя",$9:$9)),1,),10,10),"Декада",SUBSTITUTE(DF$9,CHAR(10)," ")),)</f>
        <v>0</v>
      </c>
      <c r="DG11" s="2">
        <f>IFERROR(GETPIVOTDATA("Сумма",Лист1!$A$1,"№ работника",$Z11,"Вариант",REPLACE(LEFTB(LOOKUP("яяя",$CI$8:DG$8),11),9,2,),"Год",--MID(HLOOKUP("*год*",DG$9:$KM$9,1,),10,4),"Квартал",MID(HLOOKUP("*Квартал*",DG$9:INDEX($9:$9,MATCH("яяя",$9:$9)),1,),10,11),"Месяц",MID(HLOOKUP("Всего за*",DG$9:INDEX($9:$9,MATCH("яяя",$9:$9)),1,),10,10),"Декада",SUBSTITUTE(DG$9,CHAR(10)," ")),)</f>
        <v>0</v>
      </c>
      <c r="DH11" s="2">
        <f>IFERROR(GETPIVOTDATA("Сумма",Лист1!$A$1,"№ работника",$Z11,"Вариант",REPLACE(LEFTB(LOOKUP("яяя",$CI$8:DH$8),11),9,2,),"Год",--MID(HLOOKUP("*год*",DH$9:INDEX($9:$9,MATCH("яяя",$9:$9)),1,),10,4),"Квартал",MID(HLOOKUP("*Квартал*",DH$9:INDEX($9:$9,MATCH("яяя",$9:$9)),1,),10,11),"Месяц",MID(DH$9,10,10)),)</f>
        <v>0</v>
      </c>
      <c r="DI11" s="2">
        <f>IFERROR(GETPIVOTDATA("Сумма",Лист1!$A$1,"№ работника",$Z11,"Вариант",REPLACE(LEFTB(LOOKUP("яяя",$CI$8:DI$8),11),9,2,),"Год",--MID(HLOOKUP("*год*",DI$9:INDEX($9:$9,MATCH("яяя",$9:$9)),1,),10,4),"Квартал",MID(HLOOKUP("*Квартал*",DI$9:INDEX($9:$9,MATCH("яяя",$9:$9)),1,),10,11)),)</f>
        <v>0</v>
      </c>
      <c r="DJ11" s="2">
        <f>IFERROR(GETPIVOTDATA("Сумма",Лист1!$A$1,"№ работника",$Z11,"Вариант",REPLACE(LEFTB(LOOKUP("яяя",$CI$8:DJ$8),11),9,2,),"Год",--MID(HLOOKUP("*год*",DJ$9:$KM$9,1,),10,4),"Квартал",MID(HLOOKUP("*Квартал*",DJ$9:INDEX($9:$9,MATCH("яяя",$9:$9)),1,),10,11),"Месяц",MID(HLOOKUP("Всего за*",DJ$9:INDEX($9:$9,MATCH("яяя",$9:$9)),1,),10,10),"Декада",SUBSTITUTE(DJ$9,CHAR(10)," ")),)</f>
        <v>0</v>
      </c>
      <c r="DK11" s="2">
        <f>IFERROR(GETPIVOTDATA("Сумма",Лист1!$A$1,"№ работника",$Z11,"Вариант",REPLACE(LEFTB(LOOKUP("яяя",$CI$8:DK$8),11),9,2,),"Год",--MID(HLOOKUP("*год*",DK$9:$KM$9,1,),10,4),"Квартал",MID(HLOOKUP("*Квартал*",DK$9:INDEX($9:$9,MATCH("яяя",$9:$9)),1,),10,11),"Месяц",MID(HLOOKUP("Всего за*",DK$9:INDEX($9:$9,MATCH("яяя",$9:$9)),1,),10,10),"Декада",SUBSTITUTE(DK$9,CHAR(10)," ")),)</f>
        <v>0</v>
      </c>
      <c r="DL11" s="2">
        <f>IFERROR(GETPIVOTDATA("Сумма",Лист1!$A$1,"№ работника",$Z11,"Вариант",REPLACE(LEFTB(LOOKUP("яяя",$CI$8:DL$8),11),9,2,),"Год",--MID(HLOOKUP("*год*",DL$9:$KM$9,1,),10,4),"Квартал",MID(HLOOKUP("*Квартал*",DL$9:INDEX($9:$9,MATCH("яяя",$9:$9)),1,),10,11),"Месяц",MID(HLOOKUP("Всего за*",DL$9:INDEX($9:$9,MATCH("яяя",$9:$9)),1,),10,10),"Декада",SUBSTITUTE(DL$9,CHAR(10)," ")),)</f>
        <v>0</v>
      </c>
      <c r="DM11" s="2">
        <f>IFERROR(GETPIVOTDATA("Сумма",Лист1!$A$1,"№ работника",$Z11,"Вариант",REPLACE(LEFTB(LOOKUP("яяя",$CI$8:DM$8),11),9,2,),"Год",--MID(HLOOKUP("*год*",DM$9:INDEX($9:$9,MATCH("яяя",$9:$9)),1,),10,4),"Квартал",MID(HLOOKUP("*Квартал*",DM$9:INDEX($9:$9,MATCH("яяя",$9:$9)),1,),10,11),"Месяц",MID(DM$9,10,10)),)</f>
        <v>0</v>
      </c>
      <c r="DN11" s="2">
        <f>IFERROR(GETPIVOTDATA("Сумма",Лист1!$A$1,"№ работника",$Z11,"Вариант",REPLACE(LEFTB(LOOKUP("яяя",$CI$8:DN$8),11),9,2,),"Год",--MID(HLOOKUP("*год*",DN$9:$KM$9,1,),10,4),"Квартал",MID(HLOOKUP("*Квартал*",DN$9:INDEX($9:$9,MATCH("яяя",$9:$9)),1,),10,11),"Месяц",MID(HLOOKUP("Всего за*",DN$9:INDEX($9:$9,MATCH("яяя",$9:$9)),1,),10,10),"Декада",SUBSTITUTE(DN$9,CHAR(10)," ")),)</f>
        <v>0</v>
      </c>
      <c r="DO11" s="2">
        <f>IFERROR(GETPIVOTDATA("Сумма",Лист1!$A$1,"№ работника",$Z11,"Вариант",REPLACE(LEFTB(LOOKUP("яяя",$CI$8:DO$8),11),9,2,),"Год",--MID(HLOOKUP("*год*",DO$9:$KM$9,1,),10,4),"Квартал",MID(HLOOKUP("*Квартал*",DO$9:INDEX($9:$9,MATCH("яяя",$9:$9)),1,),10,11),"Месяц",MID(HLOOKUP("Всего за*",DO$9:INDEX($9:$9,MATCH("яяя",$9:$9)),1,),10,10),"Декада",SUBSTITUTE(DO$9,CHAR(10)," ")),)</f>
        <v>0</v>
      </c>
      <c r="DP11" s="2">
        <f>IFERROR(GETPIVOTDATA("Сумма",Лист1!$A$1,"№ работника",$Z11,"Вариант",REPLACE(LEFTB(LOOKUP("яяя",$CI$8:DP$8),11),9,2,),"Год",--MID(HLOOKUP("*год*",DP$9:$KM$9,1,),10,4),"Квартал",MID(HLOOKUP("*Квартал*",DP$9:INDEX($9:$9,MATCH("яяя",$9:$9)),1,),10,11),"Месяц",MID(HLOOKUP("Всего за*",DP$9:INDEX($9:$9,MATCH("яяя",$9:$9)),1,),10,10),"Декада",SUBSTITUTE(DP$9,CHAR(10)," ")),)</f>
        <v>0</v>
      </c>
      <c r="DQ11" s="2">
        <f>IFERROR(GETPIVOTDATA("Сумма",Лист1!$A$1,"№ работника",$Z11,"Вариант",REPLACE(LEFTB(LOOKUP("яяя",$CI$8:DQ$8),11),9,2,),"Год",--MID(HLOOKUP("*год*",DQ$9:INDEX($9:$9,MATCH("яяя",$9:$9)),1,),10,4),"Квартал",MID(HLOOKUP("*Квартал*",DQ$9:INDEX($9:$9,MATCH("яяя",$9:$9)),1,),10,11),"Месяц",MID(DQ$9,10,10)),)</f>
        <v>0</v>
      </c>
      <c r="DR11" s="2">
        <f>IFERROR(GETPIVOTDATA("Сумма",Лист1!$A$1,"№ работника",$Z11,"Вариант",REPLACE(LEFTB(LOOKUP("яяя",$CI$8:DR$8),11),9,2,),"Год",--MID(HLOOKUP("*год*",DR$9:$KM$9,1,),10,4),"Квартал",MID(HLOOKUP("*Квартал*",DR$9:INDEX($9:$9,MATCH("яяя",$9:$9)),1,),10,11),"Месяц",MID(HLOOKUP("Всего за*",DR$9:INDEX($9:$9,MATCH("яяя",$9:$9)),1,),10,10),"Декада",SUBSTITUTE(DR$9,CHAR(10)," ")),)</f>
        <v>0</v>
      </c>
      <c r="DS11" s="2">
        <f>IFERROR(GETPIVOTDATA("Сумма",Лист1!$A$1,"№ работника",$Z11,"Вариант",REPLACE(LEFTB(LOOKUP("яяя",$CI$8:DS$8),11),9,2,),"Год",--MID(HLOOKUP("*год*",DS$9:$KM$9,1,),10,4),"Квартал",MID(HLOOKUP("*Квартал*",DS$9:INDEX($9:$9,MATCH("яяя",$9:$9)),1,),10,11),"Месяц",MID(HLOOKUP("Всего за*",DS$9:INDEX($9:$9,MATCH("яяя",$9:$9)),1,),10,10),"Декада",SUBSTITUTE(DS$9,CHAR(10)," ")),)</f>
        <v>0</v>
      </c>
      <c r="DT11" s="2">
        <f>IFERROR(GETPIVOTDATA("Сумма",Лист1!$A$1,"№ работника",$Z11,"Вариант",REPLACE(LEFTB(LOOKUP("яяя",$CI$8:DT$8),11),9,2,),"Год",--MID(HLOOKUP("*год*",DT$9:$KM$9,1,),10,4),"Квартал",MID(HLOOKUP("*Квартал*",DT$9:INDEX($9:$9,MATCH("яяя",$9:$9)),1,),10,11),"Месяц",MID(HLOOKUP("Всего за*",DT$9:INDEX($9:$9,MATCH("яяя",$9:$9)),1,),10,10),"Декада",SUBSTITUTE(DT$9,CHAR(10)," ")),)</f>
        <v>0</v>
      </c>
      <c r="DU11" s="2">
        <f>IFERROR(GETPIVOTDATA("Сумма",Лист1!$A$1,"№ работника",$Z11,"Вариант",REPLACE(LEFTB(LOOKUP("яяя",$CI$8:DU$8),11),9,2,),"Год",--MID(HLOOKUP("*год*",DU$9:INDEX($9:$9,MATCH("яяя",$9:$9)),1,),10,4),"Квартал",MID(HLOOKUP("*Квартал*",DU$9:INDEX($9:$9,MATCH("яяя",$9:$9)),1,),10,11),"Месяц",MID(DU$9,10,10)),)</f>
        <v>0</v>
      </c>
      <c r="DV11" s="2">
        <f>IFERROR(GETPIVOTDATA("Сумма",Лист1!$A$1,"№ работника",$Z11,"Вариант",REPLACE(LEFTB(LOOKUP("яяя",$CI$8:DV$8),11),9,2,),"Год",--MID(HLOOKUP("*год*",DV$9:INDEX($9:$9,MATCH("яяя",$9:$9)),1,),10,4),"Квартал",MID(HLOOKUP("*Квартал*",DV$9:INDEX($9:$9,MATCH("яяя",$9:$9)),1,),10,11)),)</f>
        <v>0</v>
      </c>
      <c r="DW11" s="2">
        <f>IFERROR(GETPIVOTDATA("Сумма",Лист1!$A$1,"№ работника",$Z11,"Вариант",REPLACE(LEFTB(LOOKUP("яяя",$CI$8:DW$8),11),9,2,),"Год",--MID(HLOOKUP("*год*",DW$9:$KM$9,1,),10,4),"Квартал",MID(HLOOKUP("*Квартал*",DW$9:INDEX($9:$9,MATCH("яяя",$9:$9)),1,),10,11),"Месяц",MID(HLOOKUP("Всего за*",DW$9:INDEX($9:$9,MATCH("яяя",$9:$9)),1,),10,10),"Декада",SUBSTITUTE(DW$9,CHAR(10)," ")),)</f>
        <v>0</v>
      </c>
      <c r="DX11" s="2">
        <f>IFERROR(GETPIVOTDATA("Сумма",Лист1!$A$1,"№ работника",$Z11,"Вариант",REPLACE(LEFTB(LOOKUP("яяя",$CI$8:DX$8),11),9,2,),"Год",--MID(HLOOKUP("*год*",DX$9:$KM$9,1,),10,4),"Квартал",MID(HLOOKUP("*Квартал*",DX$9:INDEX($9:$9,MATCH("яяя",$9:$9)),1,),10,11),"Месяц",MID(HLOOKUP("Всего за*",DX$9:INDEX($9:$9,MATCH("яяя",$9:$9)),1,),10,10),"Декада",SUBSTITUTE(DX$9,CHAR(10)," ")),)</f>
        <v>0</v>
      </c>
      <c r="DY11" s="2">
        <f>IFERROR(GETPIVOTDATA("Сумма",Лист1!$A$1,"№ работника",$Z11,"Вариант",REPLACE(LEFTB(LOOKUP("яяя",$CI$8:DY$8),11),9,2,),"Год",--MID(HLOOKUP("*год*",DY$9:$KM$9,1,),10,4),"Квартал",MID(HLOOKUP("*Квартал*",DY$9:INDEX($9:$9,MATCH("яяя",$9:$9)),1,),10,11),"Месяц",MID(HLOOKUP("Всего за*",DY$9:INDEX($9:$9,MATCH("яяя",$9:$9)),1,),10,10),"Декада",SUBSTITUTE(DY$9,CHAR(10)," ")),)</f>
        <v>0</v>
      </c>
      <c r="DZ11" s="2">
        <f>IFERROR(GETPIVOTDATA("Сумма",Лист1!$A$1,"№ работника",$Z11,"Вариант",REPLACE(LEFTB(LOOKUP("яяя",$CI$8:DZ$8),11),9,2,),"Год",--MID(HLOOKUP("*год*",DZ$9:INDEX($9:$9,MATCH("яяя",$9:$9)),1,),10,4),"Квартал",MID(HLOOKUP("*Квартал*",DZ$9:INDEX($9:$9,MATCH("яяя",$9:$9)),1,),10,11),"Месяц",MID(DZ$9,10,10)),)</f>
        <v>0</v>
      </c>
      <c r="EA11" s="2">
        <f>IFERROR(GETPIVOTDATA("Сумма",Лист1!$A$1,"№ работника",$Z11,"Вариант",REPLACE(LEFTB(LOOKUP("яяя",$CI$8:EA$8),11),9,2,),"Год",--MID(HLOOKUP("*год*",EA$9:$KM$9,1,),10,4),"Квартал",MID(HLOOKUP("*Квартал*",EA$9:INDEX($9:$9,MATCH("яяя",$9:$9)),1,),10,11),"Месяц",MID(HLOOKUP("Всего за*",EA$9:INDEX($9:$9,MATCH("яяя",$9:$9)),1,),10,10),"Декада",SUBSTITUTE(EA$9,CHAR(10)," ")),)</f>
        <v>0</v>
      </c>
      <c r="EB11" s="2">
        <f>IFERROR(GETPIVOTDATA("Сумма",Лист1!$A$1,"№ работника",$Z11,"Вариант",REPLACE(LEFTB(LOOKUP("яяя",$CI$8:EB$8),11),9,2,),"Год",--MID(HLOOKUP("*год*",EB$9:$KM$9,1,),10,4),"Квартал",MID(HLOOKUP("*Квартал*",EB$9:INDEX($9:$9,MATCH("яяя",$9:$9)),1,),10,11),"Месяц",MID(HLOOKUP("Всего за*",EB$9:INDEX($9:$9,MATCH("яяя",$9:$9)),1,),10,10),"Декада",SUBSTITUTE(EB$9,CHAR(10)," ")),)</f>
        <v>0</v>
      </c>
      <c r="EC11" s="2">
        <f>IFERROR(GETPIVOTDATA("Сумма",Лист1!$A$1,"№ работника",$Z11,"Вариант",REPLACE(LEFTB(LOOKUP("яяя",$CI$8:EC$8),11),9,2,),"Год",--MID(HLOOKUP("*год*",EC$9:$KM$9,1,),10,4),"Квартал",MID(HLOOKUP("*Квартал*",EC$9:INDEX($9:$9,MATCH("яяя",$9:$9)),1,),10,11),"Месяц",MID(HLOOKUP("Всего за*",EC$9:INDEX($9:$9,MATCH("яяя",$9:$9)),1,),10,10),"Декада",SUBSTITUTE(EC$9,CHAR(10)," ")),)</f>
        <v>0</v>
      </c>
      <c r="ED11" s="2">
        <f>IFERROR(GETPIVOTDATA("Сумма",Лист1!$A$1,"№ работника",$Z11,"Вариант",REPLACE(LEFTB(LOOKUP("яяя",$CI$8:ED$8),11),9,2,),"Год",--MID(HLOOKUP("*год*",ED$9:INDEX($9:$9,MATCH("яяя",$9:$9)),1,),10,4),"Квартал",MID(HLOOKUP("*Квартал*",ED$9:INDEX($9:$9,MATCH("яяя",$9:$9)),1,),10,11),"Месяц",MID(ED$9,10,10)),)</f>
        <v>0</v>
      </c>
      <c r="EE11" s="2">
        <f>IFERROR(GETPIVOTDATA("Сумма",Лист1!$A$1,"№ работника",$Z11,"Вариант",REPLACE(LEFTB(LOOKUP("яяя",$CI$8:EE$8),11),9,2,),"Год",--MID(HLOOKUP("*год*",EE$9:$KM$9,1,),10,4),"Квартал",MID(HLOOKUP("*Квартал*",EE$9:INDEX($9:$9,MATCH("яяя",$9:$9)),1,),10,11),"Месяц",MID(HLOOKUP("Всего за*",EE$9:INDEX($9:$9,MATCH("яяя",$9:$9)),1,),10,10),"Декада",SUBSTITUTE(EE$9,CHAR(10)," ")),)</f>
        <v>0</v>
      </c>
      <c r="EF11" s="2">
        <f>IFERROR(GETPIVOTDATA("Сумма",Лист1!$A$1,"№ работника",$Z11,"Вариант",REPLACE(LEFTB(LOOKUP("яяя",$CI$8:EF$8),11),9,2,),"Год",--MID(HLOOKUP("*год*",EF$9:$KM$9,1,),10,4),"Квартал",MID(HLOOKUP("*Квартал*",EF$9:INDEX($9:$9,MATCH("яяя",$9:$9)),1,),10,11),"Месяц",MID(HLOOKUP("Всего за*",EF$9:INDEX($9:$9,MATCH("яяя",$9:$9)),1,),10,10),"Декада",SUBSTITUTE(EF$9,CHAR(10)," ")),)</f>
        <v>0</v>
      </c>
      <c r="EG11" s="2">
        <f>IFERROR(GETPIVOTDATA("Сумма",Лист1!$A$1,"№ работника",$Z11,"Вариант",REPLACE(LEFTB(LOOKUP("яяя",$CI$8:EG$8),11),9,2,),"Год",--MID(HLOOKUP("*год*",EG$9:$KM$9,1,),10,4),"Квартал",MID(HLOOKUP("*Квартал*",EG$9:INDEX($9:$9,MATCH("яяя",$9:$9)),1,),10,11),"Месяц",MID(HLOOKUP("Всего за*",EG$9:INDEX($9:$9,MATCH("яяя",$9:$9)),1,),10,10),"Декада",SUBSTITUTE(EG$9,CHAR(10)," ")),)</f>
        <v>0</v>
      </c>
      <c r="EH11" s="2">
        <f>IFERROR(GETPIVOTDATA("Сумма",Лист1!$A$1,"№ работника",$Z11,"Вариант",REPLACE(LEFTB(LOOKUP("яяя",$CI$8:EH$8),11),9,2,),"Год",--MID(HLOOKUP("*год*",EH$9:INDEX($9:$9,MATCH("яяя",$9:$9)),1,),10,4),"Квартал",MID(HLOOKUP("*Квартал*",EH$9:INDEX($9:$9,MATCH("яяя",$9:$9)),1,),10,11),"Месяц",MID(EH$9,10,10)),)</f>
        <v>0</v>
      </c>
      <c r="EI11" s="2">
        <f>IFERROR(GETPIVOTDATA("Сумма",Лист1!$A$1,"№ работника",$Z11,"Вариант",REPLACE(LEFTB(LOOKUP("яяя",$CI$8:EI$8),11),9,2,),"Год",--MID(HLOOKUP("*год*",EI$9:INDEX($9:$9,MATCH("яяя",$9:$9)),1,),10,4),"Квартал",MID(HLOOKUP("*Квартал*",EI$9:INDEX($9:$9,MATCH("яяя",$9:$9)),1,),10,11)),)</f>
        <v>0</v>
      </c>
      <c r="EJ11" s="2">
        <f>IFERROR(GETPIVOTDATA("Сумма",Лист1!$A$1,"№ работника",$Z11,"Вариант",REPLACE(LEFTB(LOOKUP("яяя",$CI$8:EJ$8),11),9,2,),"Год",--MID(EJ$9,10,4)),)</f>
        <v>0</v>
      </c>
      <c r="EK11" s="2">
        <f>IFERROR(GETPIVOTDATA("Сумма",Лист1!$A$1,"№ работника",$Z11,"Вариант",REPLACE(LEFTB(LOOKUP("яяя",$CI$8:EK$8),11),9,2,),"Год",--MID(HLOOKUP("*год*",EK$9:$KM$9,1,),10,4),"Квартал",MID(HLOOKUP("*Квартал*",EK$9:INDEX($9:$9,MATCH("яяя",$9:$9)),1,),10,11),"Месяц",MID(HLOOKUP("Всего за*",EK$9:INDEX($9:$9,MATCH("яяя",$9:$9)),1,),10,10),"Декада",SUBSTITUTE(EK$9,CHAR(10)," ")),)</f>
        <v>0</v>
      </c>
      <c r="EL11" s="2">
        <f>IFERROR(GETPIVOTDATA("Сумма",Лист1!$A$1,"№ работника",$Z11,"Вариант",REPLACE(LEFTB(LOOKUP("яяя",$CI$8:EL$8),11),9,2,),"Год",--MID(HLOOKUP("*год*",EL$9:$KM$9,1,),10,4),"Квартал",MID(HLOOKUP("*Квартал*",EL$9:INDEX($9:$9,MATCH("яяя",$9:$9)),1,),10,11),"Месяц",MID(HLOOKUP("Всего за*",EL$9:INDEX($9:$9,MATCH("яяя",$9:$9)),1,),10,10),"Декада",SUBSTITUTE(EL$9,CHAR(10)," ")),)</f>
        <v>0</v>
      </c>
      <c r="EM11" s="2">
        <f>IFERROR(GETPIVOTDATA("Сумма",Лист1!$A$1,"№ работника",$Z11,"Вариант",REPLACE(LEFTB(LOOKUP("яяя",$CI$8:EM$8),11),9,2,),"Год",--MID(HLOOKUP("*год*",EM$9:$KM$9,1,),10,4),"Квартал",MID(HLOOKUP("*Квартал*",EM$9:INDEX($9:$9,MATCH("яяя",$9:$9)),1,),10,11),"Месяц",MID(HLOOKUP("Всего за*",EM$9:INDEX($9:$9,MATCH("яяя",$9:$9)),1,),10,10),"Декада",SUBSTITUTE(EM$9,CHAR(10)," ")),)</f>
        <v>0</v>
      </c>
      <c r="EN11" s="2">
        <f>IFERROR(GETPIVOTDATA("Сумма",Лист1!$A$1,"№ работника",$Z11,"Вариант",REPLACE(LEFTB(LOOKUP("яяя",$CI$8:EN$8),11),9,2,),"Год",--MID(HLOOKUP("*год*",EN$9:INDEX($9:$9,MATCH("яяя",$9:$9)),1,),10,4),"Квартал",MID(HLOOKUP("*Квартал*",EN$9:INDEX($9:$9,MATCH("яяя",$9:$9)),1,),10,11),"Месяц",MID(EN$9,10,10)),)</f>
        <v>0</v>
      </c>
      <c r="EO11" s="2">
        <f>IFERROR(GETPIVOTDATA("Сумма",Лист1!$A$1,"№ работника",$Z11,"Вариант",REPLACE(LEFTB(LOOKUP("яяя",$CI$8:EO$8),11),9,2,),"Год",--MID(HLOOKUP("*год*",EO$9:$KM$9,1,),10,4),"Квартал",MID(HLOOKUP("*Квартал*",EO$9:INDEX($9:$9,MATCH("яяя",$9:$9)),1,),10,11),"Месяц",MID(HLOOKUP("Всего за*",EO$9:INDEX($9:$9,MATCH("яяя",$9:$9)),1,),10,10),"Декада",SUBSTITUTE(EO$9,CHAR(10)," ")),)</f>
        <v>0</v>
      </c>
      <c r="EP11" s="2">
        <f>IFERROR(GETPIVOTDATA("Сумма",Лист1!$A$1,"№ работника",$Z11,"Вариант",REPLACE(LEFTB(LOOKUP("яяя",$CI$8:EP$8),11),9,2,),"Год",--MID(HLOOKUP("*год*",EP$9:$KM$9,1,),10,4),"Квартал",MID(HLOOKUP("*Квартал*",EP$9:INDEX($9:$9,MATCH("яяя",$9:$9)),1,),10,11),"Месяц",MID(HLOOKUP("Всего за*",EP$9:INDEX($9:$9,MATCH("яяя",$9:$9)),1,),10,10),"Декада",SUBSTITUTE(EP$9,CHAR(10)," ")),)</f>
        <v>0</v>
      </c>
      <c r="EQ11" s="2">
        <f>IFERROR(GETPIVOTDATA("Сумма",Лист1!$A$1,"№ работника",$Z11,"Вариант",REPLACE(LEFTB(LOOKUP("яяя",$CI$8:EQ$8),11),9,2,),"Год",--MID(HLOOKUP("*год*",EQ$9:$KM$9,1,),10,4),"Квартал",MID(HLOOKUP("*Квартал*",EQ$9:INDEX($9:$9,MATCH("яяя",$9:$9)),1,),10,11),"Месяц",MID(HLOOKUP("Всего за*",EQ$9:INDEX($9:$9,MATCH("яяя",$9:$9)),1,),10,10),"Декада",SUBSTITUTE(EQ$9,CHAR(10)," ")),)</f>
        <v>0</v>
      </c>
      <c r="ER11" s="2">
        <f>IFERROR(GETPIVOTDATA("Сумма",Лист1!$A$1,"№ работника",$Z11,"Вариант",REPLACE(LEFTB(LOOKUP("яяя",$CI$8:ER$8),11),9,2,),"Год",--MID(HLOOKUP("*год*",ER$9:INDEX($9:$9,MATCH("яяя",$9:$9)),1,),10,4),"Квартал",MID(HLOOKUP("*Квартал*",ER$9:INDEX($9:$9,MATCH("яяя",$9:$9)),1,),10,11),"Месяц",MID(ER$9,10,10)),)</f>
        <v>0</v>
      </c>
      <c r="ES11" s="2">
        <f>IFERROR(GETPIVOTDATA("Сумма",Лист1!$A$1,"№ работника",$Z11,"Вариант",REPLACE(LEFTB(LOOKUP("яяя",$CI$8:ES$8),11),9,2,),"Год",--MID(HLOOKUP("*год*",ES$9:$KM$9,1,),10,4),"Квартал",MID(HLOOKUP("*Квартал*",ES$9:INDEX($9:$9,MATCH("яяя",$9:$9)),1,),10,11),"Месяц",MID(HLOOKUP("Всего за*",ES$9:INDEX($9:$9,MATCH("яяя",$9:$9)),1,),10,10),"Декада",SUBSTITUTE(ES$9,CHAR(10)," ")),)</f>
        <v>0</v>
      </c>
      <c r="ET11" s="2">
        <f>IFERROR(GETPIVOTDATA("Сумма",Лист1!$A$1,"№ работника",$Z11,"Вариант",REPLACE(LEFTB(LOOKUP("яяя",$CI$8:ET$8),11),9,2,),"Год",--MID(HLOOKUP("*год*",ET$9:$KM$9,1,),10,4),"Квартал",MID(HLOOKUP("*Квартал*",ET$9:INDEX($9:$9,MATCH("яяя",$9:$9)),1,),10,11),"Месяц",MID(HLOOKUP("Всего за*",ET$9:INDEX($9:$9,MATCH("яяя",$9:$9)),1,),10,10),"Декада",SUBSTITUTE(ET$9,CHAR(10)," ")),)</f>
        <v>0</v>
      </c>
      <c r="EU11" s="2">
        <f>IFERROR(GETPIVOTDATA("Сумма",Лист1!$A$1,"№ работника",$Z11,"Вариант",REPLACE(LEFTB(LOOKUP("яяя",$CI$8:EU$8),11),9,2,),"Год",--MID(HLOOKUP("*год*",EU$9:$KM$9,1,),10,4),"Квартал",MID(HLOOKUP("*Квартал*",EU$9:INDEX($9:$9,MATCH("яяя",$9:$9)),1,),10,11),"Месяц",MID(HLOOKUP("Всего за*",EU$9:INDEX($9:$9,MATCH("яяя",$9:$9)),1,),10,10),"Декада",SUBSTITUTE(EU$9,CHAR(10)," ")),)</f>
        <v>0</v>
      </c>
      <c r="EV11" s="2">
        <f>IFERROR(GETPIVOTDATA("Сумма",Лист1!$A$1,"№ работника",$Z11,"Вариант",REPLACE(LEFTB(LOOKUP("яяя",$CI$8:EV$8),11),9,2,),"Год",--MID(HLOOKUP("*год*",EV$9:INDEX($9:$9,MATCH("яяя",$9:$9)),1,),10,4),"Квартал",MID(HLOOKUP("*Квартал*",EV$9:INDEX($9:$9,MATCH("яяя",$9:$9)),1,),10,11),"Месяц",MID(EV$9,10,10)),)</f>
        <v>0</v>
      </c>
      <c r="EW11" s="2">
        <f>IFERROR(GETPIVOTDATA("Сумма",Лист1!$A$1,"№ работника",$Z11,"Вариант",REPLACE(LEFTB(LOOKUP("яяя",$CI$8:EW$8),11),9,2,),"Год",--MID(HLOOKUP("*год*",EW$9:INDEX($9:$9,MATCH("яяя",$9:$9)),1,),10,4),"Квартал",MID(HLOOKUP("*Квартал*",EW$9:INDEX($9:$9,MATCH("яяя",$9:$9)),1,),10,11)),)</f>
        <v>0</v>
      </c>
      <c r="EX11" s="2">
        <f>IFERROR(GETPIVOTDATA("Сумма",Лист1!$A$1,"№ работника",$Z11,"Вариант",REPLACE(LEFTB(LOOKUP("яяя",$CI$8:EX$8),11),9,2,),"Год",--MID(HLOOKUP("*год*",EX$9:$KM$9,1,),10,4),"Квартал",MID(HLOOKUP("*Квартал*",EX$9:INDEX($9:$9,MATCH("яяя",$9:$9)),1,),10,11),"Месяц",MID(HLOOKUP("Всего за*",EX$9:INDEX($9:$9,MATCH("яяя",$9:$9)),1,),10,10),"Декада",SUBSTITUTE(EX$9,CHAR(10)," ")),)</f>
        <v>0</v>
      </c>
      <c r="EY11" s="2">
        <f>IFERROR(GETPIVOTDATA("Сумма",Лист1!$A$1,"№ работника",$Z11,"Вариант",REPLACE(LEFTB(LOOKUP("яяя",$CI$8:EY$8),11),9,2,),"Год",--MID(HLOOKUP("*год*",EY$9:$KM$9,1,),10,4),"Квартал",MID(HLOOKUP("*Квартал*",EY$9:INDEX($9:$9,MATCH("яяя",$9:$9)),1,),10,11),"Месяц",MID(HLOOKUP("Всего за*",EY$9:INDEX($9:$9,MATCH("яяя",$9:$9)),1,),10,10),"Декада",SUBSTITUTE(EY$9,CHAR(10)," ")),)</f>
        <v>0</v>
      </c>
      <c r="EZ11" s="2">
        <f>IFERROR(GETPIVOTDATA("Сумма",Лист1!$A$1,"№ работника",$Z11,"Вариант",REPLACE(LEFTB(LOOKUP("яяя",$CI$8:EZ$8),11),9,2,),"Год",--MID(HLOOKUP("*год*",EZ$9:$KM$9,1,),10,4),"Квартал",MID(HLOOKUP("*Квартал*",EZ$9:INDEX($9:$9,MATCH("яяя",$9:$9)),1,),10,11),"Месяц",MID(HLOOKUP("Всего за*",EZ$9:INDEX($9:$9,MATCH("яяя",$9:$9)),1,),10,10),"Декада",SUBSTITUTE(EZ$9,CHAR(10)," ")),)</f>
        <v>0</v>
      </c>
      <c r="FA11" s="2">
        <f>IFERROR(GETPIVOTDATA("Сумма",Лист1!$A$1,"№ работника",$Z11,"Вариант",REPLACE(LEFTB(LOOKUP("яяя",$CI$8:FA$8),11),9,2,),"Год",--MID(HLOOKUP("*год*",FA$9:INDEX($9:$9,MATCH("яяя",$9:$9)),1,),10,4),"Квартал",MID(HLOOKUP("*Квартал*",FA$9:INDEX($9:$9,MATCH("яяя",$9:$9)),1,),10,11),"Месяц",MID(FA$9,10,10)),)</f>
        <v>0</v>
      </c>
      <c r="FB11" s="2">
        <f>IFERROR(GETPIVOTDATA("Сумма",Лист1!$A$1,"№ работника",$Z11,"Вариант",REPLACE(LEFTB(LOOKUP("яяя",$CI$8:FB$8),11),9,2,),"Год",--MID(HLOOKUP("*год*",FB$9:$KM$9,1,),10,4),"Квартал",MID(HLOOKUP("*Квартал*",FB$9:INDEX($9:$9,MATCH("яяя",$9:$9)),1,),10,11),"Месяц",MID(HLOOKUP("Всего за*",FB$9:INDEX($9:$9,MATCH("яяя",$9:$9)),1,),10,10),"Декада",SUBSTITUTE(FB$9,CHAR(10)," ")),)</f>
        <v>0</v>
      </c>
      <c r="FC11" s="2">
        <f>IFERROR(GETPIVOTDATA("Сумма",Лист1!$A$1,"№ работника",$Z11,"Вариант",REPLACE(LEFTB(LOOKUP("яяя",$CI$8:FC$8),11),9,2,),"Год",--MID(HLOOKUP("*год*",FC$9:$KM$9,1,),10,4),"Квартал",MID(HLOOKUP("*Квартал*",FC$9:INDEX($9:$9,MATCH("яяя",$9:$9)),1,),10,11),"Месяц",MID(HLOOKUP("Всего за*",FC$9:INDEX($9:$9,MATCH("яяя",$9:$9)),1,),10,10),"Декада",SUBSTITUTE(FC$9,CHAR(10)," ")),)</f>
        <v>0</v>
      </c>
      <c r="FD11" s="2">
        <f>IFERROR(GETPIVOTDATA("Сумма",Лист1!$A$1,"№ работника",$Z11,"Вариант",REPLACE(LEFTB(LOOKUP("яяя",$CI$8:FD$8),11),9,2,),"Год",--MID(HLOOKUP("*год*",FD$9:$KM$9,1,),10,4),"Квартал",MID(HLOOKUP("*Квартал*",FD$9:INDEX($9:$9,MATCH("яяя",$9:$9)),1,),10,11),"Месяц",MID(HLOOKUP("Всего за*",FD$9:INDEX($9:$9,MATCH("яяя",$9:$9)),1,),10,10),"Декада",SUBSTITUTE(FD$9,CHAR(10)," ")),)</f>
        <v>0</v>
      </c>
      <c r="FE11" s="2">
        <f>IFERROR(GETPIVOTDATA("Сумма",Лист1!$A$1,"№ работника",$Z11,"Вариант",REPLACE(LEFTB(LOOKUP("яяя",$CI$8:FE$8),11),9,2,),"Год",--MID(HLOOKUP("*год*",FE$9:INDEX($9:$9,MATCH("яяя",$9:$9)),1,),10,4),"Квартал",MID(HLOOKUP("*Квартал*",FE$9:INDEX($9:$9,MATCH("яяя",$9:$9)),1,),10,11),"Месяц",MID(FE$9,10,10)),)</f>
        <v>0</v>
      </c>
      <c r="FF11" s="2">
        <f>IFERROR(GETPIVOTDATA("Сумма",Лист1!$A$1,"№ работника",$Z11,"Вариант",REPLACE(LEFTB(LOOKUP("яяя",$CI$8:FF$8),11),9,2,),"Год",--MID(HLOOKUP("*год*",FF$9:$KM$9,1,),10,4),"Квартал",MID(HLOOKUP("*Квартал*",FF$9:INDEX($9:$9,MATCH("яяя",$9:$9)),1,),10,11),"Месяц",MID(HLOOKUP("Всего за*",FF$9:INDEX($9:$9,MATCH("яяя",$9:$9)),1,),10,10),"Декада",SUBSTITUTE(FF$9,CHAR(10)," ")),)</f>
        <v>0</v>
      </c>
      <c r="FG11" s="2">
        <f>IFERROR(GETPIVOTDATA("Сумма",Лист1!$A$1,"№ работника",$Z11,"Вариант",REPLACE(LEFTB(LOOKUP("яяя",$CI$8:FG$8),11),9,2,),"Год",--MID(HLOOKUP("*год*",FG$9:$KM$9,1,),10,4),"Квартал",MID(HLOOKUP("*Квартал*",FG$9:INDEX($9:$9,MATCH("яяя",$9:$9)),1,),10,11),"Месяц",MID(HLOOKUP("Всего за*",FG$9:INDEX($9:$9,MATCH("яяя",$9:$9)),1,),10,10),"Декада",SUBSTITUTE(FG$9,CHAR(10)," ")),)</f>
        <v>0</v>
      </c>
      <c r="FH11" s="2">
        <f>IFERROR(GETPIVOTDATA("Сумма",Лист1!$A$1,"№ работника",$Z11,"Вариант",REPLACE(LEFTB(LOOKUP("яяя",$CI$8:FH$8),11),9,2,),"Год",--MID(HLOOKUP("*год*",FH$9:$KM$9,1,),10,4),"Квартал",MID(HLOOKUP("*Квартал*",FH$9:INDEX($9:$9,MATCH("яяя",$9:$9)),1,),10,11),"Месяц",MID(HLOOKUP("Всего за*",FH$9:INDEX($9:$9,MATCH("яяя",$9:$9)),1,),10,10),"Декада",SUBSTITUTE(FH$9,CHAR(10)," ")),)</f>
        <v>0</v>
      </c>
      <c r="FI11" s="2">
        <f>IFERROR(GETPIVOTDATA("Сумма",Лист1!$A$1,"№ работника",$Z11,"Вариант",REPLACE(LEFTB(LOOKUP("яяя",$CI$8:FI$8),11),9,2,),"Год",--MID(HLOOKUP("*год*",FI$9:INDEX($9:$9,MATCH("яяя",$9:$9)),1,),10,4),"Квартал",MID(HLOOKUP("*Квартал*",FI$9:INDEX($9:$9,MATCH("яяя",$9:$9)),1,),10,11),"Месяц",MID(FI$9,10,10)),)</f>
        <v>0</v>
      </c>
      <c r="FJ11" s="2">
        <f>IFERROR(GETPIVOTDATA("Сумма",Лист1!$A$1,"№ работника",$Z11,"Вариант",REPLACE(LEFTB(LOOKUP("яяя",$CI$8:FJ$8),11),9,2,),"Год",--MID(HLOOKUP("*год*",FJ$9:INDEX($9:$9,MATCH("яяя",$9:$9)),1,),10,4),"Квартал",MID(HLOOKUP("*Квартал*",FJ$9:INDEX($9:$9,MATCH("яяя",$9:$9)),1,),10,11)),)</f>
        <v>0</v>
      </c>
      <c r="FK11" s="2">
        <f>IFERROR(GETPIVOTDATA("Сумма",Лист1!$A$1,"№ работника",$Z11,"Вариант",REPLACE(LEFTB(LOOKUP("яяя",$CI$8:FK$8),11),9,2,),"Год",--MID(HLOOKUP("*год*",FK$9:$KM$9,1,),10,4),"Квартал",MID(HLOOKUP("*Квартал*",FK$9:INDEX($9:$9,MATCH("яяя",$9:$9)),1,),10,11),"Месяц",MID(HLOOKUP("Всего за*",FK$9:INDEX($9:$9,MATCH("яяя",$9:$9)),1,),10,10),"Декада",SUBSTITUTE(FK$9,CHAR(10)," ")),)</f>
        <v>0</v>
      </c>
      <c r="FL11" s="2">
        <f>IFERROR(GETPIVOTDATA("Сумма",Лист1!$A$1,"№ работника",$Z11,"Вариант",REPLACE(LEFTB(LOOKUP("яяя",$CI$8:FL$8),11),9,2,),"Год",--MID(HLOOKUP("*год*",FL$9:$KM$9,1,),10,4),"Квартал",MID(HLOOKUP("*Квартал*",FL$9:INDEX($9:$9,MATCH("яяя",$9:$9)),1,),10,11),"Месяц",MID(HLOOKUP("Всего за*",FL$9:INDEX($9:$9,MATCH("яяя",$9:$9)),1,),10,10),"Декада",SUBSTITUTE(FL$9,CHAR(10)," ")),)</f>
        <v>0</v>
      </c>
      <c r="FM11" s="2">
        <f>IFERROR(GETPIVOTDATA("Сумма",Лист1!$A$1,"№ работника",$Z11,"Вариант",REPLACE(LEFTB(LOOKUP("яяя",$CI$8:FM$8),11),9,2,),"Год",--MID(HLOOKUP("*год*",FM$9:$KM$9,1,),10,4),"Квартал",MID(HLOOKUP("*Квартал*",FM$9:INDEX($9:$9,MATCH("яяя",$9:$9)),1,),10,11),"Месяц",MID(HLOOKUP("Всего за*",FM$9:INDEX($9:$9,MATCH("яяя",$9:$9)),1,),10,10),"Декада",SUBSTITUTE(FM$9,CHAR(10)," ")),)</f>
        <v>0</v>
      </c>
      <c r="FN11" s="2">
        <f>IFERROR(GETPIVOTDATA("Сумма",Лист1!$A$1,"№ работника",$Z11,"Вариант",REPLACE(LEFTB(LOOKUP("яяя",$CI$8:FN$8),11),9,2,),"Год",--MID(HLOOKUP("*год*",FN$9:INDEX($9:$9,MATCH("яяя",$9:$9)),1,),10,4),"Квартал",MID(HLOOKUP("*Квартал*",FN$9:INDEX($9:$9,MATCH("яяя",$9:$9)),1,),10,11),"Месяц",MID(FN$9,10,10)),)</f>
        <v>0</v>
      </c>
      <c r="FO11" s="2">
        <f>IFERROR(GETPIVOTDATA("Сумма",Лист1!$A$1,"№ работника",$Z11,"Вариант",REPLACE(LEFTB(LOOKUP("яяя",$CI$8:FO$8),11),9,2,),"Год",--MID(HLOOKUP("*год*",FO$9:$KM$9,1,),10,4),"Квартал",MID(HLOOKUP("*Квартал*",FO$9:INDEX($9:$9,MATCH("яяя",$9:$9)),1,),10,11),"Месяц",MID(HLOOKUP("Всего за*",FO$9:INDEX($9:$9,MATCH("яяя",$9:$9)),1,),10,10),"Декада",SUBSTITUTE(FO$9,CHAR(10)," ")),)</f>
        <v>0</v>
      </c>
      <c r="FP11" s="2">
        <f>IFERROR(GETPIVOTDATA("Сумма",Лист1!$A$1,"№ работника",$Z11,"Вариант",REPLACE(LEFTB(LOOKUP("яяя",$CI$8:FP$8),11),9,2,),"Год",--MID(HLOOKUP("*год*",FP$9:$KM$9,1,),10,4),"Квартал",MID(HLOOKUP("*Квартал*",FP$9:INDEX($9:$9,MATCH("яяя",$9:$9)),1,),10,11),"Месяц",MID(HLOOKUP("Всего за*",FP$9:INDEX($9:$9,MATCH("яяя",$9:$9)),1,),10,10),"Декада",SUBSTITUTE(FP$9,CHAR(10)," ")),)</f>
        <v>0</v>
      </c>
      <c r="FQ11" s="2">
        <f>IFERROR(GETPIVOTDATA("Сумма",Лист1!$A$1,"№ работника",$Z11,"Вариант",REPLACE(LEFTB(LOOKUP("яяя",$CI$8:FQ$8),11),9,2,),"Год",--MID(HLOOKUP("*год*",FQ$9:$KM$9,1,),10,4),"Квартал",MID(HLOOKUP("*Квартал*",FQ$9:INDEX($9:$9,MATCH("яяя",$9:$9)),1,),10,11),"Месяц",MID(HLOOKUP("Всего за*",FQ$9:INDEX($9:$9,MATCH("яяя",$9:$9)),1,),10,10),"Декада",SUBSTITUTE(FQ$9,CHAR(10)," ")),)</f>
        <v>0</v>
      </c>
      <c r="FR11" s="2">
        <f>IFERROR(GETPIVOTDATA("Сумма",Лист1!$A$1,"№ работника",$Z11,"Вариант",REPLACE(LEFTB(LOOKUP("яяя",$CI$8:FR$8),11),9,2,),"Год",--MID(HLOOKUP("*год*",FR$9:INDEX($9:$9,MATCH("яяя",$9:$9)),1,),10,4),"Квартал",MID(HLOOKUP("*Квартал*",FR$9:INDEX($9:$9,MATCH("яяя",$9:$9)),1,),10,11),"Месяц",MID(FR$9,10,10)),)</f>
        <v>0</v>
      </c>
      <c r="FS11" s="2">
        <f>IFERROR(GETPIVOTDATA("Сумма",Лист1!$A$1,"№ работника",$Z11,"Вариант",REPLACE(LEFTB(LOOKUP("яяя",$CI$8:FS$8),11),9,2,),"Год",--MID(HLOOKUP("*год*",FS$9:$KM$9,1,),10,4),"Квартал",MID(HLOOKUP("*Квартал*",FS$9:INDEX($9:$9,MATCH("яяя",$9:$9)),1,),10,11),"Месяц",MID(HLOOKUP("Всего за*",FS$9:INDEX($9:$9,MATCH("яяя",$9:$9)),1,),10,10),"Декада",SUBSTITUTE(FS$9,CHAR(10)," ")),)</f>
        <v>0</v>
      </c>
      <c r="FT11" s="2">
        <f>IFERROR(GETPIVOTDATA("Сумма",Лист1!$A$1,"№ работника",$Z11,"Вариант",REPLACE(LEFTB(LOOKUP("яяя",$CI$8:FT$8),11),9,2,),"Год",--MID(HLOOKUP("*год*",FT$9:$KM$9,1,),10,4),"Квартал",MID(HLOOKUP("*Квартал*",FT$9:INDEX($9:$9,MATCH("яяя",$9:$9)),1,),10,11),"Месяц",MID(HLOOKUP("Всего за*",FT$9:INDEX($9:$9,MATCH("яяя",$9:$9)),1,),10,10),"Декада",SUBSTITUTE(FT$9,CHAR(10)," ")),)</f>
        <v>0</v>
      </c>
      <c r="FU11" s="2">
        <f>IFERROR(GETPIVOTDATA("Сумма",Лист1!$A$1,"№ работника",$Z11,"Вариант",REPLACE(LEFTB(LOOKUP("яяя",$CI$8:FU$8),11),9,2,),"Год",--MID(HLOOKUP("*год*",FU$9:$KM$9,1,),10,4),"Квартал",MID(HLOOKUP("*Квартал*",FU$9:INDEX($9:$9,MATCH("яяя",$9:$9)),1,),10,11),"Месяц",MID(HLOOKUP("Всего за*",FU$9:INDEX($9:$9,MATCH("яяя",$9:$9)),1,),10,10),"Декада",SUBSTITUTE(FU$9,CHAR(10)," ")),)</f>
        <v>0</v>
      </c>
      <c r="FV11" s="2">
        <f>IFERROR(GETPIVOTDATA("Сумма",Лист1!$A$1,"№ работника",$Z11,"Вариант",REPLACE(LEFTB(LOOKUP("яяя",$CI$8:FV$8),11),9,2,),"Год",--MID(HLOOKUP("*год*",FV$9:INDEX($9:$9,MATCH("яяя",$9:$9)),1,),10,4),"Квартал",MID(HLOOKUP("*Квартал*",FV$9:INDEX($9:$9,MATCH("яяя",$9:$9)),1,),10,11),"Месяц",MID(FV$9,10,10)),)</f>
        <v>0</v>
      </c>
      <c r="FW11" s="2">
        <f>IFERROR(GETPIVOTDATA("Сумма",Лист1!$A$1,"№ работника",$Z11,"Вариант",REPLACE(LEFTB(LOOKUP("яяя",$CI$8:FW$8),11),9,2,),"Год",--MID(HLOOKUP("*год*",FW$9:INDEX($9:$9,MATCH("яяя",$9:$9)),1,),10,4),"Квартал",MID(HLOOKUP("*Квартал*",FW$9:INDEX($9:$9,MATCH("яяя",$9:$9)),1,),10,11)),)</f>
        <v>0</v>
      </c>
      <c r="FX11" s="2">
        <f>IFERROR(GETPIVOTDATA("Сумма",Лист1!$A$1,"№ работника",$Z11,"Вариант",REPLACE(LEFTB(LOOKUP("яяя",$CI$8:FX$8),11),9,2,),"Год",--MID(HLOOKUP("*год*",FX$9:$KM$9,1,),10,4),"Квартал",MID(HLOOKUP("*Квартал*",FX$9:INDEX($9:$9,MATCH("яяя",$9:$9)),1,),10,11),"Месяц",MID(HLOOKUP("Всего за*",FX$9:INDEX($9:$9,MATCH("яяя",$9:$9)),1,),10,10),"Декада",SUBSTITUTE(FX$9,CHAR(10)," ")),)</f>
        <v>0</v>
      </c>
      <c r="FY11" s="2">
        <f>IFERROR(GETPIVOTDATA("Сумма",Лист1!$A$1,"№ работника",$Z11,"Вариант",REPLACE(LEFTB(LOOKUP("яяя",$CI$8:FY$8),11),9,2,),"Год",--MID(HLOOKUP("*год*",FY$9:$KM$9,1,),10,4),"Квартал",MID(HLOOKUP("*Квартал*",FY$9:INDEX($9:$9,MATCH("яяя",$9:$9)),1,),10,11),"Месяц",MID(HLOOKUP("Всего за*",FY$9:INDEX($9:$9,MATCH("яяя",$9:$9)),1,),10,10),"Декада",SUBSTITUTE(FY$9,CHAR(10)," ")),)</f>
        <v>0</v>
      </c>
      <c r="FZ11" s="2">
        <f>IFERROR(GETPIVOTDATA("Сумма",Лист1!$A$1,"№ работника",$Z11,"Вариант",REPLACE(LEFTB(LOOKUP("яяя",$CI$8:FZ$8),11),9,2,),"Год",--MID(HLOOKUP("*год*",FZ$9:$KM$9,1,),10,4),"Квартал",MID(HLOOKUP("*Квартал*",FZ$9:INDEX($9:$9,MATCH("яяя",$9:$9)),1,),10,11),"Месяц",MID(HLOOKUP("Всего за*",FZ$9:INDEX($9:$9,MATCH("яяя",$9:$9)),1,),10,10),"Декада",SUBSTITUTE(FZ$9,CHAR(10)," ")),)</f>
        <v>0</v>
      </c>
      <c r="GA11" s="2">
        <f>IFERROR(GETPIVOTDATA("Сумма",Лист1!$A$1,"№ работника",$Z11,"Вариант",REPLACE(LEFTB(LOOKUP("яяя",$CI$8:GA$8),11),9,2,),"Год",--MID(HLOOKUP("*год*",GA$9:INDEX($9:$9,MATCH("яяя",$9:$9)),1,),10,4),"Квартал",MID(HLOOKUP("*Квартал*",GA$9:INDEX($9:$9,MATCH("яяя",$9:$9)),1,),10,11),"Месяц",MID(GA$9,10,10)),)</f>
        <v>0</v>
      </c>
      <c r="GB11" s="2">
        <f>IFERROR(GETPIVOTDATA("Сумма",Лист1!$A$1,"№ работника",$Z11,"Вариант",REPLACE(LEFTB(LOOKUP("яяя",$CI$8:GB$8),11),9,2,),"Год",--MID(HLOOKUP("*год*",GB$9:$KM$9,1,),10,4),"Квартал",MID(HLOOKUP("*Квартал*",GB$9:INDEX($9:$9,MATCH("яяя",$9:$9)),1,),10,11),"Месяц",MID(HLOOKUP("Всего за*",GB$9:INDEX($9:$9,MATCH("яяя",$9:$9)),1,),10,10),"Декада",SUBSTITUTE(GB$9,CHAR(10)," ")),)</f>
        <v>0</v>
      </c>
      <c r="GC11" s="2">
        <f>IFERROR(GETPIVOTDATA("Сумма",Лист1!$A$1,"№ работника",$Z11,"Вариант",REPLACE(LEFTB(LOOKUP("яяя",$CI$8:GC$8),11),9,2,),"Год",--MID(HLOOKUP("*год*",GC$9:$KM$9,1,),10,4),"Квартал",MID(HLOOKUP("*Квартал*",GC$9:INDEX($9:$9,MATCH("яяя",$9:$9)),1,),10,11),"Месяц",MID(HLOOKUP("Всего за*",GC$9:INDEX($9:$9,MATCH("яяя",$9:$9)),1,),10,10),"Декада",SUBSTITUTE(GC$9,CHAR(10)," ")),)</f>
        <v>0</v>
      </c>
      <c r="GD11" s="2">
        <f>IFERROR(GETPIVOTDATA("Сумма",Лист1!$A$1,"№ работника",$Z11,"Вариант",REPLACE(LEFTB(LOOKUP("яяя",$CI$8:GD$8),11),9,2,),"Год",--MID(HLOOKUP("*год*",GD$9:$KM$9,1,),10,4),"Квартал",MID(HLOOKUP("*Квартал*",GD$9:INDEX($9:$9,MATCH("яяя",$9:$9)),1,),10,11),"Месяц",MID(HLOOKUP("Всего за*",GD$9:INDEX($9:$9,MATCH("яяя",$9:$9)),1,),10,10),"Декада",SUBSTITUTE(GD$9,CHAR(10)," ")),)</f>
        <v>0</v>
      </c>
      <c r="GE11" s="2">
        <f>IFERROR(GETPIVOTDATA("Сумма",Лист1!$A$1,"№ работника",$Z11,"Вариант",REPLACE(LEFTB(LOOKUP("яяя",$CI$8:GE$8),11),9,2,),"Год",--MID(HLOOKUP("*год*",GE$9:INDEX($9:$9,MATCH("яяя",$9:$9)),1,),10,4),"Квартал",MID(HLOOKUP("*Квартал*",GE$9:INDEX($9:$9,MATCH("яяя",$9:$9)),1,),10,11),"Месяц",MID(GE$9,10,10)),)</f>
        <v>0</v>
      </c>
      <c r="GF11" s="2">
        <f>IFERROR(GETPIVOTDATA("Сумма",Лист1!$A$1,"№ работника",$Z11,"Вариант",REPLACE(LEFTB(LOOKUP("яяя",$CI$8:GF$8),11),9,2,),"Год",--MID(HLOOKUP("*год*",GF$9:$KM$9,1,),10,4),"Квартал",MID(HLOOKUP("*Квартал*",GF$9:INDEX($9:$9,MATCH("яяя",$9:$9)),1,),10,11),"Месяц",MID(HLOOKUP("Всего за*",GF$9:INDEX($9:$9,MATCH("яяя",$9:$9)),1,),10,10),"Декада",SUBSTITUTE(GF$9,CHAR(10)," ")),)</f>
        <v>0</v>
      </c>
      <c r="GG11" s="2">
        <f>IFERROR(GETPIVOTDATA("Сумма",Лист1!$A$1,"№ работника",$Z11,"Вариант",REPLACE(LEFTB(LOOKUP("яяя",$CI$8:GG$8),11),9,2,),"Год",--MID(HLOOKUP("*год*",GG$9:$KM$9,1,),10,4),"Квартал",MID(HLOOKUP("*Квартал*",GG$9:INDEX($9:$9,MATCH("яяя",$9:$9)),1,),10,11),"Месяц",MID(HLOOKUP("Всего за*",GG$9:INDEX($9:$9,MATCH("яяя",$9:$9)),1,),10,10),"Декада",SUBSTITUTE(GG$9,CHAR(10)," ")),)</f>
        <v>0</v>
      </c>
      <c r="GH11" s="2">
        <f>IFERROR(GETPIVOTDATA("Сумма",Лист1!$A$1,"№ работника",$Z11,"Вариант",REPLACE(LEFTB(LOOKUP("яяя",$CI$8:GH$8),11),9,2,),"Год",--MID(HLOOKUP("*год*",GH$9:$KM$9,1,),10,4),"Квартал",MID(HLOOKUP("*Квартал*",GH$9:INDEX($9:$9,MATCH("яяя",$9:$9)),1,),10,11),"Месяц",MID(HLOOKUP("Всего за*",GH$9:INDEX($9:$9,MATCH("яяя",$9:$9)),1,),10,10),"Декада",SUBSTITUTE(GH$9,CHAR(10)," ")),)</f>
        <v>0</v>
      </c>
      <c r="GI11" s="2">
        <f>IFERROR(GETPIVOTDATA("Сумма",Лист1!$A$1,"№ работника",$Z11,"Вариант",REPLACE(LEFTB(LOOKUP("яяя",$CI$8:GI$8),11),9,2,),"Год",--MID(HLOOKUP("*год*",GI$9:INDEX($9:$9,MATCH("яяя",$9:$9)),1,),10,4),"Квартал",MID(HLOOKUP("*Квартал*",GI$9:INDEX($9:$9,MATCH("яяя",$9:$9)),1,),10,11),"Месяц",MID(GI$9,10,10)),)</f>
        <v>0</v>
      </c>
      <c r="GJ11" s="2">
        <f>IFERROR(GETPIVOTDATA("Сумма",Лист1!$A$1,"№ работника",$Z11,"Вариант",REPLACE(LEFTB(LOOKUP("яяя",$CI$8:GJ$8),11),9,2,),"Год",--MID(HLOOKUP("*год*",GJ$9:INDEX($9:$9,MATCH("яяя",$9:$9)),1,),10,4),"Квартал",MID(HLOOKUP("*Квартал*",GJ$9:INDEX($9:$9,MATCH("яяя",$9:$9)),1,),10,11)),)</f>
        <v>0</v>
      </c>
      <c r="GK11" s="2">
        <f>IFERROR(GETPIVOTDATA("Сумма",Лист1!$A$1,"№ работника",$Z11,"Вариант",REPLACE(LEFTB(LOOKUP("яяя",$CI$8:GK$8),11),9,2,),"Год",--MID(GK$9,10,4)),)</f>
        <v>0</v>
      </c>
      <c r="GL11" s="2">
        <f>IFERROR(GETPIVOTDATA("Сумма",Лист1!$A$1,"№ работника",$Z11,"Вариант",REPLACE(LEFTB(LOOKUP("яяя",$CI$8:GL$8),11),9,2,),"Год",--MID(HLOOKUP("*год*",GL$9:$KM$9,1,),10,4),"Квартал",MID(HLOOKUP("*Квартал*",GL$9:INDEX($9:$9,MATCH("яяя",$9:$9)),1,),10,11),"Месяц",MID(HLOOKUP("Всего за*",GL$9:INDEX($9:$9,MATCH("яяя",$9:$9)),1,),10,10),"Декада",SUBSTITUTE(GL$9,CHAR(10)," ")),)</f>
        <v>159.8918918918919</v>
      </c>
      <c r="GM11" s="2">
        <f>IFERROR(GETPIVOTDATA("Сумма",Лист1!$A$1,"№ работника",$Z11,"Вариант",REPLACE(LEFTB(LOOKUP("яяя",$CI$8:GM$8),11),9,2,),"Год",--MID(HLOOKUP("*год*",GM$9:$KM$9,1,),10,4),"Квартал",MID(HLOOKUP("*Квартал*",GM$9:INDEX($9:$9,MATCH("яяя",$9:$9)),1,),10,11),"Месяц",MID(HLOOKUP("Всего за*",GM$9:INDEX($9:$9,MATCH("яяя",$9:$9)),1,),10,10),"Декада",SUBSTITUTE(GM$9,CHAR(10)," ")),)</f>
        <v>1598.918918918919</v>
      </c>
      <c r="GN11" s="2">
        <f>IFERROR(GETPIVOTDATA("Сумма",Лист1!$A$1,"№ работника",$Z11,"Вариант",REPLACE(LEFTB(LOOKUP("яяя",$CI$8:GN$8),11),9,2,),"Год",--MID(HLOOKUP("*год*",GN$9:$KM$9,1,),10,4),"Квартал",MID(HLOOKUP("*Квартал*",GN$9:INDEX($9:$9,MATCH("яяя",$9:$9)),1,),10,11),"Месяц",MID(HLOOKUP("Всего за*",GN$9:INDEX($9:$9,MATCH("яяя",$9:$9)),1,),10,10),"Декада",SUBSTITUTE(GN$9,CHAR(10)," ")),)</f>
        <v>1758.8108108108108</v>
      </c>
      <c r="GO11" s="2">
        <f>IFERROR(GETPIVOTDATA("Сумма",Лист1!$A$1,"№ работника",$Z11,"Вариант",REPLACE(LEFTB(LOOKUP("яяя",$CI$8:GO$8),11),9,2,),"Год",--MID(HLOOKUP("*год*",GO$9:INDEX($9:$9,MATCH("яяя",$9:$9)),1,),10,4),"Квартал",MID(HLOOKUP("*Квартал*",GO$9:INDEX($9:$9,MATCH("яяя",$9:$9)),1,),10,11),"Месяц",MID(GO$9,10,10)),)</f>
        <v>3517.6216216216217</v>
      </c>
      <c r="GP11" s="2">
        <f>IFERROR(GETPIVOTDATA("Сумма",Лист1!$A$1,"№ работника",$Z11,"Вариант",REPLACE(LEFTB(LOOKUP("яяя",$CI$8:GP$8),11),9,2,),"Год",--MID(HLOOKUP("*год*",GP$9:$KM$9,1,),10,4),"Квартал",MID(HLOOKUP("*Квартал*",GP$9:INDEX($9:$9,MATCH("яяя",$9:$9)),1,),10,11),"Месяц",MID(HLOOKUP("Всего за*",GP$9:INDEX($9:$9,MATCH("яяя",$9:$9)),1,),10,10),"Декада",SUBSTITUTE(GP$9,CHAR(10)," ")),)</f>
        <v>1598.918918918919</v>
      </c>
      <c r="GQ11" s="2">
        <f>IFERROR(GETPIVOTDATA("Сумма",Лист1!$A$1,"№ работника",$Z11,"Вариант",REPLACE(LEFTB(LOOKUP("яяя",$CI$8:GQ$8),11),9,2,),"Год",--MID(HLOOKUP("*год*",GQ$9:$KM$9,1,),10,4),"Квартал",MID(HLOOKUP("*Квартал*",GQ$9:INDEX($9:$9,MATCH("яяя",$9:$9)),1,),10,11),"Месяц",MID(HLOOKUP("Всего за*",GQ$9:INDEX($9:$9,MATCH("яяя",$9:$9)),1,),10,10),"Декада",SUBSTITUTE(GQ$9,CHAR(10)," ")),)</f>
        <v>1598.918918918919</v>
      </c>
      <c r="GR11" s="2">
        <f>IFERROR(GETPIVOTDATA("Сумма",Лист1!$A$1,"№ работника",$Z11,"Вариант",REPLACE(LEFTB(LOOKUP("яяя",$CI$8:GR$8),11),9,2,),"Год",--MID(HLOOKUP("*год*",GR$9:$KM$9,1,),10,4),"Квартал",MID(HLOOKUP("*Квартал*",GR$9:INDEX($9:$9,MATCH("яяя",$9:$9)),1,),10,11),"Месяц",MID(HLOOKUP("Всего за*",GR$9:INDEX($9:$9,MATCH("яяя",$9:$9)),1,),10,10),"Декада",SUBSTITUTE(GR$9,CHAR(10)," ")),)</f>
        <v>1279.1351351351352</v>
      </c>
      <c r="GS11" s="2">
        <f>IFERROR(GETPIVOTDATA("Сумма",Лист1!$A$1,"№ работника",$Z11,"Вариант",REPLACE(LEFTB(LOOKUP("яяя",$CI$8:GS$8),11),9,2,),"Год",--MID(HLOOKUP("*год*",GS$9:INDEX($9:$9,MATCH("яяя",$9:$9)),1,),10,4),"Квартал",MID(HLOOKUP("*Квартал*",GS$9:INDEX($9:$9,MATCH("яяя",$9:$9)),1,),10,11),"Месяц",MID(GS$9,10,10)),)</f>
        <v>4476.9729729729734</v>
      </c>
      <c r="GT11" s="2">
        <f>IFERROR(GETPIVOTDATA("Сумма",Лист1!$A$1,"№ работника",$Z11,"Вариант",REPLACE(LEFTB(LOOKUP("яяя",$CI$8:GT$8),11),9,2,),"Год",--MID(HLOOKUP("*год*",GT$9:$KM$9,1,),10,4),"Квартал",MID(HLOOKUP("*Квартал*",GT$9:INDEX($9:$9,MATCH("яяя",$9:$9)),1,),10,11),"Месяц",MID(HLOOKUP("Всего за*",GT$9:INDEX($9:$9,MATCH("яяя",$9:$9)),1,),10,10),"Декада",SUBSTITUTE(GT$9,CHAR(10)," ")),)</f>
        <v>1598.918918918919</v>
      </c>
      <c r="GU11" s="2">
        <f>IFERROR(GETPIVOTDATA("Сумма",Лист1!$A$1,"№ работника",$Z11,"Вариант",REPLACE(LEFTB(LOOKUP("яяя",$CI$8:GU$8),11),9,2,),"Год",--MID(HLOOKUP("*год*",GU$9:$KM$9,1,),10,4),"Квартал",MID(HLOOKUP("*Квартал*",GU$9:INDEX($9:$9,MATCH("яяя",$9:$9)),1,),10,11),"Месяц",MID(HLOOKUP("Всего за*",GU$9:INDEX($9:$9,MATCH("яяя",$9:$9)),1,),10,10),"Декада",SUBSTITUTE(GU$9,CHAR(10)," ")),)</f>
        <v>1598.918918918919</v>
      </c>
      <c r="GV11" s="2">
        <f>IFERROR(GETPIVOTDATA("Сумма",Лист1!$A$1,"№ работника",$Z11,"Вариант",REPLACE(LEFTB(LOOKUP("яяя",$CI$8:GV$8),11),9,2,),"Год",--MID(HLOOKUP("*год*",GV$9:$KM$9,1,),10,4),"Квартал",MID(HLOOKUP("*Квартал*",GV$9:INDEX($9:$9,MATCH("яяя",$9:$9)),1,),10,11),"Месяц",MID(HLOOKUP("Всего за*",GV$9:INDEX($9:$9,MATCH("яяя",$9:$9)),1,),10,10),"Декада",SUBSTITUTE(GV$9,CHAR(10)," ")),)</f>
        <v>1758.8108108108108</v>
      </c>
      <c r="GW11" s="2">
        <f>IFERROR(GETPIVOTDATA("Сумма",Лист1!$A$1,"№ работника",$Z11,"Вариант",REPLACE(LEFTB(LOOKUP("яяя",$CI$8:GW$8),11),9,2,),"Год",--MID(HLOOKUP("*год*",GW$9:INDEX($9:$9,MATCH("яяя",$9:$9)),1,),10,4),"Квартал",MID(HLOOKUP("*Квартал*",GW$9:INDEX($9:$9,MATCH("яяя",$9:$9)),1,),10,11),"Месяц",MID(GW$9,10,10)),)</f>
        <v>4956.6486486486483</v>
      </c>
      <c r="GX11" s="2">
        <f>IFERROR(GETPIVOTDATA("Сумма",Лист1!$A$1,"№ работника",$Z11,"Вариант",REPLACE(LEFTB(LOOKUP("яяя",$CI$8:GX$8),11),9,2,),"Год",--MID(HLOOKUP("*год*",GX$9:INDEX($9:$9,MATCH("яяя",$9:$9)),1,),10,4),"Квартал",MID(HLOOKUP("*Квартал*",GX$9:INDEX($9:$9,MATCH("яяя",$9:$9)),1,),10,11)),)</f>
        <v>12951.243243243243</v>
      </c>
      <c r="GY11" s="2">
        <f>IFERROR(GETPIVOTDATA("Сумма",Лист1!$A$1,"№ работника",$Z11,"Вариант",REPLACE(LEFTB(LOOKUP("яяя",$CI$8:GY$8),11),9,2,),"Год",--MID(HLOOKUP("*год*",GY$9:$KM$9,1,),10,4),"Квартал",MID(HLOOKUP("*Квартал*",GY$9:INDEX($9:$9,MATCH("яяя",$9:$9)),1,),10,11),"Месяц",MID(HLOOKUP("Всего за*",GY$9:INDEX($9:$9,MATCH("яяя",$9:$9)),1,),10,10),"Декада",SUBSTITUTE(GY$9,CHAR(10)," ")),)</f>
        <v>1598.918918918919</v>
      </c>
      <c r="GZ11" s="2">
        <f>IFERROR(GETPIVOTDATA("Сумма",Лист1!$A$1,"№ работника",$Z11,"Вариант",REPLACE(LEFTB(LOOKUP("яяя",$CI$8:GZ$8),11),9,2,),"Год",--MID(HLOOKUP("*год*",GZ$9:$KM$9,1,),10,4),"Квартал",MID(HLOOKUP("*Квартал*",GZ$9:INDEX($9:$9,MATCH("яяя",$9:$9)),1,),10,11),"Месяц",MID(HLOOKUP("Всего за*",GZ$9:INDEX($9:$9,MATCH("яяя",$9:$9)),1,),10,10),"Декада",SUBSTITUTE(GZ$9,CHAR(10)," ")),)</f>
        <v>1598.918918918919</v>
      </c>
      <c r="HA11" s="2">
        <f>IFERROR(GETPIVOTDATA("Сумма",Лист1!$A$1,"№ работника",$Z11,"Вариант",REPLACE(LEFTB(LOOKUP("яяя",$CI$8:HA$8),11),9,2,),"Год",--MID(HLOOKUP("*год*",HA$9:$KM$9,1,),10,4),"Квартал",MID(HLOOKUP("*Квартал*",HA$9:INDEX($9:$9,MATCH("яяя",$9:$9)),1,),10,11),"Месяц",MID(HLOOKUP("Всего за*",HA$9:INDEX($9:$9,MATCH("яяя",$9:$9)),1,),10,10),"Декада",SUBSTITUTE(HA$9,CHAR(10)," ")),)</f>
        <v>1598.918918918919</v>
      </c>
      <c r="HB11" s="2">
        <f>IFERROR(GETPIVOTDATA("Сумма",Лист1!$A$1,"№ работника",$Z11,"Вариант",REPLACE(LEFTB(LOOKUP("яяя",$CI$8:HB$8),11),9,2,),"Год",--MID(HLOOKUP("*год*",HB$9:INDEX($9:$9,MATCH("яяя",$9:$9)),1,),10,4),"Квартал",MID(HLOOKUP("*Квартал*",HB$9:INDEX($9:$9,MATCH("яяя",$9:$9)),1,),10,11),"Месяц",MID(HB$9,10,10)),)</f>
        <v>4796.7567567567567</v>
      </c>
      <c r="HC11" s="2">
        <f>IFERROR(GETPIVOTDATA("Сумма",Лист1!$A$1,"№ работника",$Z11,"Вариант",REPLACE(LEFTB(LOOKUP("яяя",$CI$8:HC$8),11),9,2,),"Год",--MID(HLOOKUP("*год*",HC$9:$KM$9,1,),10,4),"Квартал",MID(HLOOKUP("*Квартал*",HC$9:INDEX($9:$9,MATCH("яяя",$9:$9)),1,),10,11),"Месяц",MID(HLOOKUP("Всего за*",HC$9:INDEX($9:$9,MATCH("яяя",$9:$9)),1,),10,10),"Декада",SUBSTITUTE(HC$9,CHAR(10)," ")),)</f>
        <v>1598.918918918919</v>
      </c>
      <c r="HD11" s="2">
        <f>IFERROR(GETPIVOTDATA("Сумма",Лист1!$A$1,"№ работника",$Z11,"Вариант",REPLACE(LEFTB(LOOKUP("яяя",$CI$8:HD$8),11),9,2,),"Год",--MID(HLOOKUP("*год*",HD$9:$KM$9,1,),10,4),"Квартал",MID(HLOOKUP("*Квартал*",HD$9:INDEX($9:$9,MATCH("яяя",$9:$9)),1,),10,11),"Месяц",MID(HLOOKUP("Всего за*",HD$9:INDEX($9:$9,MATCH("яяя",$9:$9)),1,),10,10),"Декада",SUBSTITUTE(HD$9,CHAR(10)," ")),)</f>
        <v>1598.918918918919</v>
      </c>
      <c r="HE11" s="2">
        <f>IFERROR(GETPIVOTDATA("Сумма",Лист1!$A$1,"№ работника",$Z11,"Вариант",REPLACE(LEFTB(LOOKUP("яяя",$CI$8:HE$8),11),9,2,),"Год",--MID(HLOOKUP("*год*",HE$9:$KM$9,1,),10,4),"Квартал",MID(HLOOKUP("*Квартал*",HE$9:INDEX($9:$9,MATCH("яяя",$9:$9)),1,),10,11),"Месяц",MID(HLOOKUP("Всего за*",HE$9:INDEX($9:$9,MATCH("яяя",$9:$9)),1,),10,10),"Декада",SUBSTITUTE(HE$9,CHAR(10)," ")),)</f>
        <v>1758.8108108108108</v>
      </c>
      <c r="HF11" s="2">
        <f>IFERROR(GETPIVOTDATA("Сумма",Лист1!$A$1,"№ работника",$Z11,"Вариант",REPLACE(LEFTB(LOOKUP("яяя",$CI$8:HF$8),11),9,2,),"Год",--MID(HLOOKUP("*год*",HF$9:INDEX($9:$9,MATCH("яяя",$9:$9)),1,),10,4),"Квартал",MID(HLOOKUP("*Квартал*",HF$9:INDEX($9:$9,MATCH("яяя",$9:$9)),1,),10,11),"Месяц",MID(HF$9,10,10)),)</f>
        <v>4956.6486486486483</v>
      </c>
      <c r="HG11" s="2">
        <f>IFERROR(GETPIVOTDATA("Сумма",Лист1!$A$1,"№ работника",$Z11,"Вариант",REPLACE(LEFTB(LOOKUP("яяя",$CI$8:HG$8),11),9,2,),"Год",--MID(HLOOKUP("*год*",HG$9:$KM$9,1,),10,4),"Квартал",MID(HLOOKUP("*Квартал*",HG$9:INDEX($9:$9,MATCH("яяя",$9:$9)),1,),10,11),"Месяц",MID(HLOOKUP("Всего за*",HG$9:INDEX($9:$9,MATCH("яяя",$9:$9)),1,),10,10),"Декада",SUBSTITUTE(HG$9,CHAR(10)," ")),)</f>
        <v>1598.918918918919</v>
      </c>
      <c r="HH11" s="2">
        <f>IFERROR(GETPIVOTDATA("Сумма",Лист1!$A$1,"№ работника",$Z11,"Вариант",REPLACE(LEFTB(LOOKUP("яяя",$CI$8:HH$8),11),9,2,),"Год",--MID(HLOOKUP("*год*",HH$9:$KM$9,1,),10,4),"Квартал",MID(HLOOKUP("*Квартал*",HH$9:INDEX($9:$9,MATCH("яяя",$9:$9)),1,),10,11),"Месяц",MID(HLOOKUP("Всего за*",HH$9:INDEX($9:$9,MATCH("яяя",$9:$9)),1,),10,10),"Декада",SUBSTITUTE(HH$9,CHAR(10)," ")),)</f>
        <v>1598.918918918919</v>
      </c>
      <c r="HI11" s="2">
        <f>IFERROR(GETPIVOTDATA("Сумма",Лист1!$A$1,"№ работника",$Z11,"Вариант",REPLACE(LEFTB(LOOKUP("яяя",$CI$8:HI$8),11),9,2,),"Год",--MID(HLOOKUP("*год*",HI$9:$KM$9,1,),10,4),"Квартал",MID(HLOOKUP("*Квартал*",HI$9:INDEX($9:$9,MATCH("яяя",$9:$9)),1,),10,11),"Месяц",MID(HLOOKUP("Всего за*",HI$9:INDEX($9:$9,MATCH("яяя",$9:$9)),1,),10,10),"Декада",SUBSTITUTE(HI$9,CHAR(10)," ")),)</f>
        <v>1598.918918918919</v>
      </c>
      <c r="HJ11" s="2">
        <f>IFERROR(GETPIVOTDATA("Сумма",Лист1!$A$1,"№ работника",$Z11,"Вариант",REPLACE(LEFTB(LOOKUP("яяя",$CI$8:HJ$8),11),9,2,),"Год",--MID(HLOOKUP("*год*",HJ$9:INDEX($9:$9,MATCH("яяя",$9:$9)),1,),10,4),"Квартал",MID(HLOOKUP("*Квартал*",HJ$9:INDEX($9:$9,MATCH("яяя",$9:$9)),1,),10,11),"Месяц",MID(HJ$9,10,10)),)</f>
        <v>4796.7567567567567</v>
      </c>
      <c r="HK11" s="2">
        <f>IFERROR(GETPIVOTDATA("Сумма",Лист1!$A$1,"№ работника",$Z11,"Вариант",REPLACE(LEFTB(LOOKUP("яяя",$CI$8:HK$8),11),9,2,),"Год",--MID(HLOOKUP("*год*",HK$9:INDEX($9:$9,MATCH("яяя",$9:$9)),1,),10,4),"Квартал",MID(HLOOKUP("*Квартал*",HK$9:INDEX($9:$9,MATCH("яяя",$9:$9)),1,),10,11)),)</f>
        <v>14550.162162162162</v>
      </c>
      <c r="HL11" s="2">
        <f>IFERROR(GETPIVOTDATA("Сумма",Лист1!$A$1,"№ работника",$Z11,"Вариант",REPLACE(LEFTB(LOOKUP("яяя",$CI$8:HL$8),11),9,2,),"Год",--MID(HLOOKUP("*год*",HL$9:$KM$9,1,),10,4),"Квартал",MID(HLOOKUP("*Квартал*",HL$9:INDEX($9:$9,MATCH("яяя",$9:$9)),1,),10,11),"Месяц",MID(HLOOKUP("Всего за*",HL$9:INDEX($9:$9,MATCH("яяя",$9:$9)),1,),10,10),"Декада",SUBSTITUTE(HL$9,CHAR(10)," ")),)</f>
        <v>1598.918918918919</v>
      </c>
      <c r="HM11" s="2">
        <f>IFERROR(GETPIVOTDATA("Сумма",Лист1!$A$1,"№ работника",$Z11,"Вариант",REPLACE(LEFTB(LOOKUP("яяя",$CI$8:HM$8),11),9,2,),"Год",--MID(HLOOKUP("*год*",HM$9:$KM$9,1,),10,4),"Квартал",MID(HLOOKUP("*Квартал*",HM$9:INDEX($9:$9,MATCH("яяя",$9:$9)),1,),10,11),"Месяц",MID(HLOOKUP("Всего за*",HM$9:INDEX($9:$9,MATCH("яяя",$9:$9)),1,),10,10),"Декада",SUBSTITUTE(HM$9,CHAR(10)," ")),)</f>
        <v>479.67567567567573</v>
      </c>
      <c r="HN11" s="2">
        <f>IFERROR(GETPIVOTDATA("Сумма",Лист1!$A$1,"№ работника",$Z11,"Вариант",REPLACE(LEFTB(LOOKUP("яяя",$CI$8:HN$8),11),9,2,),"Год",--MID(HLOOKUP("*год*",HN$9:$KM$9,1,),10,4),"Квартал",MID(HLOOKUP("*Квартал*",HN$9:INDEX($9:$9,MATCH("яяя",$9:$9)),1,),10,11),"Месяц",MID(HLOOKUP("Всего за*",HN$9:INDEX($9:$9,MATCH("яяя",$9:$9)),1,),10,10),"Декада",SUBSTITUTE(HN$9,CHAR(10)," ")),)</f>
        <v>0</v>
      </c>
      <c r="HO11" s="2">
        <f>IFERROR(GETPIVOTDATA("Сумма",Лист1!$A$1,"№ работника",$Z11,"Вариант",REPLACE(LEFTB(LOOKUP("яяя",$CI$8:HO$8),11),9,2,),"Год",--MID(HLOOKUP("*год*",HO$9:INDEX($9:$9,MATCH("яяя",$9:$9)),1,),10,4),"Квартал",MID(HLOOKUP("*Квартал*",HO$9:INDEX($9:$9,MATCH("яяя",$9:$9)),1,),10,11),"Месяц",MID(HO$9,10,10)),)</f>
        <v>2078.5945945945946</v>
      </c>
      <c r="HP11" s="2">
        <f>IFERROR(GETPIVOTDATA("Сумма",Лист1!$A$1,"№ работника",$Z11,"Вариант",REPLACE(LEFTB(LOOKUP("яяя",$CI$8:HP$8),11),9,2,),"Год",--MID(HLOOKUP("*год*",HP$9:$KM$9,1,),10,4),"Квартал",MID(HLOOKUP("*Квартал*",HP$9:INDEX($9:$9,MATCH("яяя",$9:$9)),1,),10,11),"Месяц",MID(HLOOKUP("Всего за*",HP$9:INDEX($9:$9,MATCH("яяя",$9:$9)),1,),10,10),"Декада",SUBSTITUTE(HP$9,CHAR(10)," ")),)</f>
        <v>0</v>
      </c>
      <c r="HQ11" s="2">
        <f>IFERROR(GETPIVOTDATA("Сумма",Лист1!$A$1,"№ работника",$Z11,"Вариант",REPLACE(LEFTB(LOOKUP("яяя",$CI$8:HQ$8),11),9,2,),"Год",--MID(HLOOKUP("*год*",HQ$9:$KM$9,1,),10,4),"Квартал",MID(HLOOKUP("*Квартал*",HQ$9:INDEX($9:$9,MATCH("яяя",$9:$9)),1,),10,11),"Месяц",MID(HLOOKUP("Всего за*",HQ$9:INDEX($9:$9,MATCH("яяя",$9:$9)),1,),10,10),"Декада",SUBSTITUTE(HQ$9,CHAR(10)," ")),)</f>
        <v>0</v>
      </c>
      <c r="HR11" s="2">
        <f>IFERROR(GETPIVOTDATA("Сумма",Лист1!$A$1,"№ работника",$Z11,"Вариант",REPLACE(LEFTB(LOOKUP("яяя",$CI$8:HR$8),11),9,2,),"Год",--MID(HLOOKUP("*год*",HR$9:$KM$9,1,),10,4),"Квартал",MID(HLOOKUP("*Квартал*",HR$9:INDEX($9:$9,MATCH("яяя",$9:$9)),1,),10,11),"Месяц",MID(HLOOKUP("Всего за*",HR$9:INDEX($9:$9,MATCH("яяя",$9:$9)),1,),10,10),"Декада",SUBSTITUTE(HR$9,CHAR(10)," ")),)</f>
        <v>0</v>
      </c>
      <c r="HS11" s="2">
        <f>IFERROR(GETPIVOTDATA("Сумма",Лист1!$A$1,"№ работника",$Z11,"Вариант",REPLACE(LEFTB(LOOKUP("яяя",$CI$8:HS$8),11),9,2,),"Год",--MID(HLOOKUP("*год*",HS$9:INDEX($9:$9,MATCH("яяя",$9:$9)),1,),10,4),"Квартал",MID(HLOOKUP("*Квартал*",HS$9:INDEX($9:$9,MATCH("яяя",$9:$9)),1,),10,11),"Месяц",MID(HS$9,10,10)),)</f>
        <v>0</v>
      </c>
      <c r="HT11" s="2">
        <f>IFERROR(GETPIVOTDATA("Сумма",Лист1!$A$1,"№ работника",$Z11,"Вариант",REPLACE(LEFTB(LOOKUP("яяя",$CI$8:HT$8),11),9,2,),"Год",--MID(HLOOKUP("*год*",HT$9:$KM$9,1,),10,4),"Квартал",MID(HLOOKUP("*Квартал*",HT$9:INDEX($9:$9,MATCH("яяя",$9:$9)),1,),10,11),"Месяц",MID(HLOOKUP("Всего за*",HT$9:INDEX($9:$9,MATCH("яяя",$9:$9)),1,),10,10),"Декада",SUBSTITUTE(HT$9,CHAR(10)," ")),)</f>
        <v>0</v>
      </c>
      <c r="HU11" s="2">
        <f>IFERROR(GETPIVOTDATA("Сумма",Лист1!$A$1,"№ работника",$Z11,"Вариант",REPLACE(LEFTB(LOOKUP("яяя",$CI$8:HU$8),11),9,2,),"Год",--MID(HLOOKUP("*год*",HU$9:$KM$9,1,),10,4),"Квартал",MID(HLOOKUP("*Квартал*",HU$9:INDEX($9:$9,MATCH("яяя",$9:$9)),1,),10,11),"Месяц",MID(HLOOKUP("Всего за*",HU$9:INDEX($9:$9,MATCH("яяя",$9:$9)),1,),10,10),"Декада",SUBSTITUTE(HU$9,CHAR(10)," ")),)</f>
        <v>0</v>
      </c>
      <c r="HV11" s="2">
        <f>IFERROR(GETPIVOTDATA("Сумма",Лист1!$A$1,"№ работника",$Z11,"Вариант",REPLACE(LEFTB(LOOKUP("яяя",$CI$8:HV$8),11),9,2,),"Год",--MID(HLOOKUP("*год*",HV$9:$KM$9,1,),10,4),"Квартал",MID(HLOOKUP("*Квартал*",HV$9:INDEX($9:$9,MATCH("яяя",$9:$9)),1,),10,11),"Месяц",MID(HLOOKUP("Всего за*",HV$9:INDEX($9:$9,MATCH("яяя",$9:$9)),1,),10,10),"Декада",SUBSTITUTE(HV$9,CHAR(10)," ")),)</f>
        <v>0</v>
      </c>
      <c r="HW11" s="2">
        <f>IFERROR(GETPIVOTDATA("Сумма",Лист1!$A$1,"№ работника",$Z11,"Вариант",REPLACE(LEFTB(LOOKUP("яяя",$CI$8:HW$8),11),9,2,),"Год",--MID(HLOOKUP("*год*",HW$9:INDEX($9:$9,MATCH("яяя",$9:$9)),1,),10,4),"Квартал",MID(HLOOKUP("*Квартал*",HW$9:INDEX($9:$9,MATCH("яяя",$9:$9)),1,),10,11),"Месяц",MID(HW$9,10,10)),)</f>
        <v>0</v>
      </c>
      <c r="HX11" s="2">
        <f>IFERROR(GETPIVOTDATA("Сумма",Лист1!$A$1,"№ работника",$Z11,"Вариант",REPLACE(LEFTB(LOOKUP("яяя",$CI$8:HX$8),11),9,2,),"Год",--MID(HLOOKUP("*год*",HX$9:INDEX($9:$9,MATCH("яяя",$9:$9)),1,),10,4),"Квартал",MID(HLOOKUP("*Квартал*",HX$9:INDEX($9:$9,MATCH("яяя",$9:$9)),1,),10,11)),)</f>
        <v>2078.5945945945946</v>
      </c>
      <c r="HY11" s="2">
        <f>IFERROR(GETPIVOTDATA("Сумма",Лист1!$A$1,"№ работника",$Z11,"Вариант",REPLACE(LEFTB(LOOKUP("яяя",$CI$8:HY$8),11),9,2,),"Год",--MID(HLOOKUP("*год*",HY$9:$KM$9,1,),10,4),"Квартал",MID(HLOOKUP("*Квартал*",HY$9:INDEX($9:$9,MATCH("яяя",$9:$9)),1,),10,11),"Месяц",MID(HLOOKUP("Всего за*",HY$9:INDEX($9:$9,MATCH("яяя",$9:$9)),1,),10,10),"Декада",SUBSTITUTE(HY$9,CHAR(10)," ")),)</f>
        <v>0</v>
      </c>
      <c r="HZ11" s="2">
        <f>IFERROR(GETPIVOTDATA("Сумма",Лист1!$A$1,"№ работника",$Z11,"Вариант",REPLACE(LEFTB(LOOKUP("яяя",$CI$8:HZ$8),11),9,2,),"Год",--MID(HLOOKUP("*год*",HZ$9:$KM$9,1,),10,4),"Квартал",MID(HLOOKUP("*Квартал*",HZ$9:INDEX($9:$9,MATCH("яяя",$9:$9)),1,),10,11),"Месяц",MID(HLOOKUP("Всего за*",HZ$9:INDEX($9:$9,MATCH("яяя",$9:$9)),1,),10,10),"Декада",SUBSTITUTE(HZ$9,CHAR(10)," ")),)</f>
        <v>0</v>
      </c>
      <c r="IA11" s="2">
        <f>IFERROR(GETPIVOTDATA("Сумма",Лист1!$A$1,"№ работника",$Z11,"Вариант",REPLACE(LEFTB(LOOKUP("яяя",$CI$8:IA$8),11),9,2,),"Год",--MID(HLOOKUP("*год*",IA$9:$KM$9,1,),10,4),"Квартал",MID(HLOOKUP("*Квартал*",IA$9:INDEX($9:$9,MATCH("яяя",$9:$9)),1,),10,11),"Месяц",MID(HLOOKUP("Всего за*",IA$9:INDEX($9:$9,MATCH("яяя",$9:$9)),1,),10,10),"Декада",SUBSTITUTE(IA$9,CHAR(10)," ")),)</f>
        <v>0</v>
      </c>
      <c r="IB11" s="2">
        <f>IFERROR(GETPIVOTDATA("Сумма",Лист1!$A$1,"№ работника",$Z11,"Вариант",REPLACE(LEFTB(LOOKUP("яяя",$CI$8:IB$8),11),9,2,),"Год",--MID(HLOOKUP("*год*",IB$9:INDEX($9:$9,MATCH("яяя",$9:$9)),1,),10,4),"Квартал",MID(HLOOKUP("*Квартал*",IB$9:INDEX($9:$9,MATCH("яяя",$9:$9)),1,),10,11),"Месяц",MID(IB$9,10,10)),)</f>
        <v>0</v>
      </c>
      <c r="IC11" s="2">
        <f>IFERROR(GETPIVOTDATA("Сумма",Лист1!$A$1,"№ работника",$Z11,"Вариант",REPLACE(LEFTB(LOOKUP("яяя",$CI$8:IC$8),11),9,2,),"Год",--MID(HLOOKUP("*год*",IC$9:$KM$9,1,),10,4),"Квартал",MID(HLOOKUP("*Квартал*",IC$9:INDEX($9:$9,MATCH("яяя",$9:$9)),1,),10,11),"Месяц",MID(HLOOKUP("Всего за*",IC$9:INDEX($9:$9,MATCH("яяя",$9:$9)),1,),10,10),"Декада",SUBSTITUTE(IC$9,CHAR(10)," ")),)</f>
        <v>0</v>
      </c>
      <c r="ID11" s="2">
        <f>IFERROR(GETPIVOTDATA("Сумма",Лист1!$A$1,"№ работника",$Z11,"Вариант",REPLACE(LEFTB(LOOKUP("яяя",$CI$8:ID$8),11),9,2,),"Год",--MID(HLOOKUP("*год*",ID$9:$KM$9,1,),10,4),"Квартал",MID(HLOOKUP("*Квартал*",ID$9:INDEX($9:$9,MATCH("яяя",$9:$9)),1,),10,11),"Месяц",MID(HLOOKUP("Всего за*",ID$9:INDEX($9:$9,MATCH("яяя",$9:$9)),1,),10,10),"Декада",SUBSTITUTE(ID$9,CHAR(10)," ")),)</f>
        <v>0</v>
      </c>
      <c r="IE11" s="2">
        <f>IFERROR(GETPIVOTDATA("Сумма",Лист1!$A$1,"№ работника",$Z11,"Вариант",REPLACE(LEFTB(LOOKUP("яяя",$CI$8:IE$8),11),9,2,),"Год",--MID(HLOOKUP("*год*",IE$9:$KM$9,1,),10,4),"Квартал",MID(HLOOKUP("*Квартал*",IE$9:INDEX($9:$9,MATCH("яяя",$9:$9)),1,),10,11),"Месяц",MID(HLOOKUP("Всего за*",IE$9:INDEX($9:$9,MATCH("яяя",$9:$9)),1,),10,10),"Декада",SUBSTITUTE(IE$9,CHAR(10)," ")),)</f>
        <v>0</v>
      </c>
      <c r="IF11" s="2">
        <f>IFERROR(GETPIVOTDATA("Сумма",Лист1!$A$1,"№ работника",$Z11,"Вариант",REPLACE(LEFTB(LOOKUP("яяя",$CI$8:IF$8),11),9,2,),"Год",--MID(HLOOKUP("*год*",IF$9:INDEX($9:$9,MATCH("яяя",$9:$9)),1,),10,4),"Квартал",MID(HLOOKUP("*Квартал*",IF$9:INDEX($9:$9,MATCH("яяя",$9:$9)),1,),10,11),"Месяц",MID(IF$9,10,10)),)</f>
        <v>0</v>
      </c>
      <c r="IG11" s="2">
        <f>IFERROR(GETPIVOTDATA("Сумма",Лист1!$A$1,"№ работника",$Z11,"Вариант",REPLACE(LEFTB(LOOKUP("яяя",$CI$8:IG$8),11),9,2,),"Год",--MID(HLOOKUP("*год*",IG$9:$KM$9,1,),10,4),"Квартал",MID(HLOOKUP("*Квартал*",IG$9:INDEX($9:$9,MATCH("яяя",$9:$9)),1,),10,11),"Месяц",MID(HLOOKUP("Всего за*",IG$9:INDEX($9:$9,MATCH("яяя",$9:$9)),1,),10,10),"Декада",SUBSTITUTE(IG$9,CHAR(10)," ")),)</f>
        <v>0</v>
      </c>
      <c r="IH11" s="2">
        <f>IFERROR(GETPIVOTDATA("Сумма",Лист1!$A$1,"№ работника",$Z11,"Вариант",REPLACE(LEFTB(LOOKUP("яяя",$CI$8:IH$8),11),9,2,),"Год",--MID(HLOOKUP("*год*",IH$9:$KM$9,1,),10,4),"Квартал",MID(HLOOKUP("*Квартал*",IH$9:INDEX($9:$9,MATCH("яяя",$9:$9)),1,),10,11),"Месяц",MID(HLOOKUP("Всего за*",IH$9:INDEX($9:$9,MATCH("яяя",$9:$9)),1,),10,10),"Декада",SUBSTITUTE(IH$9,CHAR(10)," ")),)</f>
        <v>0</v>
      </c>
      <c r="II11" s="2">
        <f>IFERROR(GETPIVOTDATA("Сумма",Лист1!$A$1,"№ работника",$Z11,"Вариант",REPLACE(LEFTB(LOOKUP("яяя",$CI$8:II$8),11),9,2,),"Год",--MID(HLOOKUP("*год*",II$9:$KM$9,1,),10,4),"Квартал",MID(HLOOKUP("*Квартал*",II$9:INDEX($9:$9,MATCH("яяя",$9:$9)),1,),10,11),"Месяц",MID(HLOOKUP("Всего за*",II$9:INDEX($9:$9,MATCH("яяя",$9:$9)),1,),10,10),"Декада",SUBSTITUTE(II$9,CHAR(10)," ")),)</f>
        <v>0</v>
      </c>
      <c r="IJ11" s="2">
        <f>IFERROR(GETPIVOTDATA("Сумма",Лист1!$A$1,"№ работника",$Z11,"Вариант",REPLACE(LEFTB(LOOKUP("яяя",$CI$8:IJ$8),11),9,2,),"Год",--MID(HLOOKUP("*год*",IJ$9:INDEX($9:$9,MATCH("яяя",$9:$9)),1,),10,4),"Квартал",MID(HLOOKUP("*Квартал*",IJ$9:INDEX($9:$9,MATCH("яяя",$9:$9)),1,),10,11),"Месяц",MID(IJ$9,10,10)),)</f>
        <v>0</v>
      </c>
      <c r="IK11" s="2">
        <f>IFERROR(GETPIVOTDATA("Сумма",Лист1!$A$1,"№ работника",$Z11,"Вариант",REPLACE(LEFTB(LOOKUP("яяя",$CI$8:IK$8),11),9,2,),"Год",--MID(HLOOKUP("*год*",IK$9:INDEX($9:$9,MATCH("яяя",$9:$9)),1,),10,4),"Квартал",MID(HLOOKUP("*Квартал*",IK$9:INDEX($9:$9,MATCH("яяя",$9:$9)),1,),10,11)),)</f>
        <v>0</v>
      </c>
      <c r="IL11" s="2">
        <f>IFERROR(GETPIVOTDATA("Сумма",Лист1!$A$1,"№ работника",$Z11,"Вариант",REPLACE(LEFTB(LOOKUP("яяя",$CI$8:IL$8),11),9,2,),"Год",--MID(IL$9,10,4)),)</f>
        <v>29580.000000000007</v>
      </c>
      <c r="IM11" s="2">
        <f>IFERROR(GETPIVOTDATA("Сумма",Лист1!$A$1,"№ работника",$Z11,"Вариант",REPLACE(LEFTB(LOOKUP("яяя",$CI$8:IM$8),11),9,2,),"Год",--MID(HLOOKUP("*год*",IM$9:$KM$9,1,),10,4),"Квартал",MID(HLOOKUP("*Квартал*",IM$9:INDEX($9:$9,MATCH("яяя",$9:$9)),1,),10,11),"Месяц",MID(HLOOKUP("Всего за*",IM$9:INDEX($9:$9,MATCH("яяя",$9:$9)),1,),10,10),"Декада",SUBSTITUTE(IM$9,CHAR(10)," ")),)</f>
        <v>149.13513513513513</v>
      </c>
      <c r="IN11" s="2">
        <f>IFERROR(GETPIVOTDATA("Сумма",Лист1!$A$1,"№ работника",$Z11,"Вариант",REPLACE(LEFTB(LOOKUP("яяя",$CI$8:IN$8),11),9,2,),"Год",--MID(HLOOKUP("*год*",IN$9:$KM$9,1,),10,4),"Квартал",MID(HLOOKUP("*Квартал*",IN$9:INDEX($9:$9,MATCH("яяя",$9:$9)),1,),10,11),"Месяц",MID(HLOOKUP("Всего за*",IN$9:INDEX($9:$9,MATCH("яяя",$9:$9)),1,),10,10),"Декада",SUBSTITUTE(IN$9,CHAR(10)," ")),)</f>
        <v>1491.3513513513515</v>
      </c>
      <c r="IO11" s="2">
        <f>IFERROR(GETPIVOTDATA("Сумма",Лист1!$A$1,"№ работника",$Z11,"Вариант",REPLACE(LEFTB(LOOKUP("яяя",$CI$8:IO$8),11),9,2,),"Год",--MID(HLOOKUP("*год*",IO$9:$KM$9,1,),10,4),"Квартал",MID(HLOOKUP("*Квартал*",IO$9:INDEX($9:$9,MATCH("яяя",$9:$9)),1,),10,11),"Месяц",MID(HLOOKUP("Всего за*",IO$9:INDEX($9:$9,MATCH("яяя",$9:$9)),1,),10,10),"Декада",SUBSTITUTE(IO$9,CHAR(10)," ")),)</f>
        <v>1640.4864864864867</v>
      </c>
      <c r="IP11" s="2">
        <f>IFERROR(GETPIVOTDATA("Сумма",Лист1!$A$1,"№ работника",$Z11,"Вариант",REPLACE(LEFTB(LOOKUP("яяя",$CI$8:IP$8),11),9,2,),"Год",--MID(HLOOKUP("*год*",IP$9:INDEX($9:$9,MATCH("яяя",$9:$9)),1,),10,4),"Квартал",MID(HLOOKUP("*Квартал*",IP$9:INDEX($9:$9,MATCH("яяя",$9:$9)),1,),10,11),"Месяц",MID(IP$9,10,10)),)</f>
        <v>3280.9729729729734</v>
      </c>
      <c r="IQ11" s="2">
        <f>IFERROR(GETPIVOTDATA("Сумма",Лист1!$A$1,"№ работника",$Z11,"Вариант",REPLACE(LEFTB(LOOKUP("яяя",$CI$8:IQ$8),11),9,2,),"Год",--MID(HLOOKUP("*год*",IQ$9:$KM$9,1,),10,4),"Квартал",MID(HLOOKUP("*Квартал*",IQ$9:INDEX($9:$9,MATCH("яяя",$9:$9)),1,),10,11),"Месяц",MID(HLOOKUP("Всего за*",IQ$9:INDEX($9:$9,MATCH("яяя",$9:$9)),1,),10,10),"Декада",SUBSTITUTE(IQ$9,CHAR(10)," ")),)</f>
        <v>1491.3513513513515</v>
      </c>
      <c r="IR11" s="2">
        <f>IFERROR(GETPIVOTDATA("Сумма",Лист1!$A$1,"№ работника",$Z11,"Вариант",REPLACE(LEFTB(LOOKUP("яяя",$CI$8:IR$8),11),9,2,),"Год",--MID(HLOOKUP("*год*",IR$9:$KM$9,1,),10,4),"Квартал",MID(HLOOKUP("*Квартал*",IR$9:INDEX($9:$9,MATCH("яяя",$9:$9)),1,),10,11),"Месяц",MID(HLOOKUP("Всего за*",IR$9:INDEX($9:$9,MATCH("яяя",$9:$9)),1,),10,10),"Декада",SUBSTITUTE(IR$9,CHAR(10)," ")),)</f>
        <v>1491.3513513513515</v>
      </c>
      <c r="IS11" s="2">
        <f>IFERROR(GETPIVOTDATA("Сумма",Лист1!$A$1,"№ работника",$Z11,"Вариант",REPLACE(LEFTB(LOOKUP("яяя",$CI$8:IS$8),11),9,2,),"Год",--MID(HLOOKUP("*год*",IS$9:$KM$9,1,),10,4),"Квартал",MID(HLOOKUP("*Квартал*",IS$9:INDEX($9:$9,MATCH("яяя",$9:$9)),1,),10,11),"Месяц",MID(HLOOKUP("Всего за*",IS$9:INDEX($9:$9,MATCH("яяя",$9:$9)),1,),10,10),"Декада",SUBSTITUTE(IS$9,CHAR(10)," ")),)</f>
        <v>1193.081081081081</v>
      </c>
      <c r="IT11" s="2">
        <f>IFERROR(GETPIVOTDATA("Сумма",Лист1!$A$1,"№ работника",$Z11,"Вариант",REPLACE(LEFTB(LOOKUP("яяя",$CI$8:IT$8),11),9,2,),"Год",--MID(HLOOKUP("*год*",IT$9:INDEX($9:$9,MATCH("яяя",$9:$9)),1,),10,4),"Квартал",MID(HLOOKUP("*Квартал*",IT$9:INDEX($9:$9,MATCH("яяя",$9:$9)),1,),10,11),"Месяц",MID(IT$9,10,10)),)</f>
        <v>4175.7837837837842</v>
      </c>
      <c r="IU11" s="2">
        <f>IFERROR(GETPIVOTDATA("Сумма",Лист1!$A$1,"№ работника",$Z11,"Вариант",REPLACE(LEFTB(LOOKUP("яяя",$CI$8:IU$8),11),9,2,),"Год",--MID(HLOOKUP("*год*",IU$9:$KM$9,1,),10,4),"Квартал",MID(HLOOKUP("*Квартал*",IU$9:INDEX($9:$9,MATCH("яяя",$9:$9)),1,),10,11),"Месяц",MID(HLOOKUP("Всего за*",IU$9:INDEX($9:$9,MATCH("яяя",$9:$9)),1,),10,10),"Декада",SUBSTITUTE(IU$9,CHAR(10)," ")),)</f>
        <v>1491.3513513513515</v>
      </c>
      <c r="IV11" s="2">
        <f>IFERROR(GETPIVOTDATA("Сумма",Лист1!$A$1,"№ работника",$Z11,"Вариант",REPLACE(LEFTB(LOOKUP("яяя",$CI$8:IV$8),11),9,2,),"Год",--MID(HLOOKUP("*год*",IV$9:$KM$9,1,),10,4),"Квартал",MID(HLOOKUP("*Квартал*",IV$9:INDEX($9:$9,MATCH("яяя",$9:$9)),1,),10,11),"Месяц",MID(HLOOKUP("Всего за*",IV$9:INDEX($9:$9,MATCH("яяя",$9:$9)),1,),10,10),"Декада",SUBSTITUTE(IV$9,CHAR(10)," ")),)</f>
        <v>1491.3513513513515</v>
      </c>
      <c r="IW11" s="2">
        <f>IFERROR(GETPIVOTDATA("Сумма",Лист1!$A$1,"№ работника",$Z11,"Вариант",REPLACE(LEFTB(LOOKUP("яяя",$CI$8:IW$8),11),9,2,),"Год",--MID(HLOOKUP("*год*",IW$9:$KM$9,1,),10,4),"Квартал",MID(HLOOKUP("*Квартал*",IW$9:INDEX($9:$9,MATCH("яяя",$9:$9)),1,),10,11),"Месяц",MID(HLOOKUP("Всего за*",IW$9:INDEX($9:$9,MATCH("яяя",$9:$9)),1,),10,10),"Декада",SUBSTITUTE(IW$9,CHAR(10)," ")),)</f>
        <v>1640.4864864864867</v>
      </c>
      <c r="IX11" s="2">
        <f>IFERROR(GETPIVOTDATA("Сумма",Лист1!$A$1,"№ работника",$Z11,"Вариант",REPLACE(LEFTB(LOOKUP("яяя",$CI$8:IX$8),11),9,2,),"Год",--MID(HLOOKUP("*год*",IX$9:INDEX($9:$9,MATCH("яяя",$9:$9)),1,),10,4),"Квартал",MID(HLOOKUP("*Квартал*",IX$9:INDEX($9:$9,MATCH("яяя",$9:$9)),1,),10,11),"Месяц",MID(IX$9,10,10)),)</f>
        <v>4623.1891891891901</v>
      </c>
      <c r="IY11" s="2">
        <f>IFERROR(GETPIVOTDATA("Сумма",Лист1!$A$1,"№ работника",$Z11,"Вариант",REPLACE(LEFTB(LOOKUP("яяя",$CI$8:IY$8),11),9,2,),"Год",--MID(HLOOKUP("*год*",IY$9:INDEX($9:$9,MATCH("яяя",$9:$9)),1,),10,4),"Квартал",MID(HLOOKUP("*Квартал*",IY$9:INDEX($9:$9,MATCH("яяя",$9:$9)),1,),10,11)),)</f>
        <v>12079.945945945947</v>
      </c>
      <c r="IZ11" s="2">
        <f>IFERROR(GETPIVOTDATA("Сумма",Лист1!$A$1,"№ работника",$Z11,"Вариант",REPLACE(LEFTB(LOOKUP("яяя",$CI$8:IZ$8),11),9,2,),"Год",--MID(HLOOKUP("*год*",IZ$9:$KM$9,1,),10,4),"Квартал",MID(HLOOKUP("*Квартал*",IZ$9:INDEX($9:$9,MATCH("яяя",$9:$9)),1,),10,11),"Месяц",MID(HLOOKUP("Всего за*",IZ$9:INDEX($9:$9,MATCH("яяя",$9:$9)),1,),10,10),"Декада",SUBSTITUTE(IZ$9,CHAR(10)," ")),)</f>
        <v>1491.3513513513515</v>
      </c>
      <c r="JA11" s="2">
        <f>IFERROR(GETPIVOTDATA("Сумма",Лист1!$A$1,"№ работника",$Z11,"Вариант",REPLACE(LEFTB(LOOKUP("яяя",$CI$8:JA$8),11),9,2,),"Год",--MID(HLOOKUP("*год*",JA$9:$KM$9,1,),10,4),"Квартал",MID(HLOOKUP("*Квартал*",JA$9:INDEX($9:$9,MATCH("яяя",$9:$9)),1,),10,11),"Месяц",MID(HLOOKUP("Всего за*",JA$9:INDEX($9:$9,MATCH("яяя",$9:$9)),1,),10,10),"Декада",SUBSTITUTE(JA$9,CHAR(10)," ")),)</f>
        <v>1491.3513513513515</v>
      </c>
      <c r="JB11" s="2">
        <f>IFERROR(GETPIVOTDATA("Сумма",Лист1!$A$1,"№ работника",$Z11,"Вариант",REPLACE(LEFTB(LOOKUP("яяя",$CI$8:JB$8),11),9,2,),"Год",--MID(HLOOKUP("*год*",JB$9:$KM$9,1,),10,4),"Квартал",MID(HLOOKUP("*Квартал*",JB$9:INDEX($9:$9,MATCH("яяя",$9:$9)),1,),10,11),"Месяц",MID(HLOOKUP("Всего за*",JB$9:INDEX($9:$9,MATCH("яяя",$9:$9)),1,),10,10),"Декада",SUBSTITUTE(JB$9,CHAR(10)," ")),)</f>
        <v>1491.3513513513515</v>
      </c>
      <c r="JC11" s="2">
        <f>IFERROR(GETPIVOTDATA("Сумма",Лист1!$A$1,"№ работника",$Z11,"Вариант",REPLACE(LEFTB(LOOKUP("яяя",$CI$8:JC$8),11),9,2,),"Год",--MID(HLOOKUP("*год*",JC$9:INDEX($9:$9,MATCH("яяя",$9:$9)),1,),10,4),"Квартал",MID(HLOOKUP("*Квартал*",JC$9:INDEX($9:$9,MATCH("яяя",$9:$9)),1,),10,11),"Месяц",MID(JC$9,10,10)),)</f>
        <v>4474.0540540540542</v>
      </c>
      <c r="JD11" s="2">
        <f>IFERROR(GETPIVOTDATA("Сумма",Лист1!$A$1,"№ работника",$Z11,"Вариант",REPLACE(LEFTB(LOOKUP("яяя",$CI$8:JD$8),11),9,2,),"Год",--MID(HLOOKUP("*год*",JD$9:$KM$9,1,),10,4),"Квартал",MID(HLOOKUP("*Квартал*",JD$9:INDEX($9:$9,MATCH("яяя",$9:$9)),1,),10,11),"Месяц",MID(HLOOKUP("Всего за*",JD$9:INDEX($9:$9,MATCH("яяя",$9:$9)),1,),10,10),"Декада",SUBSTITUTE(JD$9,CHAR(10)," ")),)</f>
        <v>1491.3513513513515</v>
      </c>
      <c r="JE11" s="2">
        <f>IFERROR(GETPIVOTDATA("Сумма",Лист1!$A$1,"№ работника",$Z11,"Вариант",REPLACE(LEFTB(LOOKUP("яяя",$CI$8:JE$8),11),9,2,),"Год",--MID(HLOOKUP("*год*",JE$9:$KM$9,1,),10,4),"Квартал",MID(HLOOKUP("*Квартал*",JE$9:INDEX($9:$9,MATCH("яяя",$9:$9)),1,),10,11),"Месяц",MID(HLOOKUP("Всего за*",JE$9:INDEX($9:$9,MATCH("яяя",$9:$9)),1,),10,10),"Декада",SUBSTITUTE(JE$9,CHAR(10)," ")),)</f>
        <v>1491.3513513513515</v>
      </c>
      <c r="JF11" s="2">
        <f>IFERROR(GETPIVOTDATA("Сумма",Лист1!$A$1,"№ работника",$Z11,"Вариант",REPLACE(LEFTB(LOOKUP("яяя",$CI$8:JF$8),11),9,2,),"Год",--MID(HLOOKUP("*год*",JF$9:$KM$9,1,),10,4),"Квартал",MID(HLOOKUP("*Квартал*",JF$9:INDEX($9:$9,MATCH("яяя",$9:$9)),1,),10,11),"Месяц",MID(HLOOKUP("Всего за*",JF$9:INDEX($9:$9,MATCH("яяя",$9:$9)),1,),10,10),"Декада",SUBSTITUTE(JF$9,CHAR(10)," ")),)</f>
        <v>1640.4864864864867</v>
      </c>
      <c r="JG11" s="2">
        <f>IFERROR(GETPIVOTDATA("Сумма",Лист1!$A$1,"№ работника",$Z11,"Вариант",REPLACE(LEFTB(LOOKUP("яяя",$CI$8:JG$8),11),9,2,),"Год",--MID(HLOOKUP("*год*",JG$9:INDEX($9:$9,MATCH("яяя",$9:$9)),1,),10,4),"Квартал",MID(HLOOKUP("*Квартал*",JG$9:INDEX($9:$9,MATCH("яяя",$9:$9)),1,),10,11),"Месяц",MID(JG$9,10,10)),)</f>
        <v>4623.1891891891901</v>
      </c>
      <c r="JH11" s="2">
        <f>IFERROR(GETPIVOTDATA("Сумма",Лист1!$A$1,"№ работника",$Z11,"Вариант",REPLACE(LEFTB(LOOKUP("яяя",$CI$8:JH$8),11),9,2,),"Год",--MID(HLOOKUP("*год*",JH$9:$KM$9,1,),10,4),"Квартал",MID(HLOOKUP("*Квартал*",JH$9:INDEX($9:$9,MATCH("яяя",$9:$9)),1,),10,11),"Месяц",MID(HLOOKUP("Всего за*",JH$9:INDEX($9:$9,MATCH("яяя",$9:$9)),1,),10,10),"Декада",SUBSTITUTE(JH$9,CHAR(10)," ")),)</f>
        <v>1491.3513513513515</v>
      </c>
      <c r="JI11" s="2">
        <f>IFERROR(GETPIVOTDATA("Сумма",Лист1!$A$1,"№ работника",$Z11,"Вариант",REPLACE(LEFTB(LOOKUP("яяя",$CI$8:JI$8),11),9,2,),"Год",--MID(HLOOKUP("*год*",JI$9:$KM$9,1,),10,4),"Квартал",MID(HLOOKUP("*Квартал*",JI$9:INDEX($9:$9,MATCH("яяя",$9:$9)),1,),10,11),"Месяц",MID(HLOOKUP("Всего за*",JI$9:INDEX($9:$9,MATCH("яяя",$9:$9)),1,),10,10),"Декада",SUBSTITUTE(JI$9,CHAR(10)," ")),)</f>
        <v>1491.3513513513515</v>
      </c>
      <c r="JJ11" s="2">
        <f>IFERROR(GETPIVOTDATA("Сумма",Лист1!$A$1,"№ работника",$Z11,"Вариант",REPLACE(LEFTB(LOOKUP("яяя",$CI$8:JJ$8),11),9,2,),"Год",--MID(HLOOKUP("*год*",JJ$9:$KM$9,1,),10,4),"Квартал",MID(HLOOKUP("*Квартал*",JJ$9:INDEX($9:$9,MATCH("яяя",$9:$9)),1,),10,11),"Месяц",MID(HLOOKUP("Всего за*",JJ$9:INDEX($9:$9,MATCH("яяя",$9:$9)),1,),10,10),"Декада",SUBSTITUTE(JJ$9,CHAR(10)," ")),)</f>
        <v>1491.3513513513515</v>
      </c>
      <c r="JK11" s="2">
        <f>IFERROR(GETPIVOTDATA("Сумма",Лист1!$A$1,"№ работника",$Z11,"Вариант",REPLACE(LEFTB(LOOKUP("яяя",$CI$8:JK$8),11),9,2,),"Год",--MID(HLOOKUP("*год*",JK$9:INDEX($9:$9,MATCH("яяя",$9:$9)),1,),10,4),"Квартал",MID(HLOOKUP("*Квартал*",JK$9:INDEX($9:$9,MATCH("яяя",$9:$9)),1,),10,11),"Месяц",MID(JK$9,10,10)),)</f>
        <v>4474.0540540540542</v>
      </c>
      <c r="JL11" s="2">
        <f>IFERROR(GETPIVOTDATA("Сумма",Лист1!$A$1,"№ работника",$Z11,"Вариант",REPLACE(LEFTB(LOOKUP("яяя",$CI$8:JL$8),11),9,2,),"Год",--MID(HLOOKUP("*год*",JL$9:INDEX($9:$9,MATCH("яяя",$9:$9)),1,),10,4),"Квартал",MID(HLOOKUP("*Квартал*",JL$9:INDEX($9:$9,MATCH("яяя",$9:$9)),1,),10,11)),)</f>
        <v>13571.297297297298</v>
      </c>
      <c r="JM11" s="2">
        <f>IFERROR(GETPIVOTDATA("Сумма",Лист1!$A$1,"№ работника",$Z11,"Вариант",REPLACE(LEFTB(LOOKUP("яяя",$CI$8:JM$8),11),9,2,),"Год",--MID(HLOOKUP("*год*",JM$9:$KM$9,1,),10,4),"Квартал",MID(HLOOKUP("*Квартал*",JM$9:INDEX($9:$9,MATCH("яяя",$9:$9)),1,),10,11),"Месяц",MID(HLOOKUP("Всего за*",JM$9:INDEX($9:$9,MATCH("яяя",$9:$9)),1,),10,10),"Декада",SUBSTITUTE(JM$9,CHAR(10)," ")),)</f>
        <v>1491.3513513513515</v>
      </c>
      <c r="JN11" s="2">
        <f>IFERROR(GETPIVOTDATA("Сумма",Лист1!$A$1,"№ работника",$Z11,"Вариант",REPLACE(LEFTB(LOOKUP("яяя",$CI$8:JN$8),11),9,2,),"Год",--MID(HLOOKUP("*год*",JN$9:$KM$9,1,),10,4),"Квартал",MID(HLOOKUP("*Квартал*",JN$9:INDEX($9:$9,MATCH("яяя",$9:$9)),1,),10,11),"Месяц",MID(HLOOKUP("Всего за*",JN$9:INDEX($9:$9,MATCH("яяя",$9:$9)),1,),10,10),"Декада",SUBSTITUTE(JN$9,CHAR(10)," ")),)</f>
        <v>447.40540540540542</v>
      </c>
      <c r="JO11" s="2">
        <f>IFERROR(GETPIVOTDATA("Сумма",Лист1!$A$1,"№ работника",$Z11,"Вариант",REPLACE(LEFTB(LOOKUP("яяя",$CI$8:JO$8),11),9,2,),"Год",--MID(HLOOKUP("*год*",JO$9:$KM$9,1,),10,4),"Квартал",MID(HLOOKUP("*Квартал*",JO$9:INDEX($9:$9,MATCH("яяя",$9:$9)),1,),10,11),"Месяц",MID(HLOOKUP("Всего за*",JO$9:INDEX($9:$9,MATCH("яяя",$9:$9)),1,),10,10),"Декада",SUBSTITUTE(JO$9,CHAR(10)," ")),)</f>
        <v>0</v>
      </c>
      <c r="JP11" s="2">
        <f>IFERROR(GETPIVOTDATA("Сумма",Лист1!$A$1,"№ работника",$Z11,"Вариант",REPLACE(LEFTB(LOOKUP("яяя",$CI$8:JP$8),11),9,2,),"Год",--MID(HLOOKUP("*год*",JP$9:INDEX($9:$9,MATCH("яяя",$9:$9)),1,),10,4),"Квартал",MID(HLOOKUP("*Квартал*",JP$9:INDEX($9:$9,MATCH("яяя",$9:$9)),1,),10,11),"Месяц",MID(JP$9,10,10)),)</f>
        <v>1938.7567567567569</v>
      </c>
      <c r="JQ11" s="2">
        <f>IFERROR(GETPIVOTDATA("Сумма",Лист1!$A$1,"№ работника",$Z11,"Вариант",REPLACE(LEFTB(LOOKUP("яяя",$CI$8:JQ$8),11),9,2,),"Год",--MID(HLOOKUP("*год*",JQ$9:$KM$9,1,),10,4),"Квартал",MID(HLOOKUP("*Квартал*",JQ$9:INDEX($9:$9,MATCH("яяя",$9:$9)),1,),10,11),"Месяц",MID(HLOOKUP("Всего за*",JQ$9:INDEX($9:$9,MATCH("яяя",$9:$9)),1,),10,10),"Декада",SUBSTITUTE(JQ$9,CHAR(10)," ")),)</f>
        <v>0</v>
      </c>
      <c r="JR11" s="2">
        <f>IFERROR(GETPIVOTDATA("Сумма",Лист1!$A$1,"№ работника",$Z11,"Вариант",REPLACE(LEFTB(LOOKUP("яяя",$CI$8:JR$8),11),9,2,),"Год",--MID(HLOOKUP("*год*",JR$9:$KM$9,1,),10,4),"Квартал",MID(HLOOKUP("*Квартал*",JR$9:INDEX($9:$9,MATCH("яяя",$9:$9)),1,),10,11),"Месяц",MID(HLOOKUP("Всего за*",JR$9:INDEX($9:$9,MATCH("яяя",$9:$9)),1,),10,10),"Декада",SUBSTITUTE(JR$9,CHAR(10)," ")),)</f>
        <v>0</v>
      </c>
      <c r="JS11" s="2">
        <f>IFERROR(GETPIVOTDATA("Сумма",Лист1!$A$1,"№ работника",$Z11,"Вариант",REPLACE(LEFTB(LOOKUP("яяя",$CI$8:JS$8),11),9,2,),"Год",--MID(HLOOKUP("*год*",JS$9:$KM$9,1,),10,4),"Квартал",MID(HLOOKUP("*Квартал*",JS$9:INDEX($9:$9,MATCH("яяя",$9:$9)),1,),10,11),"Месяц",MID(HLOOKUP("Всего за*",JS$9:INDEX($9:$9,MATCH("яяя",$9:$9)),1,),10,10),"Декада",SUBSTITUTE(JS$9,CHAR(10)," ")),)</f>
        <v>0</v>
      </c>
      <c r="JT11" s="2">
        <f>IFERROR(GETPIVOTDATA("Сумма",Лист1!$A$1,"№ работника",$Z11,"Вариант",REPLACE(LEFTB(LOOKUP("яяя",$CI$8:JT$8),11),9,2,),"Год",--MID(HLOOKUP("*год*",JT$9:INDEX($9:$9,MATCH("яяя",$9:$9)),1,),10,4),"Квартал",MID(HLOOKUP("*Квартал*",JT$9:INDEX($9:$9,MATCH("яяя",$9:$9)),1,),10,11),"Месяц",MID(JT$9,10,10)),)</f>
        <v>0</v>
      </c>
      <c r="JU11" s="2">
        <f>IFERROR(GETPIVOTDATA("Сумма",Лист1!$A$1,"№ работника",$Z11,"Вариант",REPLACE(LEFTB(LOOKUP("яяя",$CI$8:JU$8),11),9,2,),"Год",--MID(HLOOKUP("*год*",JU$9:$KM$9,1,),10,4),"Квартал",MID(HLOOKUP("*Квартал*",JU$9:INDEX($9:$9,MATCH("яяя",$9:$9)),1,),10,11),"Месяц",MID(HLOOKUP("Всего за*",JU$9:INDEX($9:$9,MATCH("яяя",$9:$9)),1,),10,10),"Декада",SUBSTITUTE(JU$9,CHAR(10)," ")),)</f>
        <v>0</v>
      </c>
      <c r="JV11" s="2">
        <f>IFERROR(GETPIVOTDATA("Сумма",Лист1!$A$1,"№ работника",$Z11,"Вариант",REPLACE(LEFTB(LOOKUP("яяя",$CI$8:JV$8),11),9,2,),"Год",--MID(HLOOKUP("*год*",JV$9:$KM$9,1,),10,4),"Квартал",MID(HLOOKUP("*Квартал*",JV$9:INDEX($9:$9,MATCH("яяя",$9:$9)),1,),10,11),"Месяц",MID(HLOOKUP("Всего за*",JV$9:INDEX($9:$9,MATCH("яяя",$9:$9)),1,),10,10),"Декада",SUBSTITUTE(JV$9,CHAR(10)," ")),)</f>
        <v>0</v>
      </c>
      <c r="JW11" s="2">
        <f>IFERROR(GETPIVOTDATA("Сумма",Лист1!$A$1,"№ работника",$Z11,"Вариант",REPLACE(LEFTB(LOOKUP("яяя",$CI$8:JW$8),11),9,2,),"Год",--MID(HLOOKUP("*год*",JW$9:$KM$9,1,),10,4),"Квартал",MID(HLOOKUP("*Квартал*",JW$9:INDEX($9:$9,MATCH("яяя",$9:$9)),1,),10,11),"Месяц",MID(HLOOKUP("Всего за*",JW$9:INDEX($9:$9,MATCH("яяя",$9:$9)),1,),10,10),"Декада",SUBSTITUTE(JW$9,CHAR(10)," ")),)</f>
        <v>0</v>
      </c>
      <c r="JX11" s="2">
        <f>IFERROR(GETPIVOTDATA("Сумма",Лист1!$A$1,"№ работника",$Z11,"Вариант",REPLACE(LEFTB(LOOKUP("яяя",$CI$8:JX$8),11),9,2,),"Год",--MID(HLOOKUP("*год*",JX$9:INDEX($9:$9,MATCH("яяя",$9:$9)),1,),10,4),"Квартал",MID(HLOOKUP("*Квартал*",JX$9:INDEX($9:$9,MATCH("яяя",$9:$9)),1,),10,11),"Месяц",MID(JX$9,10,10)),)</f>
        <v>0</v>
      </c>
      <c r="JY11" s="2">
        <f>IFERROR(GETPIVOTDATA("Сумма",Лист1!$A$1,"№ работника",$Z11,"Вариант",REPLACE(LEFTB(LOOKUP("яяя",$CI$8:JY$8),11),9,2,),"Год",--MID(HLOOKUP("*год*",JY$9:INDEX($9:$9,MATCH("яяя",$9:$9)),1,),10,4),"Квартал",MID(HLOOKUP("*Квартал*",JY$9:INDEX($9:$9,MATCH("яяя",$9:$9)),1,),10,11)),)</f>
        <v>1938.7567567567569</v>
      </c>
      <c r="JZ11" s="2">
        <f>IFERROR(GETPIVOTDATA("Сумма",Лист1!$A$1,"№ работника",$Z11,"Вариант",REPLACE(LEFTB(LOOKUP("яяя",$CI$8:JZ$8),11),9,2,),"Год",--MID(HLOOKUP("*год*",JZ$9:$KM$9,1,),10,4),"Квартал",MID(HLOOKUP("*Квартал*",JZ$9:INDEX($9:$9,MATCH("яяя",$9:$9)),1,),10,11),"Месяц",MID(HLOOKUP("Всего за*",JZ$9:INDEX($9:$9,MATCH("яяя",$9:$9)),1,),10,10),"Декада",SUBSTITUTE(JZ$9,CHAR(10)," ")),)</f>
        <v>0</v>
      </c>
      <c r="KA11" s="2">
        <f>IFERROR(GETPIVOTDATA("Сумма",Лист1!$A$1,"№ работника",$Z11,"Вариант",REPLACE(LEFTB(LOOKUP("яяя",$CI$8:KA$8),11),9,2,),"Год",--MID(HLOOKUP("*год*",KA$9:$KM$9,1,),10,4),"Квартал",MID(HLOOKUP("*Квартал*",KA$9:INDEX($9:$9,MATCH("яяя",$9:$9)),1,),10,11),"Месяц",MID(HLOOKUP("Всего за*",KA$9:INDEX($9:$9,MATCH("яяя",$9:$9)),1,),10,10),"Декада",SUBSTITUTE(KA$9,CHAR(10)," ")),)</f>
        <v>0</v>
      </c>
      <c r="KB11" s="2">
        <f>IFERROR(GETPIVOTDATA("Сумма",Лист1!$A$1,"№ работника",$Z11,"Вариант",REPLACE(LEFTB(LOOKUP("яяя",$CI$8:KB$8),11),9,2,),"Год",--MID(HLOOKUP("*год*",KB$9:$KM$9,1,),10,4),"Квартал",MID(HLOOKUP("*Квартал*",KB$9:INDEX($9:$9,MATCH("яяя",$9:$9)),1,),10,11),"Месяц",MID(HLOOKUP("Всего за*",KB$9:INDEX($9:$9,MATCH("яяя",$9:$9)),1,),10,10),"Декада",SUBSTITUTE(KB$9,CHAR(10)," ")),)</f>
        <v>0</v>
      </c>
      <c r="KC11" s="2">
        <f>IFERROR(GETPIVOTDATA("Сумма",Лист1!$A$1,"№ работника",$Z11,"Вариант",REPLACE(LEFTB(LOOKUP("яяя",$CI$8:KC$8),11),9,2,),"Год",--MID(HLOOKUP("*год*",KC$9:INDEX($9:$9,MATCH("яяя",$9:$9)),1,),10,4),"Квартал",MID(HLOOKUP("*Квартал*",KC$9:INDEX($9:$9,MATCH("яяя",$9:$9)),1,),10,11),"Месяц",MID(KC$9,10,10)),)</f>
        <v>0</v>
      </c>
      <c r="KD11" s="2">
        <f>IFERROR(GETPIVOTDATA("Сумма",Лист1!$A$1,"№ работника",$Z11,"Вариант",REPLACE(LEFTB(LOOKUP("яяя",$CI$8:KD$8),11),9,2,),"Год",--MID(HLOOKUP("*год*",KD$9:$KM$9,1,),10,4),"Квартал",MID(HLOOKUP("*Квартал*",KD$9:INDEX($9:$9,MATCH("яяя",$9:$9)),1,),10,11),"Месяц",MID(HLOOKUP("Всего за*",KD$9:INDEX($9:$9,MATCH("яяя",$9:$9)),1,),10,10),"Декада",SUBSTITUTE(KD$9,CHAR(10)," ")),)</f>
        <v>0</v>
      </c>
      <c r="KE11" s="2">
        <f>IFERROR(GETPIVOTDATA("Сумма",Лист1!$A$1,"№ работника",$Z11,"Вариант",REPLACE(LEFTB(LOOKUP("яяя",$CI$8:KE$8),11),9,2,),"Год",--MID(HLOOKUP("*год*",KE$9:$KM$9,1,),10,4),"Квартал",MID(HLOOKUP("*Квартал*",KE$9:INDEX($9:$9,MATCH("яяя",$9:$9)),1,),10,11),"Месяц",MID(HLOOKUP("Всего за*",KE$9:INDEX($9:$9,MATCH("яяя",$9:$9)),1,),10,10),"Декада",SUBSTITUTE(KE$9,CHAR(10)," ")),)</f>
        <v>0</v>
      </c>
      <c r="KF11" s="2">
        <f>IFERROR(GETPIVOTDATA("Сумма",Лист1!$A$1,"№ работника",$Z11,"Вариант",REPLACE(LEFTB(LOOKUP("яяя",$CI$8:KF$8),11),9,2,),"Год",--MID(HLOOKUP("*год*",KF$9:$KM$9,1,),10,4),"Квартал",MID(HLOOKUP("*Квартал*",KF$9:INDEX($9:$9,MATCH("яяя",$9:$9)),1,),10,11),"Месяц",MID(HLOOKUP("Всего за*",KF$9:INDEX($9:$9,MATCH("яяя",$9:$9)),1,),10,10),"Декада",SUBSTITUTE(KF$9,CHAR(10)," ")),)</f>
        <v>0</v>
      </c>
      <c r="KG11" s="2">
        <f>IFERROR(GETPIVOTDATA("Сумма",Лист1!$A$1,"№ работника",$Z11,"Вариант",REPLACE(LEFTB(LOOKUP("яяя",$CI$8:KG$8),11),9,2,),"Год",--MID(HLOOKUP("*год*",KG$9:INDEX($9:$9,MATCH("яяя",$9:$9)),1,),10,4),"Квартал",MID(HLOOKUP("*Квартал*",KG$9:INDEX($9:$9,MATCH("яяя",$9:$9)),1,),10,11),"Месяц",MID(KG$9,10,10)),)</f>
        <v>0</v>
      </c>
      <c r="KH11" s="2">
        <f>IFERROR(GETPIVOTDATA("Сумма",Лист1!$A$1,"№ работника",$Z11,"Вариант",REPLACE(LEFTB(LOOKUP("яяя",$CI$8:KH$8),11),9,2,),"Год",--MID(HLOOKUP("*год*",KH$9:$KM$9,1,),10,4),"Квартал",MID(HLOOKUP("*Квартал*",KH$9:INDEX($9:$9,MATCH("яяя",$9:$9)),1,),10,11),"Месяц",MID(HLOOKUP("Всего за*",KH$9:INDEX($9:$9,MATCH("яяя",$9:$9)),1,),10,10),"Декада",SUBSTITUTE(KH$9,CHAR(10)," ")),)</f>
        <v>0</v>
      </c>
      <c r="KI11" s="2">
        <f>IFERROR(GETPIVOTDATA("Сумма",Лист1!$A$1,"№ работника",$Z11,"Вариант",REPLACE(LEFTB(LOOKUP("яяя",$CI$8:KI$8),11),9,2,),"Год",--MID(HLOOKUP("*год*",KI$9:$KM$9,1,),10,4),"Квартал",MID(HLOOKUP("*Квартал*",KI$9:INDEX($9:$9,MATCH("яяя",$9:$9)),1,),10,11),"Месяц",MID(HLOOKUP("Всего за*",KI$9:INDEX($9:$9,MATCH("яяя",$9:$9)),1,),10,10),"Декада",SUBSTITUTE(KI$9,CHAR(10)," ")),)</f>
        <v>0</v>
      </c>
      <c r="KJ11" s="2">
        <f>IFERROR(GETPIVOTDATA("Сумма",Лист1!$A$1,"№ работника",$Z11,"Вариант",REPLACE(LEFTB(LOOKUP("яяя",$CI$8:KJ$8),11),9,2,),"Год",--MID(HLOOKUP("*год*",KJ$9:$KM$9,1,),10,4),"Квартал",MID(HLOOKUP("*Квартал*",KJ$9:INDEX($9:$9,MATCH("яяя",$9:$9)),1,),10,11),"Месяц",MID(HLOOKUP("Всего за*",KJ$9:INDEX($9:$9,MATCH("яяя",$9:$9)),1,),10,10),"Декада",SUBSTITUTE(KJ$9,CHAR(10)," ")),)</f>
        <v>0</v>
      </c>
      <c r="KK11" s="2">
        <f>IFERROR(GETPIVOTDATA("Сумма",Лист1!$A$1,"№ работника",$Z11,"Вариант",REPLACE(LEFTB(LOOKUP("яяя",$CI$8:KK$8),11),9,2,),"Год",--MID(HLOOKUP("*год*",KK$9:INDEX($9:$9,MATCH("яяя",$9:$9)),1,),10,4),"Квартал",MID(HLOOKUP("*Квартал*",KK$9:INDEX($9:$9,MATCH("яяя",$9:$9)),1,),10,11),"Месяц",MID(KK$9,10,10)),)</f>
        <v>0</v>
      </c>
      <c r="KL11" s="2">
        <f>IFERROR(GETPIVOTDATA("Сумма",Лист1!$A$1,"№ работника",$Z11,"Вариант",REPLACE(LEFTB(LOOKUP("яяя",$CI$8:KL$8),11),9,2,),"Год",--MID(HLOOKUP("*год*",KL$9:INDEX($9:$9,MATCH("яяя",$9:$9)),1,),10,4),"Квартал",MID(HLOOKUP("*Квартал*",KL$9:INDEX($9:$9,MATCH("яяя",$9:$9)),1,),10,11)),)</f>
        <v>0</v>
      </c>
      <c r="KM11" s="2">
        <f>IFERROR(GETPIVOTDATA("Сумма",Лист1!$A$1,"№ работника",$Z11,"Вариант",REPLACE(LEFTB(LOOKUP("яяя",$CI$8:KM$8),11),9,2,),"Год",--MID(KM$9,10,4)),)</f>
        <v>27589.999999999993</v>
      </c>
    </row>
    <row r="12" spans="1:299" ht="14.65" customHeight="1" x14ac:dyDescent="0.25">
      <c r="A12" s="1">
        <v>3</v>
      </c>
      <c r="B12" s="1"/>
      <c r="C12" s="3"/>
      <c r="D12" s="4"/>
      <c r="E12" s="4"/>
      <c r="F12" s="4"/>
      <c r="G12" s="4"/>
      <c r="H12" s="4"/>
      <c r="I12" s="4"/>
      <c r="J12" s="4"/>
      <c r="K12" s="4"/>
      <c r="L12" s="4"/>
      <c r="M12" s="7"/>
      <c r="N12" s="7"/>
      <c r="O12" s="7"/>
      <c r="P12" s="7"/>
      <c r="Q12" s="7"/>
      <c r="R12" s="23"/>
      <c r="S12" s="23"/>
      <c r="T12" s="23"/>
      <c r="U12" s="23"/>
      <c r="V12" s="23"/>
      <c r="W12" s="23"/>
      <c r="X12" s="24"/>
      <c r="Y12" s="24"/>
      <c r="Z12" s="81">
        <v>75863</v>
      </c>
      <c r="AA12" s="17"/>
      <c r="AB12" s="18"/>
      <c r="AC12" s="17"/>
      <c r="AD12" s="68">
        <f>VLOOKUP(Z12,'2'!A:AV,25,0)</f>
        <v>9685</v>
      </c>
      <c r="AE12" s="68">
        <f>VLOOKUP(Z12,'2'!A:AV,47,0)</f>
        <v>10240</v>
      </c>
      <c r="AF12" s="19"/>
      <c r="AG12" s="18"/>
      <c r="AH12" s="18"/>
      <c r="AI12" s="77">
        <f>VLOOKUP(Z12,'2'!A:AV,4,0)</f>
        <v>43466</v>
      </c>
      <c r="AJ12" s="77">
        <f>VLOOKUP(Z12,'2'!A:AV,5,0)</f>
        <v>43830</v>
      </c>
      <c r="AK12" s="17"/>
      <c r="AL12" s="20"/>
      <c r="AM12" s="25"/>
      <c r="AN12" s="23"/>
      <c r="AO12" s="20"/>
      <c r="AP12" s="23"/>
      <c r="AQ12" s="20"/>
      <c r="AR12" s="23"/>
      <c r="AS12" s="20"/>
      <c r="AT12" s="27"/>
      <c r="AU12" s="27"/>
      <c r="AV12" s="23"/>
      <c r="AW12" s="26"/>
      <c r="AX12" s="20"/>
      <c r="AY12" s="20"/>
      <c r="AZ12" s="20"/>
      <c r="BA12" s="20"/>
      <c r="BB12" s="23"/>
      <c r="BC12" s="23"/>
      <c r="BD12" s="20"/>
      <c r="BE12" s="4"/>
      <c r="BF12" s="4"/>
      <c r="BG12" s="4"/>
      <c r="BH12" s="4"/>
      <c r="BI12" s="4"/>
      <c r="BJ12" s="4"/>
      <c r="BK12" s="4"/>
      <c r="BL12" s="6"/>
      <c r="BM12" s="6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2"/>
      <c r="CC12" s="2"/>
      <c r="CD12" s="94"/>
      <c r="CE12" s="27"/>
      <c r="CF12" s="2"/>
      <c r="CG12" s="24"/>
      <c r="CH12" s="24"/>
      <c r="CI12" s="24"/>
      <c r="CJ12" s="2">
        <f>IFERROR(GETPIVOTDATA("Сумма",Лист1!$A$1,"№ работника",$Z12,"Вариант",REPLACE(LEFTB(LOOKUP("яяя",$CI$8:CJ$8),11),9,2,),"Год",--MID(HLOOKUP("*год*",CJ$9:$KM$9,1,),10,4),"Квартал",MID(HLOOKUP("*Квартал*",CJ$9:INDEX($9:$9,MATCH("яяя",$9:$9)),1,),10,11),"Месяц",MID(HLOOKUP("Всего за*",CJ$9:INDEX($9:$9,MATCH("яяя",$9:$9)),1,),10,10),"Декада",SUBSTITUTE(CJ$9,CHAR(10)," ")),)</f>
        <v>0</v>
      </c>
      <c r="CK12" s="2">
        <f>IFERROR(GETPIVOTDATA("Сумма",Лист1!$A$1,"№ работника",$Z12,"Вариант",REPLACE(LEFTB(LOOKUP("яяя",$CI$8:CK$8),11),9,2,),"Год",--MID(HLOOKUP("*год*",CK$9:$KM$9,1,),10,4),"Квартал",MID(HLOOKUP("*Квартал*",CK$9:INDEX($9:$9,MATCH("яяя",$9:$9)),1,),10,11),"Месяц",MID(HLOOKUP("Всего за*",CK$9:INDEX($9:$9,MATCH("яяя",$9:$9)),1,),10,10),"Декада",SUBSTITUTE(CK$9,CHAR(10)," ")),)</f>
        <v>0</v>
      </c>
      <c r="CL12" s="2">
        <f>IFERROR(GETPIVOTDATA("Сумма",Лист1!$A$1,"№ работника",$Z12,"Вариант",REPLACE(LEFTB(LOOKUP("яяя",$CI$8:CL$8),11),9,2,),"Год",--MID(HLOOKUP("*год*",CL$9:$KM$9,1,),10,4),"Квартал",MID(HLOOKUP("*Квартал*",CL$9:INDEX($9:$9,MATCH("яяя",$9:$9)),1,),10,11),"Месяц",MID(HLOOKUP("Всего за*",CL$9:INDEX($9:$9,MATCH("яяя",$9:$9)),1,),10,10),"Декада",SUBSTITUTE(CL$9,CHAR(10)," ")),)</f>
        <v>0</v>
      </c>
      <c r="CM12" s="2">
        <f>IFERROR(GETPIVOTDATA("Сумма",Лист1!$A$1,"№ работника",$Z12,"Вариант",REPLACE(LEFTB(LOOKUP("яяя",$CI$8:CM$8),11),9,2,),"Год",--MID(HLOOKUP("*год*",CM$9:INDEX($9:$9,MATCH("яяя",$9:$9)),1,),10,4),"Квартал",MID(HLOOKUP("*Квартал*",CM$9:INDEX($9:$9,MATCH("яяя",$9:$9)),1,),10,11),"Месяц",MID(CM$9,10,10)),)</f>
        <v>0</v>
      </c>
      <c r="CN12" s="2">
        <f>IFERROR(GETPIVOTDATA("Сумма",Лист1!$A$1,"№ работника",$Z12,"Вариант",REPLACE(LEFTB(LOOKUP("яяя",$CI$8:CN$8),11),9,2,),"Год",--MID(HLOOKUP("*год*",CN$9:$KM$9,1,),10,4),"Квартал",MID(HLOOKUP("*Квартал*",CN$9:INDEX($9:$9,MATCH("яяя",$9:$9)),1,),10,11),"Месяц",MID(HLOOKUP("Всего за*",CN$9:INDEX($9:$9,MATCH("яяя",$9:$9)),1,),10,10),"Декада",SUBSTITUTE(CN$9,CHAR(10)," ")),)</f>
        <v>0</v>
      </c>
      <c r="CO12" s="2">
        <f>IFERROR(GETPIVOTDATA("Сумма",Лист1!$A$1,"№ работника",$Z12,"Вариант",REPLACE(LEFTB(LOOKUP("яяя",$CI$8:CO$8),11),9,2,),"Год",--MID(HLOOKUP("*год*",CO$9:$KM$9,1,),10,4),"Квартал",MID(HLOOKUP("*Квартал*",CO$9:INDEX($9:$9,MATCH("яяя",$9:$9)),1,),10,11),"Месяц",MID(HLOOKUP("Всего за*",CO$9:INDEX($9:$9,MATCH("яяя",$9:$9)),1,),10,10),"Декада",SUBSTITUTE(CO$9,CHAR(10)," ")),)</f>
        <v>0</v>
      </c>
      <c r="CP12" s="2">
        <f>IFERROR(GETPIVOTDATA("Сумма",Лист1!$A$1,"№ работника",$Z12,"Вариант",REPLACE(LEFTB(LOOKUP("яяя",$CI$8:CP$8),11),9,2,),"Год",--MID(HLOOKUP("*год*",CP$9:$KM$9,1,),10,4),"Квартал",MID(HLOOKUP("*Квартал*",CP$9:INDEX($9:$9,MATCH("яяя",$9:$9)),1,),10,11),"Месяц",MID(HLOOKUP("Всего за*",CP$9:INDEX($9:$9,MATCH("яяя",$9:$9)),1,),10,10),"Декада",SUBSTITUTE(CP$9,CHAR(10)," ")),)</f>
        <v>0</v>
      </c>
      <c r="CQ12" s="2">
        <f>IFERROR(GETPIVOTDATA("Сумма",Лист1!$A$1,"№ работника",$Z12,"Вариант",REPLACE(LEFTB(LOOKUP("яяя",$CI$8:CQ$8),11),9,2,),"Год",--MID(HLOOKUP("*год*",CQ$9:INDEX($9:$9,MATCH("яяя",$9:$9)),1,),10,4),"Квартал",MID(HLOOKUP("*Квартал*",CQ$9:INDEX($9:$9,MATCH("яяя",$9:$9)),1,),10,11),"Месяц",MID(CQ$9,10,10)),)</f>
        <v>0</v>
      </c>
      <c r="CR12" s="2">
        <f>IFERROR(GETPIVOTDATA("Сумма",Лист1!$A$1,"№ работника",$Z12,"Вариант",REPLACE(LEFTB(LOOKUP("яяя",$CI$8:CR$8),11),9,2,),"Год",--MID(HLOOKUP("*год*",CR$9:$KM$9,1,),10,4),"Квартал",MID(HLOOKUP("*Квартал*",CR$9:INDEX($9:$9,MATCH("яяя",$9:$9)),1,),10,11),"Месяц",MID(HLOOKUP("Всего за*",CR$9:INDEX($9:$9,MATCH("яяя",$9:$9)),1,),10,10),"Декада",SUBSTITUTE(CR$9,CHAR(10)," ")),)</f>
        <v>0</v>
      </c>
      <c r="CS12" s="2">
        <f>IFERROR(GETPIVOTDATA("Сумма",Лист1!$A$1,"№ работника",$Z12,"Вариант",REPLACE(LEFTB(LOOKUP("яяя",$CI$8:CS$8),11),9,2,),"Год",--MID(HLOOKUP("*год*",CS$9:$KM$9,1,),10,4),"Квартал",MID(HLOOKUP("*Квартал*",CS$9:INDEX($9:$9,MATCH("яяя",$9:$9)),1,),10,11),"Месяц",MID(HLOOKUP("Всего за*",CS$9:INDEX($9:$9,MATCH("яяя",$9:$9)),1,),10,10),"Декада",SUBSTITUTE(CS$9,CHAR(10)," ")),)</f>
        <v>0</v>
      </c>
      <c r="CT12" s="2">
        <f>IFERROR(GETPIVOTDATA("Сумма",Лист1!$A$1,"№ работника",$Z12,"Вариант",REPLACE(LEFTB(LOOKUP("яяя",$CI$8:CT$8),11),9,2,),"Год",--MID(HLOOKUP("*год*",CT$9:$KM$9,1,),10,4),"Квартал",MID(HLOOKUP("*Квартал*",CT$9:INDEX($9:$9,MATCH("яяя",$9:$9)),1,),10,11),"Месяц",MID(HLOOKUP("Всего за*",CT$9:INDEX($9:$9,MATCH("яяя",$9:$9)),1,),10,10),"Декада",SUBSTITUTE(CT$9,CHAR(10)," ")),)</f>
        <v>0</v>
      </c>
      <c r="CU12" s="2">
        <f>IFERROR(GETPIVOTDATA("Сумма",Лист1!$A$1,"№ работника",$Z12,"Вариант",REPLACE(LEFTB(LOOKUP("яяя",$CI$8:CU$8),11),9,2,),"Год",--MID(HLOOKUP("*год*",CU$9:INDEX($9:$9,MATCH("яяя",$9:$9)),1,),10,4),"Квартал",MID(HLOOKUP("*Квартал*",CU$9:INDEX($9:$9,MATCH("яяя",$9:$9)),1,),10,11),"Месяц",MID(CU$9,10,10)),)</f>
        <v>0</v>
      </c>
      <c r="CV12" s="2">
        <f>IFERROR(GETPIVOTDATA("Сумма",Лист1!$A$1,"№ работника",$Z12,"Вариант",REPLACE(LEFTB(LOOKUP("яяя",$CI$8:CV$8),11),9,2,),"Год",--MID(HLOOKUP("*год*",CV$9:INDEX($9:$9,MATCH("яяя",$9:$9)),1,),10,4),"Квартал",MID(HLOOKUP("*Квартал*",CV$9:INDEX($9:$9,MATCH("яяя",$9:$9)),1,),10,11)),)</f>
        <v>0</v>
      </c>
      <c r="CW12" s="2">
        <f>IFERROR(GETPIVOTDATA("Сумма",Лист1!$A$1,"№ работника",$Z12,"Вариант",REPLACE(LEFTB(LOOKUP("яяя",$CI$8:CW$8),11),9,2,),"Год",--MID(HLOOKUP("*год*",CW$9:$KM$9,1,),10,4),"Квартал",MID(HLOOKUP("*Квартал*",CW$9:INDEX($9:$9,MATCH("яяя",$9:$9)),1,),10,11),"Месяц",MID(HLOOKUP("Всего за*",CW$9:INDEX($9:$9,MATCH("яяя",$9:$9)),1,),10,10),"Декада",SUBSTITUTE(CW$9,CHAR(10)," ")),)</f>
        <v>0</v>
      </c>
      <c r="CX12" s="2">
        <f>IFERROR(GETPIVOTDATA("Сумма",Лист1!$A$1,"№ работника",$Z12,"Вариант",REPLACE(LEFTB(LOOKUP("яяя",$CI$8:CX$8),11),9,2,),"Год",--MID(HLOOKUP("*год*",CX$9:$KM$9,1,),10,4),"Квартал",MID(HLOOKUP("*Квартал*",CX$9:INDEX($9:$9,MATCH("яяя",$9:$9)),1,),10,11),"Месяц",MID(HLOOKUP("Всего за*",CX$9:INDEX($9:$9,MATCH("яяя",$9:$9)),1,),10,10),"Декада",SUBSTITUTE(CX$9,CHAR(10)," ")),)</f>
        <v>0</v>
      </c>
      <c r="CY12" s="2">
        <f>IFERROR(GETPIVOTDATA("Сумма",Лист1!$A$1,"№ работника",$Z12,"Вариант",REPLACE(LEFTB(LOOKUP("яяя",$CI$8:CY$8),11),9,2,),"Год",--MID(HLOOKUP("*год*",CY$9:$KM$9,1,),10,4),"Квартал",MID(HLOOKUP("*Квартал*",CY$9:INDEX($9:$9,MATCH("яяя",$9:$9)),1,),10,11),"Месяц",MID(HLOOKUP("Всего за*",CY$9:INDEX($9:$9,MATCH("яяя",$9:$9)),1,),10,10),"Декада",SUBSTITUTE(CY$9,CHAR(10)," ")),)</f>
        <v>0</v>
      </c>
      <c r="CZ12" s="2">
        <f>IFERROR(GETPIVOTDATA("Сумма",Лист1!$A$1,"№ работника",$Z12,"Вариант",REPLACE(LEFTB(LOOKUP("яяя",$CI$8:CZ$8),11),9,2,),"Год",--MID(HLOOKUP("*год*",CZ$9:INDEX($9:$9,MATCH("яяя",$9:$9)),1,),10,4),"Квартал",MID(HLOOKUP("*Квартал*",CZ$9:INDEX($9:$9,MATCH("яяя",$9:$9)),1,),10,11),"Месяц",MID(CZ$9,10,10)),)</f>
        <v>0</v>
      </c>
      <c r="DA12" s="2">
        <f>IFERROR(GETPIVOTDATA("Сумма",Лист1!$A$1,"№ работника",$Z12,"Вариант",REPLACE(LEFTB(LOOKUP("яяя",$CI$8:DA$8),11),9,2,),"Год",--MID(HLOOKUP("*год*",DA$9:$KM$9,1,),10,4),"Квартал",MID(HLOOKUP("*Квартал*",DA$9:INDEX($9:$9,MATCH("яяя",$9:$9)),1,),10,11),"Месяц",MID(HLOOKUP("Всего за*",DA$9:INDEX($9:$9,MATCH("яяя",$9:$9)),1,),10,10),"Декада",SUBSTITUTE(DA$9,CHAR(10)," ")),)</f>
        <v>0</v>
      </c>
      <c r="DB12" s="2">
        <f>IFERROR(GETPIVOTDATA("Сумма",Лист1!$A$1,"№ работника",$Z12,"Вариант",REPLACE(LEFTB(LOOKUP("яяя",$CI$8:DB$8),11),9,2,),"Год",--MID(HLOOKUP("*год*",DB$9:$KM$9,1,),10,4),"Квартал",MID(HLOOKUP("*Квартал*",DB$9:INDEX($9:$9,MATCH("яяя",$9:$9)),1,),10,11),"Месяц",MID(HLOOKUP("Всего за*",DB$9:INDEX($9:$9,MATCH("яяя",$9:$9)),1,),10,10),"Декада",SUBSTITUTE(DB$9,CHAR(10)," ")),)</f>
        <v>0</v>
      </c>
      <c r="DC12" s="2">
        <f>IFERROR(GETPIVOTDATA("Сумма",Лист1!$A$1,"№ работника",$Z12,"Вариант",REPLACE(LEFTB(LOOKUP("яяя",$CI$8:DC$8),11),9,2,),"Год",--MID(HLOOKUP("*год*",DC$9:$KM$9,1,),10,4),"Квартал",MID(HLOOKUP("*Квартал*",DC$9:INDEX($9:$9,MATCH("яяя",$9:$9)),1,),10,11),"Месяц",MID(HLOOKUP("Всего за*",DC$9:INDEX($9:$9,MATCH("яяя",$9:$9)),1,),10,10),"Декада",SUBSTITUTE(DC$9,CHAR(10)," ")),)</f>
        <v>0</v>
      </c>
      <c r="DD12" s="2">
        <f>IFERROR(GETPIVOTDATA("Сумма",Лист1!$A$1,"№ работника",$Z12,"Вариант",REPLACE(LEFTB(LOOKUP("яяя",$CI$8:DD$8),11),9,2,),"Год",--MID(HLOOKUP("*год*",DD$9:INDEX($9:$9,MATCH("яяя",$9:$9)),1,),10,4),"Квартал",MID(HLOOKUP("*Квартал*",DD$9:INDEX($9:$9,MATCH("яяя",$9:$9)),1,),10,11),"Месяц",MID(DD$9,10,10)),)</f>
        <v>0</v>
      </c>
      <c r="DE12" s="2">
        <f>IFERROR(GETPIVOTDATA("Сумма",Лист1!$A$1,"№ работника",$Z12,"Вариант",REPLACE(LEFTB(LOOKUP("яяя",$CI$8:DE$8),11),9,2,),"Год",--MID(HLOOKUP("*год*",DE$9:$KM$9,1,),10,4),"Квартал",MID(HLOOKUP("*Квартал*",DE$9:INDEX($9:$9,MATCH("яяя",$9:$9)),1,),10,11),"Месяц",MID(HLOOKUP("Всего за*",DE$9:INDEX($9:$9,MATCH("яяя",$9:$9)),1,),10,10),"Декада",SUBSTITUTE(DE$9,CHAR(10)," ")),)</f>
        <v>0</v>
      </c>
      <c r="DF12" s="2">
        <f>IFERROR(GETPIVOTDATA("Сумма",Лист1!$A$1,"№ работника",$Z12,"Вариант",REPLACE(LEFTB(LOOKUP("яяя",$CI$8:DF$8),11),9,2,),"Год",--MID(HLOOKUP("*год*",DF$9:$KM$9,1,),10,4),"Квартал",MID(HLOOKUP("*Квартал*",DF$9:INDEX($9:$9,MATCH("яяя",$9:$9)),1,),10,11),"Месяц",MID(HLOOKUP("Всего за*",DF$9:INDEX($9:$9,MATCH("яяя",$9:$9)),1,),10,10),"Декада",SUBSTITUTE(DF$9,CHAR(10)," ")),)</f>
        <v>0</v>
      </c>
      <c r="DG12" s="2">
        <f>IFERROR(GETPIVOTDATA("Сумма",Лист1!$A$1,"№ работника",$Z12,"Вариант",REPLACE(LEFTB(LOOKUP("яяя",$CI$8:DG$8),11),9,2,),"Год",--MID(HLOOKUP("*год*",DG$9:$KM$9,1,),10,4),"Квартал",MID(HLOOKUP("*Квартал*",DG$9:INDEX($9:$9,MATCH("яяя",$9:$9)),1,),10,11),"Месяц",MID(HLOOKUP("Всего за*",DG$9:INDEX($9:$9,MATCH("яяя",$9:$9)),1,),10,10),"Декада",SUBSTITUTE(DG$9,CHAR(10)," ")),)</f>
        <v>0</v>
      </c>
      <c r="DH12" s="2">
        <f>IFERROR(GETPIVOTDATA("Сумма",Лист1!$A$1,"№ работника",$Z12,"Вариант",REPLACE(LEFTB(LOOKUP("яяя",$CI$8:DH$8),11),9,2,),"Год",--MID(HLOOKUP("*год*",DH$9:INDEX($9:$9,MATCH("яяя",$9:$9)),1,),10,4),"Квартал",MID(HLOOKUP("*Квартал*",DH$9:INDEX($9:$9,MATCH("яяя",$9:$9)),1,),10,11),"Месяц",MID(DH$9,10,10)),)</f>
        <v>0</v>
      </c>
      <c r="DI12" s="2">
        <f>IFERROR(GETPIVOTDATA("Сумма",Лист1!$A$1,"№ работника",$Z12,"Вариант",REPLACE(LEFTB(LOOKUP("яяя",$CI$8:DI$8),11),9,2,),"Год",--MID(HLOOKUP("*год*",DI$9:INDEX($9:$9,MATCH("яяя",$9:$9)),1,),10,4),"Квартал",MID(HLOOKUP("*Квартал*",DI$9:INDEX($9:$9,MATCH("яяя",$9:$9)),1,),10,11)),)</f>
        <v>0</v>
      </c>
      <c r="DJ12" s="2">
        <f>IFERROR(GETPIVOTDATA("Сумма",Лист1!$A$1,"№ работника",$Z12,"Вариант",REPLACE(LEFTB(LOOKUP("яяя",$CI$8:DJ$8),11),9,2,),"Год",--MID(HLOOKUP("*год*",DJ$9:$KM$9,1,),10,4),"Квартал",MID(HLOOKUP("*Квартал*",DJ$9:INDEX($9:$9,MATCH("яяя",$9:$9)),1,),10,11),"Месяц",MID(HLOOKUP("Всего за*",DJ$9:INDEX($9:$9,MATCH("яяя",$9:$9)),1,),10,10),"Декада",SUBSTITUTE(DJ$9,CHAR(10)," ")),)</f>
        <v>0</v>
      </c>
      <c r="DK12" s="2">
        <f>IFERROR(GETPIVOTDATA("Сумма",Лист1!$A$1,"№ работника",$Z12,"Вариант",REPLACE(LEFTB(LOOKUP("яяя",$CI$8:DK$8),11),9,2,),"Год",--MID(HLOOKUP("*год*",DK$9:$KM$9,1,),10,4),"Квартал",MID(HLOOKUP("*Квартал*",DK$9:INDEX($9:$9,MATCH("яяя",$9:$9)),1,),10,11),"Месяц",MID(HLOOKUP("Всего за*",DK$9:INDEX($9:$9,MATCH("яяя",$9:$9)),1,),10,10),"Декада",SUBSTITUTE(DK$9,CHAR(10)," ")),)</f>
        <v>0</v>
      </c>
      <c r="DL12" s="2">
        <f>IFERROR(GETPIVOTDATA("Сумма",Лист1!$A$1,"№ работника",$Z12,"Вариант",REPLACE(LEFTB(LOOKUP("яяя",$CI$8:DL$8),11),9,2,),"Год",--MID(HLOOKUP("*год*",DL$9:$KM$9,1,),10,4),"Квартал",MID(HLOOKUP("*Квартал*",DL$9:INDEX($9:$9,MATCH("яяя",$9:$9)),1,),10,11),"Месяц",MID(HLOOKUP("Всего за*",DL$9:INDEX($9:$9,MATCH("яяя",$9:$9)),1,),10,10),"Декада",SUBSTITUTE(DL$9,CHAR(10)," ")),)</f>
        <v>0</v>
      </c>
      <c r="DM12" s="2">
        <f>IFERROR(GETPIVOTDATA("Сумма",Лист1!$A$1,"№ работника",$Z12,"Вариант",REPLACE(LEFTB(LOOKUP("яяя",$CI$8:DM$8),11),9,2,),"Год",--MID(HLOOKUP("*год*",DM$9:INDEX($9:$9,MATCH("яяя",$9:$9)),1,),10,4),"Квартал",MID(HLOOKUP("*Квартал*",DM$9:INDEX($9:$9,MATCH("яяя",$9:$9)),1,),10,11),"Месяц",MID(DM$9,10,10)),)</f>
        <v>0</v>
      </c>
      <c r="DN12" s="2">
        <f>IFERROR(GETPIVOTDATA("Сумма",Лист1!$A$1,"№ работника",$Z12,"Вариант",REPLACE(LEFTB(LOOKUP("яяя",$CI$8:DN$8),11),9,2,),"Год",--MID(HLOOKUP("*год*",DN$9:$KM$9,1,),10,4),"Квартал",MID(HLOOKUP("*Квартал*",DN$9:INDEX($9:$9,MATCH("яяя",$9:$9)),1,),10,11),"Месяц",MID(HLOOKUP("Всего за*",DN$9:INDEX($9:$9,MATCH("яяя",$9:$9)),1,),10,10),"Декада",SUBSTITUTE(DN$9,CHAR(10)," ")),)</f>
        <v>0</v>
      </c>
      <c r="DO12" s="2">
        <f>IFERROR(GETPIVOTDATA("Сумма",Лист1!$A$1,"№ работника",$Z12,"Вариант",REPLACE(LEFTB(LOOKUP("яяя",$CI$8:DO$8),11),9,2,),"Год",--MID(HLOOKUP("*год*",DO$9:$KM$9,1,),10,4),"Квартал",MID(HLOOKUP("*Квартал*",DO$9:INDEX($9:$9,MATCH("яяя",$9:$9)),1,),10,11),"Месяц",MID(HLOOKUP("Всего за*",DO$9:INDEX($9:$9,MATCH("яяя",$9:$9)),1,),10,10),"Декада",SUBSTITUTE(DO$9,CHAR(10)," ")),)</f>
        <v>0</v>
      </c>
      <c r="DP12" s="2">
        <f>IFERROR(GETPIVOTDATA("Сумма",Лист1!$A$1,"№ работника",$Z12,"Вариант",REPLACE(LEFTB(LOOKUP("яяя",$CI$8:DP$8),11),9,2,),"Год",--MID(HLOOKUP("*год*",DP$9:$KM$9,1,),10,4),"Квартал",MID(HLOOKUP("*Квартал*",DP$9:INDEX($9:$9,MATCH("яяя",$9:$9)),1,),10,11),"Месяц",MID(HLOOKUP("Всего за*",DP$9:INDEX($9:$9,MATCH("яяя",$9:$9)),1,),10,10),"Декада",SUBSTITUTE(DP$9,CHAR(10)," ")),)</f>
        <v>0</v>
      </c>
      <c r="DQ12" s="2">
        <f>IFERROR(GETPIVOTDATA("Сумма",Лист1!$A$1,"№ работника",$Z12,"Вариант",REPLACE(LEFTB(LOOKUP("яяя",$CI$8:DQ$8),11),9,2,),"Год",--MID(HLOOKUP("*год*",DQ$9:INDEX($9:$9,MATCH("яяя",$9:$9)),1,),10,4),"Квартал",MID(HLOOKUP("*Квартал*",DQ$9:INDEX($9:$9,MATCH("яяя",$9:$9)),1,),10,11),"Месяц",MID(DQ$9,10,10)),)</f>
        <v>0</v>
      </c>
      <c r="DR12" s="2">
        <f>IFERROR(GETPIVOTDATA("Сумма",Лист1!$A$1,"№ работника",$Z12,"Вариант",REPLACE(LEFTB(LOOKUP("яяя",$CI$8:DR$8),11),9,2,),"Год",--MID(HLOOKUP("*год*",DR$9:$KM$9,1,),10,4),"Квартал",MID(HLOOKUP("*Квартал*",DR$9:INDEX($9:$9,MATCH("яяя",$9:$9)),1,),10,11),"Месяц",MID(HLOOKUP("Всего за*",DR$9:INDEX($9:$9,MATCH("яяя",$9:$9)),1,),10,10),"Декада",SUBSTITUTE(DR$9,CHAR(10)," ")),)</f>
        <v>0</v>
      </c>
      <c r="DS12" s="2">
        <f>IFERROR(GETPIVOTDATA("Сумма",Лист1!$A$1,"№ работника",$Z12,"Вариант",REPLACE(LEFTB(LOOKUP("яяя",$CI$8:DS$8),11),9,2,),"Год",--MID(HLOOKUP("*год*",DS$9:$KM$9,1,),10,4),"Квартал",MID(HLOOKUP("*Квартал*",DS$9:INDEX($9:$9,MATCH("яяя",$9:$9)),1,),10,11),"Месяц",MID(HLOOKUP("Всего за*",DS$9:INDEX($9:$9,MATCH("яяя",$9:$9)),1,),10,10),"Декада",SUBSTITUTE(DS$9,CHAR(10)," ")),)</f>
        <v>0</v>
      </c>
      <c r="DT12" s="2">
        <f>IFERROR(GETPIVOTDATA("Сумма",Лист1!$A$1,"№ работника",$Z12,"Вариант",REPLACE(LEFTB(LOOKUP("яяя",$CI$8:DT$8),11),9,2,),"Год",--MID(HLOOKUP("*год*",DT$9:$KM$9,1,),10,4),"Квартал",MID(HLOOKUP("*Квартал*",DT$9:INDEX($9:$9,MATCH("яяя",$9:$9)),1,),10,11),"Месяц",MID(HLOOKUP("Всего за*",DT$9:INDEX($9:$9,MATCH("яяя",$9:$9)),1,),10,10),"Декада",SUBSTITUTE(DT$9,CHAR(10)," ")),)</f>
        <v>0</v>
      </c>
      <c r="DU12" s="2">
        <f>IFERROR(GETPIVOTDATA("Сумма",Лист1!$A$1,"№ работника",$Z12,"Вариант",REPLACE(LEFTB(LOOKUP("яяя",$CI$8:DU$8),11),9,2,),"Год",--MID(HLOOKUP("*год*",DU$9:INDEX($9:$9,MATCH("яяя",$9:$9)),1,),10,4),"Квартал",MID(HLOOKUP("*Квартал*",DU$9:INDEX($9:$9,MATCH("яяя",$9:$9)),1,),10,11),"Месяц",MID(DU$9,10,10)),)</f>
        <v>0</v>
      </c>
      <c r="DV12" s="2">
        <f>IFERROR(GETPIVOTDATA("Сумма",Лист1!$A$1,"№ работника",$Z12,"Вариант",REPLACE(LEFTB(LOOKUP("яяя",$CI$8:DV$8),11),9,2,),"Год",--MID(HLOOKUP("*год*",DV$9:INDEX($9:$9,MATCH("яяя",$9:$9)),1,),10,4),"Квартал",MID(HLOOKUP("*Квартал*",DV$9:INDEX($9:$9,MATCH("яяя",$9:$9)),1,),10,11)),)</f>
        <v>0</v>
      </c>
      <c r="DW12" s="2">
        <f>IFERROR(GETPIVOTDATA("Сумма",Лист1!$A$1,"№ работника",$Z12,"Вариант",REPLACE(LEFTB(LOOKUP("яяя",$CI$8:DW$8),11),9,2,),"Год",--MID(HLOOKUP("*год*",DW$9:$KM$9,1,),10,4),"Квартал",MID(HLOOKUP("*Квартал*",DW$9:INDEX($9:$9,MATCH("яяя",$9:$9)),1,),10,11),"Месяц",MID(HLOOKUP("Всего за*",DW$9:INDEX($9:$9,MATCH("яяя",$9:$9)),1,),10,10),"Декада",SUBSTITUTE(DW$9,CHAR(10)," ")),)</f>
        <v>0</v>
      </c>
      <c r="DX12" s="2">
        <f>IFERROR(GETPIVOTDATA("Сумма",Лист1!$A$1,"№ работника",$Z12,"Вариант",REPLACE(LEFTB(LOOKUP("яяя",$CI$8:DX$8),11),9,2,),"Год",--MID(HLOOKUP("*год*",DX$9:$KM$9,1,),10,4),"Квартал",MID(HLOOKUP("*Квартал*",DX$9:INDEX($9:$9,MATCH("яяя",$9:$9)),1,),10,11),"Месяц",MID(HLOOKUP("Всего за*",DX$9:INDEX($9:$9,MATCH("яяя",$9:$9)),1,),10,10),"Декада",SUBSTITUTE(DX$9,CHAR(10)," ")),)</f>
        <v>0</v>
      </c>
      <c r="DY12" s="2">
        <f>IFERROR(GETPIVOTDATA("Сумма",Лист1!$A$1,"№ работника",$Z12,"Вариант",REPLACE(LEFTB(LOOKUP("яяя",$CI$8:DY$8),11),9,2,),"Год",--MID(HLOOKUP("*год*",DY$9:$KM$9,1,),10,4),"Квартал",MID(HLOOKUP("*Квартал*",DY$9:INDEX($9:$9,MATCH("яяя",$9:$9)),1,),10,11),"Месяц",MID(HLOOKUP("Всего за*",DY$9:INDEX($9:$9,MATCH("яяя",$9:$9)),1,),10,10),"Декада",SUBSTITUTE(DY$9,CHAR(10)," ")),)</f>
        <v>0</v>
      </c>
      <c r="DZ12" s="2">
        <f>IFERROR(GETPIVOTDATA("Сумма",Лист1!$A$1,"№ работника",$Z12,"Вариант",REPLACE(LEFTB(LOOKUP("яяя",$CI$8:DZ$8),11),9,2,),"Год",--MID(HLOOKUP("*год*",DZ$9:INDEX($9:$9,MATCH("яяя",$9:$9)),1,),10,4),"Квартал",MID(HLOOKUP("*Квартал*",DZ$9:INDEX($9:$9,MATCH("яяя",$9:$9)),1,),10,11),"Месяц",MID(DZ$9,10,10)),)</f>
        <v>0</v>
      </c>
      <c r="EA12" s="2">
        <f>IFERROR(GETPIVOTDATA("Сумма",Лист1!$A$1,"№ работника",$Z12,"Вариант",REPLACE(LEFTB(LOOKUP("яяя",$CI$8:EA$8),11),9,2,),"Год",--MID(HLOOKUP("*год*",EA$9:$KM$9,1,),10,4),"Квартал",MID(HLOOKUP("*Квартал*",EA$9:INDEX($9:$9,MATCH("яяя",$9:$9)),1,),10,11),"Месяц",MID(HLOOKUP("Всего за*",EA$9:INDEX($9:$9,MATCH("яяя",$9:$9)),1,),10,10),"Декада",SUBSTITUTE(EA$9,CHAR(10)," ")),)</f>
        <v>0</v>
      </c>
      <c r="EB12" s="2">
        <f>IFERROR(GETPIVOTDATA("Сумма",Лист1!$A$1,"№ работника",$Z12,"Вариант",REPLACE(LEFTB(LOOKUP("яяя",$CI$8:EB$8),11),9,2,),"Год",--MID(HLOOKUP("*год*",EB$9:$KM$9,1,),10,4),"Квартал",MID(HLOOKUP("*Квартал*",EB$9:INDEX($9:$9,MATCH("яяя",$9:$9)),1,),10,11),"Месяц",MID(HLOOKUP("Всего за*",EB$9:INDEX($9:$9,MATCH("яяя",$9:$9)),1,),10,10),"Декада",SUBSTITUTE(EB$9,CHAR(10)," ")),)</f>
        <v>0</v>
      </c>
      <c r="EC12" s="2">
        <f>IFERROR(GETPIVOTDATA("Сумма",Лист1!$A$1,"№ работника",$Z12,"Вариант",REPLACE(LEFTB(LOOKUP("яяя",$CI$8:EC$8),11),9,2,),"Год",--MID(HLOOKUP("*год*",EC$9:$KM$9,1,),10,4),"Квартал",MID(HLOOKUP("*Квартал*",EC$9:INDEX($9:$9,MATCH("яяя",$9:$9)),1,),10,11),"Месяц",MID(HLOOKUP("Всего за*",EC$9:INDEX($9:$9,MATCH("яяя",$9:$9)),1,),10,10),"Декада",SUBSTITUTE(EC$9,CHAR(10)," ")),)</f>
        <v>0</v>
      </c>
      <c r="ED12" s="2">
        <f>IFERROR(GETPIVOTDATA("Сумма",Лист1!$A$1,"№ работника",$Z12,"Вариант",REPLACE(LEFTB(LOOKUP("яяя",$CI$8:ED$8),11),9,2,),"Год",--MID(HLOOKUP("*год*",ED$9:INDEX($9:$9,MATCH("яяя",$9:$9)),1,),10,4),"Квартал",MID(HLOOKUP("*Квартал*",ED$9:INDEX($9:$9,MATCH("яяя",$9:$9)),1,),10,11),"Месяц",MID(ED$9,10,10)),)</f>
        <v>0</v>
      </c>
      <c r="EE12" s="2">
        <f>IFERROR(GETPIVOTDATA("Сумма",Лист1!$A$1,"№ работника",$Z12,"Вариант",REPLACE(LEFTB(LOOKUP("яяя",$CI$8:EE$8),11),9,2,),"Год",--MID(HLOOKUP("*год*",EE$9:$KM$9,1,),10,4),"Квартал",MID(HLOOKUP("*Квартал*",EE$9:INDEX($9:$9,MATCH("яяя",$9:$9)),1,),10,11),"Месяц",MID(HLOOKUP("Всего за*",EE$9:INDEX($9:$9,MATCH("яяя",$9:$9)),1,),10,10),"Декада",SUBSTITUTE(EE$9,CHAR(10)," ")),)</f>
        <v>0</v>
      </c>
      <c r="EF12" s="2">
        <f>IFERROR(GETPIVOTDATA("Сумма",Лист1!$A$1,"№ работника",$Z12,"Вариант",REPLACE(LEFTB(LOOKUP("яяя",$CI$8:EF$8),11),9,2,),"Год",--MID(HLOOKUP("*год*",EF$9:$KM$9,1,),10,4),"Квартал",MID(HLOOKUP("*Квартал*",EF$9:INDEX($9:$9,MATCH("яяя",$9:$9)),1,),10,11),"Месяц",MID(HLOOKUP("Всего за*",EF$9:INDEX($9:$9,MATCH("яяя",$9:$9)),1,),10,10),"Декада",SUBSTITUTE(EF$9,CHAR(10)," ")),)</f>
        <v>0</v>
      </c>
      <c r="EG12" s="2">
        <f>IFERROR(GETPIVOTDATA("Сумма",Лист1!$A$1,"№ работника",$Z12,"Вариант",REPLACE(LEFTB(LOOKUP("яяя",$CI$8:EG$8),11),9,2,),"Год",--MID(HLOOKUP("*год*",EG$9:$KM$9,1,),10,4),"Квартал",MID(HLOOKUP("*Квартал*",EG$9:INDEX($9:$9,MATCH("яяя",$9:$9)),1,),10,11),"Месяц",MID(HLOOKUP("Всего за*",EG$9:INDEX($9:$9,MATCH("яяя",$9:$9)),1,),10,10),"Декада",SUBSTITUTE(EG$9,CHAR(10)," ")),)</f>
        <v>0</v>
      </c>
      <c r="EH12" s="2">
        <f>IFERROR(GETPIVOTDATA("Сумма",Лист1!$A$1,"№ работника",$Z12,"Вариант",REPLACE(LEFTB(LOOKUP("яяя",$CI$8:EH$8),11),9,2,),"Год",--MID(HLOOKUP("*год*",EH$9:INDEX($9:$9,MATCH("яяя",$9:$9)),1,),10,4),"Квартал",MID(HLOOKUP("*Квартал*",EH$9:INDEX($9:$9,MATCH("яяя",$9:$9)),1,),10,11),"Месяц",MID(EH$9,10,10)),)</f>
        <v>0</v>
      </c>
      <c r="EI12" s="2">
        <f>IFERROR(GETPIVOTDATA("Сумма",Лист1!$A$1,"№ работника",$Z12,"Вариант",REPLACE(LEFTB(LOOKUP("яяя",$CI$8:EI$8),11),9,2,),"Год",--MID(HLOOKUP("*год*",EI$9:INDEX($9:$9,MATCH("яяя",$9:$9)),1,),10,4),"Квартал",MID(HLOOKUP("*Квартал*",EI$9:INDEX($9:$9,MATCH("яяя",$9:$9)),1,),10,11)),)</f>
        <v>0</v>
      </c>
      <c r="EJ12" s="2">
        <f>IFERROR(GETPIVOTDATA("Сумма",Лист1!$A$1,"№ работника",$Z12,"Вариант",REPLACE(LEFTB(LOOKUP("яяя",$CI$8:EJ$8),11),9,2,),"Год",--MID(EJ$9,10,4)),)</f>
        <v>0</v>
      </c>
      <c r="EK12" s="2">
        <f>IFERROR(GETPIVOTDATA("Сумма",Лист1!$A$1,"№ работника",$Z12,"Вариант",REPLACE(LEFTB(LOOKUP("яяя",$CI$8:EK$8),11),9,2,),"Год",--MID(HLOOKUP("*год*",EK$9:$KM$9,1,),10,4),"Квартал",MID(HLOOKUP("*Квартал*",EK$9:INDEX($9:$9,MATCH("яяя",$9:$9)),1,),10,11),"Месяц",MID(HLOOKUP("Всего за*",EK$9:INDEX($9:$9,MATCH("яяя",$9:$9)),1,),10,10),"Декада",SUBSTITUTE(EK$9,CHAR(10)," ")),)</f>
        <v>0</v>
      </c>
      <c r="EL12" s="2">
        <f>IFERROR(GETPIVOTDATA("Сумма",Лист1!$A$1,"№ работника",$Z12,"Вариант",REPLACE(LEFTB(LOOKUP("яяя",$CI$8:EL$8),11),9,2,),"Год",--MID(HLOOKUP("*год*",EL$9:$KM$9,1,),10,4),"Квартал",MID(HLOOKUP("*Квартал*",EL$9:INDEX($9:$9,MATCH("яяя",$9:$9)),1,),10,11),"Месяц",MID(HLOOKUP("Всего за*",EL$9:INDEX($9:$9,MATCH("яяя",$9:$9)),1,),10,10),"Декада",SUBSTITUTE(EL$9,CHAR(10)," ")),)</f>
        <v>0</v>
      </c>
      <c r="EM12" s="2">
        <f>IFERROR(GETPIVOTDATA("Сумма",Лист1!$A$1,"№ работника",$Z12,"Вариант",REPLACE(LEFTB(LOOKUP("яяя",$CI$8:EM$8),11),9,2,),"Год",--MID(HLOOKUP("*год*",EM$9:$KM$9,1,),10,4),"Квартал",MID(HLOOKUP("*Квартал*",EM$9:INDEX($9:$9,MATCH("яяя",$9:$9)),1,),10,11),"Месяц",MID(HLOOKUP("Всего за*",EM$9:INDEX($9:$9,MATCH("яяя",$9:$9)),1,),10,10),"Декада",SUBSTITUTE(EM$9,CHAR(10)," ")),)</f>
        <v>0</v>
      </c>
      <c r="EN12" s="2">
        <f>IFERROR(GETPIVOTDATA("Сумма",Лист1!$A$1,"№ работника",$Z12,"Вариант",REPLACE(LEFTB(LOOKUP("яяя",$CI$8:EN$8),11),9,2,),"Год",--MID(HLOOKUP("*год*",EN$9:INDEX($9:$9,MATCH("яяя",$9:$9)),1,),10,4),"Квартал",MID(HLOOKUP("*Квартал*",EN$9:INDEX($9:$9,MATCH("яяя",$9:$9)),1,),10,11),"Месяц",MID(EN$9,10,10)),)</f>
        <v>0</v>
      </c>
      <c r="EO12" s="2">
        <f>IFERROR(GETPIVOTDATA("Сумма",Лист1!$A$1,"№ работника",$Z12,"Вариант",REPLACE(LEFTB(LOOKUP("яяя",$CI$8:EO$8),11),9,2,),"Год",--MID(HLOOKUP("*год*",EO$9:$KM$9,1,),10,4),"Квартал",MID(HLOOKUP("*Квартал*",EO$9:INDEX($9:$9,MATCH("яяя",$9:$9)),1,),10,11),"Месяц",MID(HLOOKUP("Всего за*",EO$9:INDEX($9:$9,MATCH("яяя",$9:$9)),1,),10,10),"Декада",SUBSTITUTE(EO$9,CHAR(10)," ")),)</f>
        <v>0</v>
      </c>
      <c r="EP12" s="2">
        <f>IFERROR(GETPIVOTDATA("Сумма",Лист1!$A$1,"№ работника",$Z12,"Вариант",REPLACE(LEFTB(LOOKUP("яяя",$CI$8:EP$8),11),9,2,),"Год",--MID(HLOOKUP("*год*",EP$9:$KM$9,1,),10,4),"Квартал",MID(HLOOKUP("*Квартал*",EP$9:INDEX($9:$9,MATCH("яяя",$9:$9)),1,),10,11),"Месяц",MID(HLOOKUP("Всего за*",EP$9:INDEX($9:$9,MATCH("яяя",$9:$9)),1,),10,10),"Декада",SUBSTITUTE(EP$9,CHAR(10)," ")),)</f>
        <v>0</v>
      </c>
      <c r="EQ12" s="2">
        <f>IFERROR(GETPIVOTDATA("Сумма",Лист1!$A$1,"№ работника",$Z12,"Вариант",REPLACE(LEFTB(LOOKUP("яяя",$CI$8:EQ$8),11),9,2,),"Год",--MID(HLOOKUP("*год*",EQ$9:$KM$9,1,),10,4),"Квартал",MID(HLOOKUP("*Квартал*",EQ$9:INDEX($9:$9,MATCH("яяя",$9:$9)),1,),10,11),"Месяц",MID(HLOOKUP("Всего за*",EQ$9:INDEX($9:$9,MATCH("яяя",$9:$9)),1,),10,10),"Декада",SUBSTITUTE(EQ$9,CHAR(10)," ")),)</f>
        <v>0</v>
      </c>
      <c r="ER12" s="2">
        <f>IFERROR(GETPIVOTDATA("Сумма",Лист1!$A$1,"№ работника",$Z12,"Вариант",REPLACE(LEFTB(LOOKUP("яяя",$CI$8:ER$8),11),9,2,),"Год",--MID(HLOOKUP("*год*",ER$9:INDEX($9:$9,MATCH("яяя",$9:$9)),1,),10,4),"Квартал",MID(HLOOKUP("*Квартал*",ER$9:INDEX($9:$9,MATCH("яяя",$9:$9)),1,),10,11),"Месяц",MID(ER$9,10,10)),)</f>
        <v>0</v>
      </c>
      <c r="ES12" s="2">
        <f>IFERROR(GETPIVOTDATA("Сумма",Лист1!$A$1,"№ работника",$Z12,"Вариант",REPLACE(LEFTB(LOOKUP("яяя",$CI$8:ES$8),11),9,2,),"Год",--MID(HLOOKUP("*год*",ES$9:$KM$9,1,),10,4),"Квартал",MID(HLOOKUP("*Квартал*",ES$9:INDEX($9:$9,MATCH("яяя",$9:$9)),1,),10,11),"Месяц",MID(HLOOKUP("Всего за*",ES$9:INDEX($9:$9,MATCH("яяя",$9:$9)),1,),10,10),"Декада",SUBSTITUTE(ES$9,CHAR(10)," ")),)</f>
        <v>0</v>
      </c>
      <c r="ET12" s="2">
        <f>IFERROR(GETPIVOTDATA("Сумма",Лист1!$A$1,"№ работника",$Z12,"Вариант",REPLACE(LEFTB(LOOKUP("яяя",$CI$8:ET$8),11),9,2,),"Год",--MID(HLOOKUP("*год*",ET$9:$KM$9,1,),10,4),"Квартал",MID(HLOOKUP("*Квартал*",ET$9:INDEX($9:$9,MATCH("яяя",$9:$9)),1,),10,11),"Месяц",MID(HLOOKUP("Всего за*",ET$9:INDEX($9:$9,MATCH("яяя",$9:$9)),1,),10,10),"Декада",SUBSTITUTE(ET$9,CHAR(10)," ")),)</f>
        <v>0</v>
      </c>
      <c r="EU12" s="2">
        <f>IFERROR(GETPIVOTDATA("Сумма",Лист1!$A$1,"№ работника",$Z12,"Вариант",REPLACE(LEFTB(LOOKUP("яяя",$CI$8:EU$8),11),9,2,),"Год",--MID(HLOOKUP("*год*",EU$9:$KM$9,1,),10,4),"Квартал",MID(HLOOKUP("*Квартал*",EU$9:INDEX($9:$9,MATCH("яяя",$9:$9)),1,),10,11),"Месяц",MID(HLOOKUP("Всего за*",EU$9:INDEX($9:$9,MATCH("яяя",$9:$9)),1,),10,10),"Декада",SUBSTITUTE(EU$9,CHAR(10)," ")),)</f>
        <v>0</v>
      </c>
      <c r="EV12" s="2">
        <f>IFERROR(GETPIVOTDATA("Сумма",Лист1!$A$1,"№ работника",$Z12,"Вариант",REPLACE(LEFTB(LOOKUP("яяя",$CI$8:EV$8),11),9,2,),"Год",--MID(HLOOKUP("*год*",EV$9:INDEX($9:$9,MATCH("яяя",$9:$9)),1,),10,4),"Квартал",MID(HLOOKUP("*Квартал*",EV$9:INDEX($9:$9,MATCH("яяя",$9:$9)),1,),10,11),"Месяц",MID(EV$9,10,10)),)</f>
        <v>0</v>
      </c>
      <c r="EW12" s="2">
        <f>IFERROR(GETPIVOTDATA("Сумма",Лист1!$A$1,"№ работника",$Z12,"Вариант",REPLACE(LEFTB(LOOKUP("яяя",$CI$8:EW$8),11),9,2,),"Год",--MID(HLOOKUP("*год*",EW$9:INDEX($9:$9,MATCH("яяя",$9:$9)),1,),10,4),"Квартал",MID(HLOOKUP("*Квартал*",EW$9:INDEX($9:$9,MATCH("яяя",$9:$9)),1,),10,11)),)</f>
        <v>0</v>
      </c>
      <c r="EX12" s="2">
        <f>IFERROR(GETPIVOTDATA("Сумма",Лист1!$A$1,"№ работника",$Z12,"Вариант",REPLACE(LEFTB(LOOKUP("яяя",$CI$8:EX$8),11),9,2,),"Год",--MID(HLOOKUP("*год*",EX$9:$KM$9,1,),10,4),"Квартал",MID(HLOOKUP("*Квартал*",EX$9:INDEX($9:$9,MATCH("яяя",$9:$9)),1,),10,11),"Месяц",MID(HLOOKUP("Всего за*",EX$9:INDEX($9:$9,MATCH("яяя",$9:$9)),1,),10,10),"Декада",SUBSTITUTE(EX$9,CHAR(10)," ")),)</f>
        <v>0</v>
      </c>
      <c r="EY12" s="2">
        <f>IFERROR(GETPIVOTDATA("Сумма",Лист1!$A$1,"№ работника",$Z12,"Вариант",REPLACE(LEFTB(LOOKUP("яяя",$CI$8:EY$8),11),9,2,),"Год",--MID(HLOOKUP("*год*",EY$9:$KM$9,1,),10,4),"Квартал",MID(HLOOKUP("*Квартал*",EY$9:INDEX($9:$9,MATCH("яяя",$9:$9)),1,),10,11),"Месяц",MID(HLOOKUP("Всего за*",EY$9:INDEX($9:$9,MATCH("яяя",$9:$9)),1,),10,10),"Декада",SUBSTITUTE(EY$9,CHAR(10)," ")),)</f>
        <v>0</v>
      </c>
      <c r="EZ12" s="2">
        <f>IFERROR(GETPIVOTDATA("Сумма",Лист1!$A$1,"№ работника",$Z12,"Вариант",REPLACE(LEFTB(LOOKUP("яяя",$CI$8:EZ$8),11),9,2,),"Год",--MID(HLOOKUP("*год*",EZ$9:$KM$9,1,),10,4),"Квартал",MID(HLOOKUP("*Квартал*",EZ$9:INDEX($9:$9,MATCH("яяя",$9:$9)),1,),10,11),"Месяц",MID(HLOOKUP("Всего за*",EZ$9:INDEX($9:$9,MATCH("яяя",$9:$9)),1,),10,10),"Декада",SUBSTITUTE(EZ$9,CHAR(10)," ")),)</f>
        <v>0</v>
      </c>
      <c r="FA12" s="2">
        <f>IFERROR(GETPIVOTDATA("Сумма",Лист1!$A$1,"№ работника",$Z12,"Вариант",REPLACE(LEFTB(LOOKUP("яяя",$CI$8:FA$8),11),9,2,),"Год",--MID(HLOOKUP("*год*",FA$9:INDEX($9:$9,MATCH("яяя",$9:$9)),1,),10,4),"Квартал",MID(HLOOKUP("*Квартал*",FA$9:INDEX($9:$9,MATCH("яяя",$9:$9)),1,),10,11),"Месяц",MID(FA$9,10,10)),)</f>
        <v>0</v>
      </c>
      <c r="FB12" s="2">
        <f>IFERROR(GETPIVOTDATA("Сумма",Лист1!$A$1,"№ работника",$Z12,"Вариант",REPLACE(LEFTB(LOOKUP("яяя",$CI$8:FB$8),11),9,2,),"Год",--MID(HLOOKUP("*год*",FB$9:$KM$9,1,),10,4),"Квартал",MID(HLOOKUP("*Квартал*",FB$9:INDEX($9:$9,MATCH("яяя",$9:$9)),1,),10,11),"Месяц",MID(HLOOKUP("Всего за*",FB$9:INDEX($9:$9,MATCH("яяя",$9:$9)),1,),10,10),"Декада",SUBSTITUTE(FB$9,CHAR(10)," ")),)</f>
        <v>0</v>
      </c>
      <c r="FC12" s="2">
        <f>IFERROR(GETPIVOTDATA("Сумма",Лист1!$A$1,"№ работника",$Z12,"Вариант",REPLACE(LEFTB(LOOKUP("яяя",$CI$8:FC$8),11),9,2,),"Год",--MID(HLOOKUP("*год*",FC$9:$KM$9,1,),10,4),"Квартал",MID(HLOOKUP("*Квартал*",FC$9:INDEX($9:$9,MATCH("яяя",$9:$9)),1,),10,11),"Месяц",MID(HLOOKUP("Всего за*",FC$9:INDEX($9:$9,MATCH("яяя",$9:$9)),1,),10,10),"Декада",SUBSTITUTE(FC$9,CHAR(10)," ")),)</f>
        <v>0</v>
      </c>
      <c r="FD12" s="2">
        <f>IFERROR(GETPIVOTDATA("Сумма",Лист1!$A$1,"№ работника",$Z12,"Вариант",REPLACE(LEFTB(LOOKUP("яяя",$CI$8:FD$8),11),9,2,),"Год",--MID(HLOOKUP("*год*",FD$9:$KM$9,1,),10,4),"Квартал",MID(HLOOKUP("*Квартал*",FD$9:INDEX($9:$9,MATCH("яяя",$9:$9)),1,),10,11),"Месяц",MID(HLOOKUP("Всего за*",FD$9:INDEX($9:$9,MATCH("яяя",$9:$9)),1,),10,10),"Декада",SUBSTITUTE(FD$9,CHAR(10)," ")),)</f>
        <v>0</v>
      </c>
      <c r="FE12" s="2">
        <f>IFERROR(GETPIVOTDATA("Сумма",Лист1!$A$1,"№ работника",$Z12,"Вариант",REPLACE(LEFTB(LOOKUP("яяя",$CI$8:FE$8),11),9,2,),"Год",--MID(HLOOKUP("*год*",FE$9:INDEX($9:$9,MATCH("яяя",$9:$9)),1,),10,4),"Квартал",MID(HLOOKUP("*Квартал*",FE$9:INDEX($9:$9,MATCH("яяя",$9:$9)),1,),10,11),"Месяц",MID(FE$9,10,10)),)</f>
        <v>0</v>
      </c>
      <c r="FF12" s="2">
        <f>IFERROR(GETPIVOTDATA("Сумма",Лист1!$A$1,"№ работника",$Z12,"Вариант",REPLACE(LEFTB(LOOKUP("яяя",$CI$8:FF$8),11),9,2,),"Год",--MID(HLOOKUP("*год*",FF$9:$KM$9,1,),10,4),"Квартал",MID(HLOOKUP("*Квартал*",FF$9:INDEX($9:$9,MATCH("яяя",$9:$9)),1,),10,11),"Месяц",MID(HLOOKUP("Всего за*",FF$9:INDEX($9:$9,MATCH("яяя",$9:$9)),1,),10,10),"Декада",SUBSTITUTE(FF$9,CHAR(10)," ")),)</f>
        <v>0</v>
      </c>
      <c r="FG12" s="2">
        <f>IFERROR(GETPIVOTDATA("Сумма",Лист1!$A$1,"№ работника",$Z12,"Вариант",REPLACE(LEFTB(LOOKUP("яяя",$CI$8:FG$8),11),9,2,),"Год",--MID(HLOOKUP("*год*",FG$9:$KM$9,1,),10,4),"Квартал",MID(HLOOKUP("*Квартал*",FG$9:INDEX($9:$9,MATCH("яяя",$9:$9)),1,),10,11),"Месяц",MID(HLOOKUP("Всего за*",FG$9:INDEX($9:$9,MATCH("яяя",$9:$9)),1,),10,10),"Декада",SUBSTITUTE(FG$9,CHAR(10)," ")),)</f>
        <v>0</v>
      </c>
      <c r="FH12" s="2">
        <f>IFERROR(GETPIVOTDATA("Сумма",Лист1!$A$1,"№ работника",$Z12,"Вариант",REPLACE(LEFTB(LOOKUP("яяя",$CI$8:FH$8),11),9,2,),"Год",--MID(HLOOKUP("*год*",FH$9:$KM$9,1,),10,4),"Квартал",MID(HLOOKUP("*Квартал*",FH$9:INDEX($9:$9,MATCH("яяя",$9:$9)),1,),10,11),"Месяц",MID(HLOOKUP("Всего за*",FH$9:INDEX($9:$9,MATCH("яяя",$9:$9)),1,),10,10),"Декада",SUBSTITUTE(FH$9,CHAR(10)," ")),)</f>
        <v>0</v>
      </c>
      <c r="FI12" s="2">
        <f>IFERROR(GETPIVOTDATA("Сумма",Лист1!$A$1,"№ работника",$Z12,"Вариант",REPLACE(LEFTB(LOOKUP("яяя",$CI$8:FI$8),11),9,2,),"Год",--MID(HLOOKUP("*год*",FI$9:INDEX($9:$9,MATCH("яяя",$9:$9)),1,),10,4),"Квартал",MID(HLOOKUP("*Квартал*",FI$9:INDEX($9:$9,MATCH("яяя",$9:$9)),1,),10,11),"Месяц",MID(FI$9,10,10)),)</f>
        <v>0</v>
      </c>
      <c r="FJ12" s="2">
        <f>IFERROR(GETPIVOTDATA("Сумма",Лист1!$A$1,"№ работника",$Z12,"Вариант",REPLACE(LEFTB(LOOKUP("яяя",$CI$8:FJ$8),11),9,2,),"Год",--MID(HLOOKUP("*год*",FJ$9:INDEX($9:$9,MATCH("яяя",$9:$9)),1,),10,4),"Квартал",MID(HLOOKUP("*Квартал*",FJ$9:INDEX($9:$9,MATCH("яяя",$9:$9)),1,),10,11)),)</f>
        <v>0</v>
      </c>
      <c r="FK12" s="2">
        <f>IFERROR(GETPIVOTDATA("Сумма",Лист1!$A$1,"№ работника",$Z12,"Вариант",REPLACE(LEFTB(LOOKUP("яяя",$CI$8:FK$8),11),9,2,),"Год",--MID(HLOOKUP("*год*",FK$9:$KM$9,1,),10,4),"Квартал",MID(HLOOKUP("*Квартал*",FK$9:INDEX($9:$9,MATCH("яяя",$9:$9)),1,),10,11),"Месяц",MID(HLOOKUP("Всего за*",FK$9:INDEX($9:$9,MATCH("яяя",$9:$9)),1,),10,10),"Декада",SUBSTITUTE(FK$9,CHAR(10)," ")),)</f>
        <v>0</v>
      </c>
      <c r="FL12" s="2">
        <f>IFERROR(GETPIVOTDATA("Сумма",Лист1!$A$1,"№ работника",$Z12,"Вариант",REPLACE(LEFTB(LOOKUP("яяя",$CI$8:FL$8),11),9,2,),"Год",--MID(HLOOKUP("*год*",FL$9:$KM$9,1,),10,4),"Квартал",MID(HLOOKUP("*Квартал*",FL$9:INDEX($9:$9,MATCH("яяя",$9:$9)),1,),10,11),"Месяц",MID(HLOOKUP("Всего за*",FL$9:INDEX($9:$9,MATCH("яяя",$9:$9)),1,),10,10),"Декада",SUBSTITUTE(FL$9,CHAR(10)," ")),)</f>
        <v>0</v>
      </c>
      <c r="FM12" s="2">
        <f>IFERROR(GETPIVOTDATA("Сумма",Лист1!$A$1,"№ работника",$Z12,"Вариант",REPLACE(LEFTB(LOOKUP("яяя",$CI$8:FM$8),11),9,2,),"Год",--MID(HLOOKUP("*год*",FM$9:$KM$9,1,),10,4),"Квартал",MID(HLOOKUP("*Квартал*",FM$9:INDEX($9:$9,MATCH("яяя",$9:$9)),1,),10,11),"Месяц",MID(HLOOKUP("Всего за*",FM$9:INDEX($9:$9,MATCH("яяя",$9:$9)),1,),10,10),"Декада",SUBSTITUTE(FM$9,CHAR(10)," ")),)</f>
        <v>0</v>
      </c>
      <c r="FN12" s="2">
        <f>IFERROR(GETPIVOTDATA("Сумма",Лист1!$A$1,"№ работника",$Z12,"Вариант",REPLACE(LEFTB(LOOKUP("яяя",$CI$8:FN$8),11),9,2,),"Год",--MID(HLOOKUP("*год*",FN$9:INDEX($9:$9,MATCH("яяя",$9:$9)),1,),10,4),"Квартал",MID(HLOOKUP("*Квартал*",FN$9:INDEX($9:$9,MATCH("яяя",$9:$9)),1,),10,11),"Месяц",MID(FN$9,10,10)),)</f>
        <v>0</v>
      </c>
      <c r="FO12" s="2">
        <f>IFERROR(GETPIVOTDATA("Сумма",Лист1!$A$1,"№ работника",$Z12,"Вариант",REPLACE(LEFTB(LOOKUP("яяя",$CI$8:FO$8),11),9,2,),"Год",--MID(HLOOKUP("*год*",FO$9:$KM$9,1,),10,4),"Квартал",MID(HLOOKUP("*Квартал*",FO$9:INDEX($9:$9,MATCH("яяя",$9:$9)),1,),10,11),"Месяц",MID(HLOOKUP("Всего за*",FO$9:INDEX($9:$9,MATCH("яяя",$9:$9)),1,),10,10),"Декада",SUBSTITUTE(FO$9,CHAR(10)," ")),)</f>
        <v>0</v>
      </c>
      <c r="FP12" s="2">
        <f>IFERROR(GETPIVOTDATA("Сумма",Лист1!$A$1,"№ работника",$Z12,"Вариант",REPLACE(LEFTB(LOOKUP("яяя",$CI$8:FP$8),11),9,2,),"Год",--MID(HLOOKUP("*год*",FP$9:$KM$9,1,),10,4),"Квартал",MID(HLOOKUP("*Квартал*",FP$9:INDEX($9:$9,MATCH("яяя",$9:$9)),1,),10,11),"Месяц",MID(HLOOKUP("Всего за*",FP$9:INDEX($9:$9,MATCH("яяя",$9:$9)),1,),10,10),"Декада",SUBSTITUTE(FP$9,CHAR(10)," ")),)</f>
        <v>0</v>
      </c>
      <c r="FQ12" s="2">
        <f>IFERROR(GETPIVOTDATA("Сумма",Лист1!$A$1,"№ работника",$Z12,"Вариант",REPLACE(LEFTB(LOOKUP("яяя",$CI$8:FQ$8),11),9,2,),"Год",--MID(HLOOKUP("*год*",FQ$9:$KM$9,1,),10,4),"Квартал",MID(HLOOKUP("*Квартал*",FQ$9:INDEX($9:$9,MATCH("яяя",$9:$9)),1,),10,11),"Месяц",MID(HLOOKUP("Всего за*",FQ$9:INDEX($9:$9,MATCH("яяя",$9:$9)),1,),10,10),"Декада",SUBSTITUTE(FQ$9,CHAR(10)," ")),)</f>
        <v>0</v>
      </c>
      <c r="FR12" s="2">
        <f>IFERROR(GETPIVOTDATA("Сумма",Лист1!$A$1,"№ работника",$Z12,"Вариант",REPLACE(LEFTB(LOOKUP("яяя",$CI$8:FR$8),11),9,2,),"Год",--MID(HLOOKUP("*год*",FR$9:INDEX($9:$9,MATCH("яяя",$9:$9)),1,),10,4),"Квартал",MID(HLOOKUP("*Квартал*",FR$9:INDEX($9:$9,MATCH("яяя",$9:$9)),1,),10,11),"Месяц",MID(FR$9,10,10)),)</f>
        <v>0</v>
      </c>
      <c r="FS12" s="2">
        <f>IFERROR(GETPIVOTDATA("Сумма",Лист1!$A$1,"№ работника",$Z12,"Вариант",REPLACE(LEFTB(LOOKUP("яяя",$CI$8:FS$8),11),9,2,),"Год",--MID(HLOOKUP("*год*",FS$9:$KM$9,1,),10,4),"Квартал",MID(HLOOKUP("*Квартал*",FS$9:INDEX($9:$9,MATCH("яяя",$9:$9)),1,),10,11),"Месяц",MID(HLOOKUP("Всего за*",FS$9:INDEX($9:$9,MATCH("яяя",$9:$9)),1,),10,10),"Декада",SUBSTITUTE(FS$9,CHAR(10)," ")),)</f>
        <v>0</v>
      </c>
      <c r="FT12" s="2">
        <f>IFERROR(GETPIVOTDATA("Сумма",Лист1!$A$1,"№ работника",$Z12,"Вариант",REPLACE(LEFTB(LOOKUP("яяя",$CI$8:FT$8),11),9,2,),"Год",--MID(HLOOKUP("*год*",FT$9:$KM$9,1,),10,4),"Квартал",MID(HLOOKUP("*Квартал*",FT$9:INDEX($9:$9,MATCH("яяя",$9:$9)),1,),10,11),"Месяц",MID(HLOOKUP("Всего за*",FT$9:INDEX($9:$9,MATCH("яяя",$9:$9)),1,),10,10),"Декада",SUBSTITUTE(FT$9,CHAR(10)," ")),)</f>
        <v>0</v>
      </c>
      <c r="FU12" s="2">
        <f>IFERROR(GETPIVOTDATA("Сумма",Лист1!$A$1,"№ работника",$Z12,"Вариант",REPLACE(LEFTB(LOOKUP("яяя",$CI$8:FU$8),11),9,2,),"Год",--MID(HLOOKUP("*год*",FU$9:$KM$9,1,),10,4),"Квартал",MID(HLOOKUP("*Квартал*",FU$9:INDEX($9:$9,MATCH("яяя",$9:$9)),1,),10,11),"Месяц",MID(HLOOKUP("Всего за*",FU$9:INDEX($9:$9,MATCH("яяя",$9:$9)),1,),10,10),"Декада",SUBSTITUTE(FU$9,CHAR(10)," ")),)</f>
        <v>0</v>
      </c>
      <c r="FV12" s="2">
        <f>IFERROR(GETPIVOTDATA("Сумма",Лист1!$A$1,"№ работника",$Z12,"Вариант",REPLACE(LEFTB(LOOKUP("яяя",$CI$8:FV$8),11),9,2,),"Год",--MID(HLOOKUP("*год*",FV$9:INDEX($9:$9,MATCH("яяя",$9:$9)),1,),10,4),"Квартал",MID(HLOOKUP("*Квартал*",FV$9:INDEX($9:$9,MATCH("яяя",$9:$9)),1,),10,11),"Месяц",MID(FV$9,10,10)),)</f>
        <v>0</v>
      </c>
      <c r="FW12" s="2">
        <f>IFERROR(GETPIVOTDATA("Сумма",Лист1!$A$1,"№ работника",$Z12,"Вариант",REPLACE(LEFTB(LOOKUP("яяя",$CI$8:FW$8),11),9,2,),"Год",--MID(HLOOKUP("*год*",FW$9:INDEX($9:$9,MATCH("яяя",$9:$9)),1,),10,4),"Квартал",MID(HLOOKUP("*Квартал*",FW$9:INDEX($9:$9,MATCH("яяя",$9:$9)),1,),10,11)),)</f>
        <v>0</v>
      </c>
      <c r="FX12" s="2">
        <f>IFERROR(GETPIVOTDATA("Сумма",Лист1!$A$1,"№ работника",$Z12,"Вариант",REPLACE(LEFTB(LOOKUP("яяя",$CI$8:FX$8),11),9,2,),"Год",--MID(HLOOKUP("*год*",FX$9:$KM$9,1,),10,4),"Квартал",MID(HLOOKUP("*Квартал*",FX$9:INDEX($9:$9,MATCH("яяя",$9:$9)),1,),10,11),"Месяц",MID(HLOOKUP("Всего за*",FX$9:INDEX($9:$9,MATCH("яяя",$9:$9)),1,),10,10),"Декада",SUBSTITUTE(FX$9,CHAR(10)," ")),)</f>
        <v>0</v>
      </c>
      <c r="FY12" s="2">
        <f>IFERROR(GETPIVOTDATA("Сумма",Лист1!$A$1,"№ работника",$Z12,"Вариант",REPLACE(LEFTB(LOOKUP("яяя",$CI$8:FY$8),11),9,2,),"Год",--MID(HLOOKUP("*год*",FY$9:$KM$9,1,),10,4),"Квартал",MID(HLOOKUP("*Квартал*",FY$9:INDEX($9:$9,MATCH("яяя",$9:$9)),1,),10,11),"Месяц",MID(HLOOKUP("Всего за*",FY$9:INDEX($9:$9,MATCH("яяя",$9:$9)),1,),10,10),"Декада",SUBSTITUTE(FY$9,CHAR(10)," ")),)</f>
        <v>0</v>
      </c>
      <c r="FZ12" s="2">
        <f>IFERROR(GETPIVOTDATA("Сумма",Лист1!$A$1,"№ работника",$Z12,"Вариант",REPLACE(LEFTB(LOOKUP("яяя",$CI$8:FZ$8),11),9,2,),"Год",--MID(HLOOKUP("*год*",FZ$9:$KM$9,1,),10,4),"Квартал",MID(HLOOKUP("*Квартал*",FZ$9:INDEX($9:$9,MATCH("яяя",$9:$9)),1,),10,11),"Месяц",MID(HLOOKUP("Всего за*",FZ$9:INDEX($9:$9,MATCH("яяя",$9:$9)),1,),10,10),"Декада",SUBSTITUTE(FZ$9,CHAR(10)," ")),)</f>
        <v>0</v>
      </c>
      <c r="GA12" s="2">
        <f>IFERROR(GETPIVOTDATA("Сумма",Лист1!$A$1,"№ работника",$Z12,"Вариант",REPLACE(LEFTB(LOOKUP("яяя",$CI$8:GA$8),11),9,2,),"Год",--MID(HLOOKUP("*год*",GA$9:INDEX($9:$9,MATCH("яяя",$9:$9)),1,),10,4),"Квартал",MID(HLOOKUP("*Квартал*",GA$9:INDEX($9:$9,MATCH("яяя",$9:$9)),1,),10,11),"Месяц",MID(GA$9,10,10)),)</f>
        <v>0</v>
      </c>
      <c r="GB12" s="2">
        <f>IFERROR(GETPIVOTDATA("Сумма",Лист1!$A$1,"№ работника",$Z12,"Вариант",REPLACE(LEFTB(LOOKUP("яяя",$CI$8:GB$8),11),9,2,),"Год",--MID(HLOOKUP("*год*",GB$9:$KM$9,1,),10,4),"Квартал",MID(HLOOKUP("*Квартал*",GB$9:INDEX($9:$9,MATCH("яяя",$9:$9)),1,),10,11),"Месяц",MID(HLOOKUP("Всего за*",GB$9:INDEX($9:$9,MATCH("яяя",$9:$9)),1,),10,10),"Декада",SUBSTITUTE(GB$9,CHAR(10)," ")),)</f>
        <v>0</v>
      </c>
      <c r="GC12" s="2">
        <f>IFERROR(GETPIVOTDATA("Сумма",Лист1!$A$1,"№ работника",$Z12,"Вариант",REPLACE(LEFTB(LOOKUP("яяя",$CI$8:GC$8),11),9,2,),"Год",--MID(HLOOKUP("*год*",GC$9:$KM$9,1,),10,4),"Квартал",MID(HLOOKUP("*Квартал*",GC$9:INDEX($9:$9,MATCH("яяя",$9:$9)),1,),10,11),"Месяц",MID(HLOOKUP("Всего за*",GC$9:INDEX($9:$9,MATCH("яяя",$9:$9)),1,),10,10),"Декада",SUBSTITUTE(GC$9,CHAR(10)," ")),)</f>
        <v>0</v>
      </c>
      <c r="GD12" s="2">
        <f>IFERROR(GETPIVOTDATA("Сумма",Лист1!$A$1,"№ работника",$Z12,"Вариант",REPLACE(LEFTB(LOOKUP("яяя",$CI$8:GD$8),11),9,2,),"Год",--MID(HLOOKUP("*год*",GD$9:$KM$9,1,),10,4),"Квартал",MID(HLOOKUP("*Квартал*",GD$9:INDEX($9:$9,MATCH("яяя",$9:$9)),1,),10,11),"Месяц",MID(HLOOKUP("Всего за*",GD$9:INDEX($9:$9,MATCH("яяя",$9:$9)),1,),10,10),"Декада",SUBSTITUTE(GD$9,CHAR(10)," ")),)</f>
        <v>0</v>
      </c>
      <c r="GE12" s="2">
        <f>IFERROR(GETPIVOTDATA("Сумма",Лист1!$A$1,"№ работника",$Z12,"Вариант",REPLACE(LEFTB(LOOKUP("яяя",$CI$8:GE$8),11),9,2,),"Год",--MID(HLOOKUP("*год*",GE$9:INDEX($9:$9,MATCH("яяя",$9:$9)),1,),10,4),"Квартал",MID(HLOOKUP("*Квартал*",GE$9:INDEX($9:$9,MATCH("яяя",$9:$9)),1,),10,11),"Месяц",MID(GE$9,10,10)),)</f>
        <v>0</v>
      </c>
      <c r="GF12" s="2">
        <f>IFERROR(GETPIVOTDATA("Сумма",Лист1!$A$1,"№ работника",$Z12,"Вариант",REPLACE(LEFTB(LOOKUP("яяя",$CI$8:GF$8),11),9,2,),"Год",--MID(HLOOKUP("*год*",GF$9:$KM$9,1,),10,4),"Квартал",MID(HLOOKUP("*Квартал*",GF$9:INDEX($9:$9,MATCH("яяя",$9:$9)),1,),10,11),"Месяц",MID(HLOOKUP("Всего за*",GF$9:INDEX($9:$9,MATCH("яяя",$9:$9)),1,),10,10),"Декада",SUBSTITUTE(GF$9,CHAR(10)," ")),)</f>
        <v>0</v>
      </c>
      <c r="GG12" s="2">
        <f>IFERROR(GETPIVOTDATA("Сумма",Лист1!$A$1,"№ работника",$Z12,"Вариант",REPLACE(LEFTB(LOOKUP("яяя",$CI$8:GG$8),11),9,2,),"Год",--MID(HLOOKUP("*год*",GG$9:$KM$9,1,),10,4),"Квартал",MID(HLOOKUP("*Квартал*",GG$9:INDEX($9:$9,MATCH("яяя",$9:$9)),1,),10,11),"Месяц",MID(HLOOKUP("Всего за*",GG$9:INDEX($9:$9,MATCH("яяя",$9:$9)),1,),10,10),"Декада",SUBSTITUTE(GG$9,CHAR(10)," ")),)</f>
        <v>0</v>
      </c>
      <c r="GH12" s="2">
        <f>IFERROR(GETPIVOTDATA("Сумма",Лист1!$A$1,"№ работника",$Z12,"Вариант",REPLACE(LEFTB(LOOKUP("яяя",$CI$8:GH$8),11),9,2,),"Год",--MID(HLOOKUP("*год*",GH$9:$KM$9,1,),10,4),"Квартал",MID(HLOOKUP("*Квартал*",GH$9:INDEX($9:$9,MATCH("яяя",$9:$9)),1,),10,11),"Месяц",MID(HLOOKUP("Всего за*",GH$9:INDEX($9:$9,MATCH("яяя",$9:$9)),1,),10,10),"Декада",SUBSTITUTE(GH$9,CHAR(10)," ")),)</f>
        <v>0</v>
      </c>
      <c r="GI12" s="2">
        <f>IFERROR(GETPIVOTDATA("Сумма",Лист1!$A$1,"№ работника",$Z12,"Вариант",REPLACE(LEFTB(LOOKUP("яяя",$CI$8:GI$8),11),9,2,),"Год",--MID(HLOOKUP("*год*",GI$9:INDEX($9:$9,MATCH("яяя",$9:$9)),1,),10,4),"Квартал",MID(HLOOKUP("*Квартал*",GI$9:INDEX($9:$9,MATCH("яяя",$9:$9)),1,),10,11),"Месяц",MID(GI$9,10,10)),)</f>
        <v>0</v>
      </c>
      <c r="GJ12" s="2">
        <f>IFERROR(GETPIVOTDATA("Сумма",Лист1!$A$1,"№ работника",$Z12,"Вариант",REPLACE(LEFTB(LOOKUP("яяя",$CI$8:GJ$8),11),9,2,),"Год",--MID(HLOOKUP("*год*",GJ$9:INDEX($9:$9,MATCH("яяя",$9:$9)),1,),10,4),"Квартал",MID(HLOOKUP("*Квартал*",GJ$9:INDEX($9:$9,MATCH("яяя",$9:$9)),1,),10,11)),)</f>
        <v>0</v>
      </c>
      <c r="GK12" s="2">
        <f>IFERROR(GETPIVOTDATA("Сумма",Лист1!$A$1,"№ работника",$Z12,"Вариант",REPLACE(LEFTB(LOOKUP("яяя",$CI$8:GK$8),11),9,2,),"Год",--MID(GK$9,10,4)),)</f>
        <v>0</v>
      </c>
      <c r="GL12" s="2">
        <f>IFERROR(GETPIVOTDATA("Сумма",Лист1!$A$1,"№ работника",$Z12,"Вариант",REPLACE(LEFTB(LOOKUP("яяя",$CI$8:GL$8),11),9,2,),"Год",--MID(HLOOKUP("*год*",GL$9:$KM$9,1,),10,4),"Квартал",MID(HLOOKUP("*Квартал*",GL$9:INDEX($9:$9,MATCH("яяя",$9:$9)),1,),10,11),"Месяц",MID(HLOOKUP("Всего за*",GL$9:INDEX($9:$9,MATCH("яяя",$9:$9)),1,),10,10),"Декада",SUBSTITUTE(GL$9,CHAR(10)," ")),)</f>
        <v>265.34246575342473</v>
      </c>
      <c r="GM12" s="2">
        <f>IFERROR(GETPIVOTDATA("Сумма",Лист1!$A$1,"№ работника",$Z12,"Вариант",REPLACE(LEFTB(LOOKUP("яяя",$CI$8:GM$8),11),9,2,),"Год",--MID(HLOOKUP("*год*",GM$9:$KM$9,1,),10,4),"Квартал",MID(HLOOKUP("*Квартал*",GM$9:INDEX($9:$9,MATCH("яяя",$9:$9)),1,),10,11),"Месяц",MID(HLOOKUP("Всего за*",GM$9:INDEX($9:$9,MATCH("яяя",$9:$9)),1,),10,10),"Декада",SUBSTITUTE(GM$9,CHAR(10)," ")),)</f>
        <v>265.34246575342473</v>
      </c>
      <c r="GN12" s="2">
        <f>IFERROR(GETPIVOTDATA("Сумма",Лист1!$A$1,"№ работника",$Z12,"Вариант",REPLACE(LEFTB(LOOKUP("яяя",$CI$8:GN$8),11),9,2,),"Год",--MID(HLOOKUP("*год*",GN$9:$KM$9,1,),10,4),"Квартал",MID(HLOOKUP("*Квартал*",GN$9:INDEX($9:$9,MATCH("яяя",$9:$9)),1,),10,11),"Месяц",MID(HLOOKUP("Всего за*",GN$9:INDEX($9:$9,MATCH("яяя",$9:$9)),1,),10,10),"Декада",SUBSTITUTE(GN$9,CHAR(10)," ")),)</f>
        <v>291.87671232876721</v>
      </c>
      <c r="GO12" s="2">
        <f>IFERROR(GETPIVOTDATA("Сумма",Лист1!$A$1,"№ работника",$Z12,"Вариант",REPLACE(LEFTB(LOOKUP("яяя",$CI$8:GO$8),11),9,2,),"Год",--MID(HLOOKUP("*год*",GO$9:INDEX($9:$9,MATCH("яяя",$9:$9)),1,),10,4),"Квартал",MID(HLOOKUP("*Квартал*",GO$9:INDEX($9:$9,MATCH("яяя",$9:$9)),1,),10,11),"Месяц",MID(GO$9,10,10)),)</f>
        <v>822.56164383561668</v>
      </c>
      <c r="GP12" s="2">
        <f>IFERROR(GETPIVOTDATA("Сумма",Лист1!$A$1,"№ работника",$Z12,"Вариант",REPLACE(LEFTB(LOOKUP("яяя",$CI$8:GP$8),11),9,2,),"Год",--MID(HLOOKUP("*год*",GP$9:$KM$9,1,),10,4),"Квартал",MID(HLOOKUP("*Квартал*",GP$9:INDEX($9:$9,MATCH("яяя",$9:$9)),1,),10,11),"Месяц",MID(HLOOKUP("Всего за*",GP$9:INDEX($9:$9,MATCH("яяя",$9:$9)),1,),10,10),"Декада",SUBSTITUTE(GP$9,CHAR(10)," ")),)</f>
        <v>265.34246575342473</v>
      </c>
      <c r="GQ12" s="2">
        <f>IFERROR(GETPIVOTDATA("Сумма",Лист1!$A$1,"№ работника",$Z12,"Вариант",REPLACE(LEFTB(LOOKUP("яяя",$CI$8:GQ$8),11),9,2,),"Год",--MID(HLOOKUP("*год*",GQ$9:$KM$9,1,),10,4),"Квартал",MID(HLOOKUP("*Квартал*",GQ$9:INDEX($9:$9,MATCH("яяя",$9:$9)),1,),10,11),"Месяц",MID(HLOOKUP("Всего за*",GQ$9:INDEX($9:$9,MATCH("яяя",$9:$9)),1,),10,10),"Декада",SUBSTITUTE(GQ$9,CHAR(10)," ")),)</f>
        <v>265.34246575342473</v>
      </c>
      <c r="GR12" s="2">
        <f>IFERROR(GETPIVOTDATA("Сумма",Лист1!$A$1,"№ работника",$Z12,"Вариант",REPLACE(LEFTB(LOOKUP("яяя",$CI$8:GR$8),11),9,2,),"Год",--MID(HLOOKUP("*год*",GR$9:$KM$9,1,),10,4),"Квартал",MID(HLOOKUP("*Квартал*",GR$9:INDEX($9:$9,MATCH("яяя",$9:$9)),1,),10,11),"Месяц",MID(HLOOKUP("Всего за*",GR$9:INDEX($9:$9,MATCH("яяя",$9:$9)),1,),10,10),"Декада",SUBSTITUTE(GR$9,CHAR(10)," ")),)</f>
        <v>212.27397260273978</v>
      </c>
      <c r="GS12" s="2">
        <f>IFERROR(GETPIVOTDATA("Сумма",Лист1!$A$1,"№ работника",$Z12,"Вариант",REPLACE(LEFTB(LOOKUP("яяя",$CI$8:GS$8),11),9,2,),"Год",--MID(HLOOKUP("*год*",GS$9:INDEX($9:$9,MATCH("яяя",$9:$9)),1,),10,4),"Квартал",MID(HLOOKUP("*Квартал*",GS$9:INDEX($9:$9,MATCH("яяя",$9:$9)),1,),10,11),"Месяц",MID(GS$9,10,10)),)</f>
        <v>742.95890410958918</v>
      </c>
      <c r="GT12" s="2">
        <f>IFERROR(GETPIVOTDATA("Сумма",Лист1!$A$1,"№ работника",$Z12,"Вариант",REPLACE(LEFTB(LOOKUP("яяя",$CI$8:GT$8),11),9,2,),"Год",--MID(HLOOKUP("*год*",GT$9:$KM$9,1,),10,4),"Квартал",MID(HLOOKUP("*Квартал*",GT$9:INDEX($9:$9,MATCH("яяя",$9:$9)),1,),10,11),"Месяц",MID(HLOOKUP("Всего за*",GT$9:INDEX($9:$9,MATCH("яяя",$9:$9)),1,),10,10),"Декада",SUBSTITUTE(GT$9,CHAR(10)," ")),)</f>
        <v>265.34246575342473</v>
      </c>
      <c r="GU12" s="2">
        <f>IFERROR(GETPIVOTDATA("Сумма",Лист1!$A$1,"№ работника",$Z12,"Вариант",REPLACE(LEFTB(LOOKUP("яяя",$CI$8:GU$8),11),9,2,),"Год",--MID(HLOOKUP("*год*",GU$9:$KM$9,1,),10,4),"Квартал",MID(HLOOKUP("*Квартал*",GU$9:INDEX($9:$9,MATCH("яяя",$9:$9)),1,),10,11),"Месяц",MID(HLOOKUP("Всего за*",GU$9:INDEX($9:$9,MATCH("яяя",$9:$9)),1,),10,10),"Декада",SUBSTITUTE(GU$9,CHAR(10)," ")),)</f>
        <v>265.34246575342473</v>
      </c>
      <c r="GV12" s="2">
        <f>IFERROR(GETPIVOTDATA("Сумма",Лист1!$A$1,"№ работника",$Z12,"Вариант",REPLACE(LEFTB(LOOKUP("яяя",$CI$8:GV$8),11),9,2,),"Год",--MID(HLOOKUP("*год*",GV$9:$KM$9,1,),10,4),"Квартал",MID(HLOOKUP("*Квартал*",GV$9:INDEX($9:$9,MATCH("яяя",$9:$9)),1,),10,11),"Месяц",MID(HLOOKUP("Всего за*",GV$9:INDEX($9:$9,MATCH("яяя",$9:$9)),1,),10,10),"Декада",SUBSTITUTE(GV$9,CHAR(10)," ")),)</f>
        <v>291.87671232876721</v>
      </c>
      <c r="GW12" s="2">
        <f>IFERROR(GETPIVOTDATA("Сумма",Лист1!$A$1,"№ работника",$Z12,"Вариант",REPLACE(LEFTB(LOOKUP("яяя",$CI$8:GW$8),11),9,2,),"Год",--MID(HLOOKUP("*год*",GW$9:INDEX($9:$9,MATCH("яяя",$9:$9)),1,),10,4),"Квартал",MID(HLOOKUP("*Квартал*",GW$9:INDEX($9:$9,MATCH("яяя",$9:$9)),1,),10,11),"Месяц",MID(GW$9,10,10)),)</f>
        <v>822.56164383561668</v>
      </c>
      <c r="GX12" s="2">
        <f>IFERROR(GETPIVOTDATA("Сумма",Лист1!$A$1,"№ работника",$Z12,"Вариант",REPLACE(LEFTB(LOOKUP("яяя",$CI$8:GX$8),11),9,2,),"Год",--MID(HLOOKUP("*год*",GX$9:INDEX($9:$9,MATCH("яяя",$9:$9)),1,),10,4),"Квартал",MID(HLOOKUP("*Квартал*",GX$9:INDEX($9:$9,MATCH("яяя",$9:$9)),1,),10,11)),)</f>
        <v>2388.0821917808225</v>
      </c>
      <c r="GY12" s="2">
        <f>IFERROR(GETPIVOTDATA("Сумма",Лист1!$A$1,"№ работника",$Z12,"Вариант",REPLACE(LEFTB(LOOKUP("яяя",$CI$8:GY$8),11),9,2,),"Год",--MID(HLOOKUP("*год*",GY$9:$KM$9,1,),10,4),"Квартал",MID(HLOOKUP("*Квартал*",GY$9:INDEX($9:$9,MATCH("яяя",$9:$9)),1,),10,11),"Месяц",MID(HLOOKUP("Всего за*",GY$9:INDEX($9:$9,MATCH("яяя",$9:$9)),1,),10,10),"Декада",SUBSTITUTE(GY$9,CHAR(10)," ")),)</f>
        <v>265.34246575342473</v>
      </c>
      <c r="GZ12" s="2">
        <f>IFERROR(GETPIVOTDATA("Сумма",Лист1!$A$1,"№ работника",$Z12,"Вариант",REPLACE(LEFTB(LOOKUP("яяя",$CI$8:GZ$8),11),9,2,),"Год",--MID(HLOOKUP("*год*",GZ$9:$KM$9,1,),10,4),"Квартал",MID(HLOOKUP("*Квартал*",GZ$9:INDEX($9:$9,MATCH("яяя",$9:$9)),1,),10,11),"Месяц",MID(HLOOKUP("Всего за*",GZ$9:INDEX($9:$9,MATCH("яяя",$9:$9)),1,),10,10),"Декада",SUBSTITUTE(GZ$9,CHAR(10)," ")),)</f>
        <v>265.34246575342473</v>
      </c>
      <c r="HA12" s="2">
        <f>IFERROR(GETPIVOTDATA("Сумма",Лист1!$A$1,"№ работника",$Z12,"Вариант",REPLACE(LEFTB(LOOKUP("яяя",$CI$8:HA$8),11),9,2,),"Год",--MID(HLOOKUP("*год*",HA$9:$KM$9,1,),10,4),"Квартал",MID(HLOOKUP("*Квартал*",HA$9:INDEX($9:$9,MATCH("яяя",$9:$9)),1,),10,11),"Месяц",MID(HLOOKUP("Всего за*",HA$9:INDEX($9:$9,MATCH("яяя",$9:$9)),1,),10,10),"Декада",SUBSTITUTE(HA$9,CHAR(10)," ")),)</f>
        <v>265.34246575342473</v>
      </c>
      <c r="HB12" s="2">
        <f>IFERROR(GETPIVOTDATA("Сумма",Лист1!$A$1,"№ работника",$Z12,"Вариант",REPLACE(LEFTB(LOOKUP("яяя",$CI$8:HB$8),11),9,2,),"Год",--MID(HLOOKUP("*год*",HB$9:INDEX($9:$9,MATCH("яяя",$9:$9)),1,),10,4),"Квартал",MID(HLOOKUP("*Квартал*",HB$9:INDEX($9:$9,MATCH("яяя",$9:$9)),1,),10,11),"Месяц",MID(HB$9,10,10)),)</f>
        <v>796.02739726027426</v>
      </c>
      <c r="HC12" s="2">
        <f>IFERROR(GETPIVOTDATA("Сумма",Лист1!$A$1,"№ работника",$Z12,"Вариант",REPLACE(LEFTB(LOOKUP("яяя",$CI$8:HC$8),11),9,2,),"Год",--MID(HLOOKUP("*год*",HC$9:$KM$9,1,),10,4),"Квартал",MID(HLOOKUP("*Квартал*",HC$9:INDEX($9:$9,MATCH("яяя",$9:$9)),1,),10,11),"Месяц",MID(HLOOKUP("Всего за*",HC$9:INDEX($9:$9,MATCH("яяя",$9:$9)),1,),10,10),"Декада",SUBSTITUTE(HC$9,CHAR(10)," ")),)</f>
        <v>265.34246575342473</v>
      </c>
      <c r="HD12" s="2">
        <f>IFERROR(GETPIVOTDATA("Сумма",Лист1!$A$1,"№ работника",$Z12,"Вариант",REPLACE(LEFTB(LOOKUP("яяя",$CI$8:HD$8),11),9,2,),"Год",--MID(HLOOKUP("*год*",HD$9:$KM$9,1,),10,4),"Квартал",MID(HLOOKUP("*Квартал*",HD$9:INDEX($9:$9,MATCH("яяя",$9:$9)),1,),10,11),"Месяц",MID(HLOOKUP("Всего за*",HD$9:INDEX($9:$9,MATCH("яяя",$9:$9)),1,),10,10),"Декада",SUBSTITUTE(HD$9,CHAR(10)," ")),)</f>
        <v>265.34246575342473</v>
      </c>
      <c r="HE12" s="2">
        <f>IFERROR(GETPIVOTDATA("Сумма",Лист1!$A$1,"№ работника",$Z12,"Вариант",REPLACE(LEFTB(LOOKUP("яяя",$CI$8:HE$8),11),9,2,),"Год",--MID(HLOOKUP("*год*",HE$9:$KM$9,1,),10,4),"Квартал",MID(HLOOKUP("*Квартал*",HE$9:INDEX($9:$9,MATCH("яяя",$9:$9)),1,),10,11),"Месяц",MID(HLOOKUP("Всего за*",HE$9:INDEX($9:$9,MATCH("яяя",$9:$9)),1,),10,10),"Декада",SUBSTITUTE(HE$9,CHAR(10)," ")),)</f>
        <v>291.87671232876721</v>
      </c>
      <c r="HF12" s="2">
        <f>IFERROR(GETPIVOTDATA("Сумма",Лист1!$A$1,"№ работника",$Z12,"Вариант",REPLACE(LEFTB(LOOKUP("яяя",$CI$8:HF$8),11),9,2,),"Год",--MID(HLOOKUP("*год*",HF$9:INDEX($9:$9,MATCH("яяя",$9:$9)),1,),10,4),"Квартал",MID(HLOOKUP("*Квартал*",HF$9:INDEX($9:$9,MATCH("яяя",$9:$9)),1,),10,11),"Месяц",MID(HF$9,10,10)),)</f>
        <v>822.56164383561668</v>
      </c>
      <c r="HG12" s="2">
        <f>IFERROR(GETPIVOTDATA("Сумма",Лист1!$A$1,"№ работника",$Z12,"Вариант",REPLACE(LEFTB(LOOKUP("яяя",$CI$8:HG$8),11),9,2,),"Год",--MID(HLOOKUP("*год*",HG$9:$KM$9,1,),10,4),"Квартал",MID(HLOOKUP("*Квартал*",HG$9:INDEX($9:$9,MATCH("яяя",$9:$9)),1,),10,11),"Месяц",MID(HLOOKUP("Всего за*",HG$9:INDEX($9:$9,MATCH("яяя",$9:$9)),1,),10,10),"Декада",SUBSTITUTE(HG$9,CHAR(10)," ")),)</f>
        <v>265.34246575342473</v>
      </c>
      <c r="HH12" s="2">
        <f>IFERROR(GETPIVOTDATA("Сумма",Лист1!$A$1,"№ работника",$Z12,"Вариант",REPLACE(LEFTB(LOOKUP("яяя",$CI$8:HH$8),11),9,2,),"Год",--MID(HLOOKUP("*год*",HH$9:$KM$9,1,),10,4),"Квартал",MID(HLOOKUP("*Квартал*",HH$9:INDEX($9:$9,MATCH("яяя",$9:$9)),1,),10,11),"Месяц",MID(HLOOKUP("Всего за*",HH$9:INDEX($9:$9,MATCH("яяя",$9:$9)),1,),10,10),"Декада",SUBSTITUTE(HH$9,CHAR(10)," ")),)</f>
        <v>265.34246575342473</v>
      </c>
      <c r="HI12" s="2">
        <f>IFERROR(GETPIVOTDATA("Сумма",Лист1!$A$1,"№ работника",$Z12,"Вариант",REPLACE(LEFTB(LOOKUP("яяя",$CI$8:HI$8),11),9,2,),"Год",--MID(HLOOKUP("*год*",HI$9:$KM$9,1,),10,4),"Квартал",MID(HLOOKUP("*Квартал*",HI$9:INDEX($9:$9,MATCH("яяя",$9:$9)),1,),10,11),"Месяц",MID(HLOOKUP("Всего за*",HI$9:INDEX($9:$9,MATCH("яяя",$9:$9)),1,),10,10),"Декада",SUBSTITUTE(HI$9,CHAR(10)," ")),)</f>
        <v>265.34246575342473</v>
      </c>
      <c r="HJ12" s="2">
        <f>IFERROR(GETPIVOTDATA("Сумма",Лист1!$A$1,"№ работника",$Z12,"Вариант",REPLACE(LEFTB(LOOKUP("яяя",$CI$8:HJ$8),11),9,2,),"Год",--MID(HLOOKUP("*год*",HJ$9:INDEX($9:$9,MATCH("яяя",$9:$9)),1,),10,4),"Квартал",MID(HLOOKUP("*Квартал*",HJ$9:INDEX($9:$9,MATCH("яяя",$9:$9)),1,),10,11),"Месяц",MID(HJ$9,10,10)),)</f>
        <v>796.02739726027426</v>
      </c>
      <c r="HK12" s="2">
        <f>IFERROR(GETPIVOTDATA("Сумма",Лист1!$A$1,"№ работника",$Z12,"Вариант",REPLACE(LEFTB(LOOKUP("яяя",$CI$8:HK$8),11),9,2,),"Год",--MID(HLOOKUP("*год*",HK$9:INDEX($9:$9,MATCH("яяя",$9:$9)),1,),10,4),"Квартал",MID(HLOOKUP("*Квартал*",HK$9:INDEX($9:$9,MATCH("яяя",$9:$9)),1,),10,11)),)</f>
        <v>2414.616438356165</v>
      </c>
      <c r="HL12" s="2">
        <f>IFERROR(GETPIVOTDATA("Сумма",Лист1!$A$1,"№ работника",$Z12,"Вариант",REPLACE(LEFTB(LOOKUP("яяя",$CI$8:HL$8),11),9,2,),"Год",--MID(HLOOKUP("*год*",HL$9:$KM$9,1,),10,4),"Квартал",MID(HLOOKUP("*Квартал*",HL$9:INDEX($9:$9,MATCH("яяя",$9:$9)),1,),10,11),"Месяц",MID(HLOOKUP("Всего за*",HL$9:INDEX($9:$9,MATCH("яяя",$9:$9)),1,),10,10),"Декада",SUBSTITUTE(HL$9,CHAR(10)," ")),)</f>
        <v>265.34246575342473</v>
      </c>
      <c r="HM12" s="2">
        <f>IFERROR(GETPIVOTDATA("Сумма",Лист1!$A$1,"№ работника",$Z12,"Вариант",REPLACE(LEFTB(LOOKUP("яяя",$CI$8:HM$8),11),9,2,),"Год",--MID(HLOOKUP("*год*",HM$9:$KM$9,1,),10,4),"Квартал",MID(HLOOKUP("*Квартал*",HM$9:INDEX($9:$9,MATCH("яяя",$9:$9)),1,),10,11),"Месяц",MID(HLOOKUP("Всего за*",HM$9:INDEX($9:$9,MATCH("яяя",$9:$9)),1,),10,10),"Декада",SUBSTITUTE(HM$9,CHAR(10)," ")),)</f>
        <v>265.34246575342473</v>
      </c>
      <c r="HN12" s="2">
        <f>IFERROR(GETPIVOTDATA("Сумма",Лист1!$A$1,"№ работника",$Z12,"Вариант",REPLACE(LEFTB(LOOKUP("яяя",$CI$8:HN$8),11),9,2,),"Год",--MID(HLOOKUP("*год*",HN$9:$KM$9,1,),10,4),"Квартал",MID(HLOOKUP("*Квартал*",HN$9:INDEX($9:$9,MATCH("яяя",$9:$9)),1,),10,11),"Месяц",MID(HLOOKUP("Всего за*",HN$9:INDEX($9:$9,MATCH("яяя",$9:$9)),1,),10,10),"Декада",SUBSTITUTE(HN$9,CHAR(10)," ")),)</f>
        <v>291.87671232876721</v>
      </c>
      <c r="HO12" s="2">
        <f>IFERROR(GETPIVOTDATA("Сумма",Лист1!$A$1,"№ работника",$Z12,"Вариант",REPLACE(LEFTB(LOOKUP("яяя",$CI$8:HO$8),11),9,2,),"Год",--MID(HLOOKUP("*год*",HO$9:INDEX($9:$9,MATCH("яяя",$9:$9)),1,),10,4),"Квартал",MID(HLOOKUP("*Квартал*",HO$9:INDEX($9:$9,MATCH("яяя",$9:$9)),1,),10,11),"Месяц",MID(HO$9,10,10)),)</f>
        <v>822.56164383561668</v>
      </c>
      <c r="HP12" s="2">
        <f>IFERROR(GETPIVOTDATA("Сумма",Лист1!$A$1,"№ работника",$Z12,"Вариант",REPLACE(LEFTB(LOOKUP("яяя",$CI$8:HP$8),11),9,2,),"Год",--MID(HLOOKUP("*год*",HP$9:$KM$9,1,),10,4),"Квартал",MID(HLOOKUP("*Квартал*",HP$9:INDEX($9:$9,MATCH("яяя",$9:$9)),1,),10,11),"Месяц",MID(HLOOKUP("Всего за*",HP$9:INDEX($9:$9,MATCH("яяя",$9:$9)),1,),10,10),"Декада",SUBSTITUTE(HP$9,CHAR(10)," ")),)</f>
        <v>265.34246575342473</v>
      </c>
      <c r="HQ12" s="2">
        <f>IFERROR(GETPIVOTDATA("Сумма",Лист1!$A$1,"№ работника",$Z12,"Вариант",REPLACE(LEFTB(LOOKUP("яяя",$CI$8:HQ$8),11),9,2,),"Год",--MID(HLOOKUP("*год*",HQ$9:$KM$9,1,),10,4),"Квартал",MID(HLOOKUP("*Квартал*",HQ$9:INDEX($9:$9,MATCH("яяя",$9:$9)),1,),10,11),"Месяц",MID(HLOOKUP("Всего за*",HQ$9:INDEX($9:$9,MATCH("яяя",$9:$9)),1,),10,10),"Декада",SUBSTITUTE(HQ$9,CHAR(10)," ")),)</f>
        <v>265.34246575342473</v>
      </c>
      <c r="HR12" s="2">
        <f>IFERROR(GETPIVOTDATA("Сумма",Лист1!$A$1,"№ работника",$Z12,"Вариант",REPLACE(LEFTB(LOOKUP("яяя",$CI$8:HR$8),11),9,2,),"Год",--MID(HLOOKUP("*год*",HR$9:$KM$9,1,),10,4),"Квартал",MID(HLOOKUP("*Квартал*",HR$9:INDEX($9:$9,MATCH("яяя",$9:$9)),1,),10,11),"Месяц",MID(HLOOKUP("Всего за*",HR$9:INDEX($9:$9,MATCH("яяя",$9:$9)),1,),10,10),"Декада",SUBSTITUTE(HR$9,CHAR(10)," ")),)</f>
        <v>291.87671232876721</v>
      </c>
      <c r="HS12" s="2">
        <f>IFERROR(GETPIVOTDATA("Сумма",Лист1!$A$1,"№ работника",$Z12,"Вариант",REPLACE(LEFTB(LOOKUP("яяя",$CI$8:HS$8),11),9,2,),"Год",--MID(HLOOKUP("*год*",HS$9:INDEX($9:$9,MATCH("яяя",$9:$9)),1,),10,4),"Квартал",MID(HLOOKUP("*Квартал*",HS$9:INDEX($9:$9,MATCH("яяя",$9:$9)),1,),10,11),"Месяц",MID(HS$9,10,10)),)</f>
        <v>822.56164383561668</v>
      </c>
      <c r="HT12" s="2">
        <f>IFERROR(GETPIVOTDATA("Сумма",Лист1!$A$1,"№ работника",$Z12,"Вариант",REPLACE(LEFTB(LOOKUP("яяя",$CI$8:HT$8),11),9,2,),"Год",--MID(HLOOKUP("*год*",HT$9:$KM$9,1,),10,4),"Квартал",MID(HLOOKUP("*Квартал*",HT$9:INDEX($9:$9,MATCH("яяя",$9:$9)),1,),10,11),"Месяц",MID(HLOOKUP("Всего за*",HT$9:INDEX($9:$9,MATCH("яяя",$9:$9)),1,),10,10),"Декада",SUBSTITUTE(HT$9,CHAR(10)," ")),)</f>
        <v>265.34246575342473</v>
      </c>
      <c r="HU12" s="2">
        <f>IFERROR(GETPIVOTDATA("Сумма",Лист1!$A$1,"№ работника",$Z12,"Вариант",REPLACE(LEFTB(LOOKUP("яяя",$CI$8:HU$8),11),9,2,),"Год",--MID(HLOOKUP("*год*",HU$9:$KM$9,1,),10,4),"Квартал",MID(HLOOKUP("*Квартал*",HU$9:INDEX($9:$9,MATCH("яяя",$9:$9)),1,),10,11),"Месяц",MID(HLOOKUP("Всего за*",HU$9:INDEX($9:$9,MATCH("яяя",$9:$9)),1,),10,10),"Декада",SUBSTITUTE(HU$9,CHAR(10)," ")),)</f>
        <v>265.34246575342473</v>
      </c>
      <c r="HV12" s="2">
        <f>IFERROR(GETPIVOTDATA("Сумма",Лист1!$A$1,"№ работника",$Z12,"Вариант",REPLACE(LEFTB(LOOKUP("яяя",$CI$8:HV$8),11),9,2,),"Год",--MID(HLOOKUP("*год*",HV$9:$KM$9,1,),10,4),"Квартал",MID(HLOOKUP("*Квартал*",HV$9:INDEX($9:$9,MATCH("яяя",$9:$9)),1,),10,11),"Месяц",MID(HLOOKUP("Всего за*",HV$9:INDEX($9:$9,MATCH("яяя",$9:$9)),1,),10,10),"Декада",SUBSTITUTE(HV$9,CHAR(10)," ")),)</f>
        <v>265.34246575342473</v>
      </c>
      <c r="HW12" s="2">
        <f>IFERROR(GETPIVOTDATA("Сумма",Лист1!$A$1,"№ работника",$Z12,"Вариант",REPLACE(LEFTB(LOOKUP("яяя",$CI$8:HW$8),11),9,2,),"Год",--MID(HLOOKUP("*год*",HW$9:INDEX($9:$9,MATCH("яяя",$9:$9)),1,),10,4),"Квартал",MID(HLOOKUP("*Квартал*",HW$9:INDEX($9:$9,MATCH("яяя",$9:$9)),1,),10,11),"Месяц",MID(HW$9,10,10)),)</f>
        <v>796.02739726027426</v>
      </c>
      <c r="HX12" s="2">
        <f>IFERROR(GETPIVOTDATA("Сумма",Лист1!$A$1,"№ работника",$Z12,"Вариант",REPLACE(LEFTB(LOOKUP("яяя",$CI$8:HX$8),11),9,2,),"Год",--MID(HLOOKUP("*год*",HX$9:INDEX($9:$9,MATCH("яяя",$9:$9)),1,),10,4),"Квартал",MID(HLOOKUP("*Квартал*",HX$9:INDEX($9:$9,MATCH("яяя",$9:$9)),1,),10,11)),)</f>
        <v>2441.1506849315074</v>
      </c>
      <c r="HY12" s="2">
        <f>IFERROR(GETPIVOTDATA("Сумма",Лист1!$A$1,"№ работника",$Z12,"Вариант",REPLACE(LEFTB(LOOKUP("яяя",$CI$8:HY$8),11),9,2,),"Год",--MID(HLOOKUP("*год*",HY$9:$KM$9,1,),10,4),"Квартал",MID(HLOOKUP("*Квартал*",HY$9:INDEX($9:$9,MATCH("яяя",$9:$9)),1,),10,11),"Месяц",MID(HLOOKUP("Всего за*",HY$9:INDEX($9:$9,MATCH("яяя",$9:$9)),1,),10,10),"Декада",SUBSTITUTE(HY$9,CHAR(10)," ")),)</f>
        <v>265.34246575342473</v>
      </c>
      <c r="HZ12" s="2">
        <f>IFERROR(GETPIVOTDATA("Сумма",Лист1!$A$1,"№ работника",$Z12,"Вариант",REPLACE(LEFTB(LOOKUP("яяя",$CI$8:HZ$8),11),9,2,),"Год",--MID(HLOOKUP("*год*",HZ$9:$KM$9,1,),10,4),"Квартал",MID(HLOOKUP("*Квартал*",HZ$9:INDEX($9:$9,MATCH("яяя",$9:$9)),1,),10,11),"Месяц",MID(HLOOKUP("Всего за*",HZ$9:INDEX($9:$9,MATCH("яяя",$9:$9)),1,),10,10),"Декада",SUBSTITUTE(HZ$9,CHAR(10)," ")),)</f>
        <v>265.34246575342473</v>
      </c>
      <c r="IA12" s="2">
        <f>IFERROR(GETPIVOTDATA("Сумма",Лист1!$A$1,"№ работника",$Z12,"Вариант",REPLACE(LEFTB(LOOKUP("яяя",$CI$8:IA$8),11),9,2,),"Год",--MID(HLOOKUP("*год*",IA$9:$KM$9,1,),10,4),"Квартал",MID(HLOOKUP("*Квартал*",IA$9:INDEX($9:$9,MATCH("яяя",$9:$9)),1,),10,11),"Месяц",MID(HLOOKUP("Всего за*",IA$9:INDEX($9:$9,MATCH("яяя",$9:$9)),1,),10,10),"Декада",SUBSTITUTE(IA$9,CHAR(10)," ")),)</f>
        <v>291.87671232876721</v>
      </c>
      <c r="IB12" s="2">
        <f>IFERROR(GETPIVOTDATA("Сумма",Лист1!$A$1,"№ работника",$Z12,"Вариант",REPLACE(LEFTB(LOOKUP("яяя",$CI$8:IB$8),11),9,2,),"Год",--MID(HLOOKUP("*год*",IB$9:INDEX($9:$9,MATCH("яяя",$9:$9)),1,),10,4),"Квартал",MID(HLOOKUP("*Квартал*",IB$9:INDEX($9:$9,MATCH("яяя",$9:$9)),1,),10,11),"Месяц",MID(IB$9,10,10)),)</f>
        <v>822.56164383561668</v>
      </c>
      <c r="IC12" s="2">
        <f>IFERROR(GETPIVOTDATA("Сумма",Лист1!$A$1,"№ работника",$Z12,"Вариант",REPLACE(LEFTB(LOOKUP("яяя",$CI$8:IC$8),11),9,2,),"Год",--MID(HLOOKUP("*год*",IC$9:$KM$9,1,),10,4),"Квартал",MID(HLOOKUP("*Квартал*",IC$9:INDEX($9:$9,MATCH("яяя",$9:$9)),1,),10,11),"Месяц",MID(HLOOKUP("Всего за*",IC$9:INDEX($9:$9,MATCH("яяя",$9:$9)),1,),10,10),"Декада",SUBSTITUTE(IC$9,CHAR(10)," ")),)</f>
        <v>265.34246575342473</v>
      </c>
      <c r="ID12" s="2">
        <f>IFERROR(GETPIVOTDATA("Сумма",Лист1!$A$1,"№ работника",$Z12,"Вариант",REPLACE(LEFTB(LOOKUP("яяя",$CI$8:ID$8),11),9,2,),"Год",--MID(HLOOKUP("*год*",ID$9:$KM$9,1,),10,4),"Квартал",MID(HLOOKUP("*Квартал*",ID$9:INDEX($9:$9,MATCH("яяя",$9:$9)),1,),10,11),"Месяц",MID(HLOOKUP("Всего за*",ID$9:INDEX($9:$9,MATCH("яяя",$9:$9)),1,),10,10),"Декада",SUBSTITUTE(ID$9,CHAR(10)," ")),)</f>
        <v>265.34246575342473</v>
      </c>
      <c r="IE12" s="2">
        <f>IFERROR(GETPIVOTDATA("Сумма",Лист1!$A$1,"№ работника",$Z12,"Вариант",REPLACE(LEFTB(LOOKUP("яяя",$CI$8:IE$8),11),9,2,),"Год",--MID(HLOOKUP("*год*",IE$9:$KM$9,1,),10,4),"Квартал",MID(HLOOKUP("*Квартал*",IE$9:INDEX($9:$9,MATCH("яяя",$9:$9)),1,),10,11),"Месяц",MID(HLOOKUP("Всего за*",IE$9:INDEX($9:$9,MATCH("яяя",$9:$9)),1,),10,10),"Декада",SUBSTITUTE(IE$9,CHAR(10)," ")),)</f>
        <v>265.34246575342473</v>
      </c>
      <c r="IF12" s="2">
        <f>IFERROR(GETPIVOTDATA("Сумма",Лист1!$A$1,"№ работника",$Z12,"Вариант",REPLACE(LEFTB(LOOKUP("яяя",$CI$8:IF$8),11),9,2,),"Год",--MID(HLOOKUP("*год*",IF$9:INDEX($9:$9,MATCH("яяя",$9:$9)),1,),10,4),"Квартал",MID(HLOOKUP("*Квартал*",IF$9:INDEX($9:$9,MATCH("яяя",$9:$9)),1,),10,11),"Месяц",MID(IF$9,10,10)),)</f>
        <v>796.02739726027426</v>
      </c>
      <c r="IG12" s="2">
        <f>IFERROR(GETPIVOTDATA("Сумма",Лист1!$A$1,"№ работника",$Z12,"Вариант",REPLACE(LEFTB(LOOKUP("яяя",$CI$8:IG$8),11),9,2,),"Год",--MID(HLOOKUP("*год*",IG$9:$KM$9,1,),10,4),"Квартал",MID(HLOOKUP("*Квартал*",IG$9:INDEX($9:$9,MATCH("яяя",$9:$9)),1,),10,11),"Месяц",MID(HLOOKUP("Всего за*",IG$9:INDEX($9:$9,MATCH("яяя",$9:$9)),1,),10,10),"Декада",SUBSTITUTE(IG$9,CHAR(10)," ")),)</f>
        <v>265.34246575342473</v>
      </c>
      <c r="IH12" s="2">
        <f>IFERROR(GETPIVOTDATA("Сумма",Лист1!$A$1,"№ работника",$Z12,"Вариант",REPLACE(LEFTB(LOOKUP("яяя",$CI$8:IH$8),11),9,2,),"Год",--MID(HLOOKUP("*год*",IH$9:$KM$9,1,),10,4),"Квартал",MID(HLOOKUP("*Квартал*",IH$9:INDEX($9:$9,MATCH("яяя",$9:$9)),1,),10,11),"Месяц",MID(HLOOKUP("Всего за*",IH$9:INDEX($9:$9,MATCH("яяя",$9:$9)),1,),10,10),"Декада",SUBSTITUTE(IH$9,CHAR(10)," ")),)</f>
        <v>265.34246575342473</v>
      </c>
      <c r="II12" s="2">
        <f>IFERROR(GETPIVOTDATA("Сумма",Лист1!$A$1,"№ работника",$Z12,"Вариант",REPLACE(LEFTB(LOOKUP("яяя",$CI$8:II$8),11),9,2,),"Год",--MID(HLOOKUP("*год*",II$9:$KM$9,1,),10,4),"Квартал",MID(HLOOKUP("*Квартал*",II$9:INDEX($9:$9,MATCH("яяя",$9:$9)),1,),10,11),"Месяц",MID(HLOOKUP("Всего за*",II$9:INDEX($9:$9,MATCH("яяя",$9:$9)),1,),10,10),"Декада",SUBSTITUTE(II$9,CHAR(10)," ")),)</f>
        <v>291.87671232876721</v>
      </c>
      <c r="IJ12" s="2">
        <f>IFERROR(GETPIVOTDATA("Сумма",Лист1!$A$1,"№ работника",$Z12,"Вариант",REPLACE(LEFTB(LOOKUP("яяя",$CI$8:IJ$8),11),9,2,),"Год",--MID(HLOOKUP("*год*",IJ$9:INDEX($9:$9,MATCH("яяя",$9:$9)),1,),10,4),"Квартал",MID(HLOOKUP("*Квартал*",IJ$9:INDEX($9:$9,MATCH("яяя",$9:$9)),1,),10,11),"Месяц",MID(IJ$9,10,10)),)</f>
        <v>822.56164383561668</v>
      </c>
      <c r="IK12" s="2">
        <f>IFERROR(GETPIVOTDATA("Сумма",Лист1!$A$1,"№ работника",$Z12,"Вариант",REPLACE(LEFTB(LOOKUP("яяя",$CI$8:IK$8),11),9,2,),"Год",--MID(HLOOKUP("*год*",IK$9:INDEX($9:$9,MATCH("яяя",$9:$9)),1,),10,4),"Квартал",MID(HLOOKUP("*Квартал*",IK$9:INDEX($9:$9,MATCH("яяя",$9:$9)),1,),10,11)),)</f>
        <v>2441.1506849315074</v>
      </c>
      <c r="IL12" s="2">
        <f>IFERROR(GETPIVOTDATA("Сумма",Лист1!$A$1,"№ работника",$Z12,"Вариант",REPLACE(LEFTB(LOOKUP("яяя",$CI$8:IL$8),11),9,2,),"Год",--MID(IL$9,10,4)),)</f>
        <v>9685.0000000000073</v>
      </c>
      <c r="IM12" s="2">
        <f>IFERROR(GETPIVOTDATA("Сумма",Лист1!$A$1,"№ работника",$Z12,"Вариант",REPLACE(LEFTB(LOOKUP("яяя",$CI$8:IM$8),11),9,2,),"Год",--MID(HLOOKUP("*год*",IM$9:$KM$9,1,),10,4),"Квартал",MID(HLOOKUP("*Квартал*",IM$9:INDEX($9:$9,MATCH("яяя",$9:$9)),1,),10,11),"Месяц",MID(HLOOKUP("Всего за*",IM$9:INDEX($9:$9,MATCH("яяя",$9:$9)),1,),10,10),"Декада",SUBSTITUTE(IM$9,CHAR(10)," ")),)</f>
        <v>280.54794520547944</v>
      </c>
      <c r="IN12" s="2">
        <f>IFERROR(GETPIVOTDATA("Сумма",Лист1!$A$1,"№ работника",$Z12,"Вариант",REPLACE(LEFTB(LOOKUP("яяя",$CI$8:IN$8),11),9,2,),"Год",--MID(HLOOKUP("*год*",IN$9:$KM$9,1,),10,4),"Квартал",MID(HLOOKUP("*Квартал*",IN$9:INDEX($9:$9,MATCH("яяя",$9:$9)),1,),10,11),"Месяц",MID(HLOOKUP("Всего за*",IN$9:INDEX($9:$9,MATCH("яяя",$9:$9)),1,),10,10),"Декада",SUBSTITUTE(IN$9,CHAR(10)," ")),)</f>
        <v>280.54794520547944</v>
      </c>
      <c r="IO12" s="2">
        <f>IFERROR(GETPIVOTDATA("Сумма",Лист1!$A$1,"№ работника",$Z12,"Вариант",REPLACE(LEFTB(LOOKUP("яяя",$CI$8:IO$8),11),9,2,),"Год",--MID(HLOOKUP("*год*",IO$9:$KM$9,1,),10,4),"Квартал",MID(HLOOKUP("*Квартал*",IO$9:INDEX($9:$9,MATCH("яяя",$9:$9)),1,),10,11),"Месяц",MID(HLOOKUP("Всего за*",IO$9:INDEX($9:$9,MATCH("яяя",$9:$9)),1,),10,10),"Декада",SUBSTITUTE(IO$9,CHAR(10)," ")),)</f>
        <v>308.60273972602738</v>
      </c>
      <c r="IP12" s="2">
        <f>IFERROR(GETPIVOTDATA("Сумма",Лист1!$A$1,"№ работника",$Z12,"Вариант",REPLACE(LEFTB(LOOKUP("яяя",$CI$8:IP$8),11),9,2,),"Год",--MID(HLOOKUP("*год*",IP$9:INDEX($9:$9,MATCH("яяя",$9:$9)),1,),10,4),"Квартал",MID(HLOOKUP("*Квартал*",IP$9:INDEX($9:$9,MATCH("яяя",$9:$9)),1,),10,11),"Месяц",MID(IP$9,10,10)),)</f>
        <v>869.69863013698625</v>
      </c>
      <c r="IQ12" s="2">
        <f>IFERROR(GETPIVOTDATA("Сумма",Лист1!$A$1,"№ работника",$Z12,"Вариант",REPLACE(LEFTB(LOOKUP("яяя",$CI$8:IQ$8),11),9,2,),"Год",--MID(HLOOKUP("*год*",IQ$9:$KM$9,1,),10,4),"Квартал",MID(HLOOKUP("*Квартал*",IQ$9:INDEX($9:$9,MATCH("яяя",$9:$9)),1,),10,11),"Месяц",MID(HLOOKUP("Всего за*",IQ$9:INDEX($9:$9,MATCH("яяя",$9:$9)),1,),10,10),"Декада",SUBSTITUTE(IQ$9,CHAR(10)," ")),)</f>
        <v>280.54794520547944</v>
      </c>
      <c r="IR12" s="2">
        <f>IFERROR(GETPIVOTDATA("Сумма",Лист1!$A$1,"№ работника",$Z12,"Вариант",REPLACE(LEFTB(LOOKUP("яяя",$CI$8:IR$8),11),9,2,),"Год",--MID(HLOOKUP("*год*",IR$9:$KM$9,1,),10,4),"Квартал",MID(HLOOKUP("*Квартал*",IR$9:INDEX($9:$9,MATCH("яяя",$9:$9)),1,),10,11),"Месяц",MID(HLOOKUP("Всего за*",IR$9:INDEX($9:$9,MATCH("яяя",$9:$9)),1,),10,10),"Декада",SUBSTITUTE(IR$9,CHAR(10)," ")),)</f>
        <v>280.54794520547944</v>
      </c>
      <c r="IS12" s="2">
        <f>IFERROR(GETPIVOTDATA("Сумма",Лист1!$A$1,"№ работника",$Z12,"Вариант",REPLACE(LEFTB(LOOKUP("яяя",$CI$8:IS$8),11),9,2,),"Год",--MID(HLOOKUP("*год*",IS$9:$KM$9,1,),10,4),"Квартал",MID(HLOOKUP("*Квартал*",IS$9:INDEX($9:$9,MATCH("яяя",$9:$9)),1,),10,11),"Месяц",MID(HLOOKUP("Всего за*",IS$9:INDEX($9:$9,MATCH("яяя",$9:$9)),1,),10,10),"Декада",SUBSTITUTE(IS$9,CHAR(10)," ")),)</f>
        <v>224.43835616438355</v>
      </c>
      <c r="IT12" s="2">
        <f>IFERROR(GETPIVOTDATA("Сумма",Лист1!$A$1,"№ работника",$Z12,"Вариант",REPLACE(LEFTB(LOOKUP("яяя",$CI$8:IT$8),11),9,2,),"Год",--MID(HLOOKUP("*год*",IT$9:INDEX($9:$9,MATCH("яяя",$9:$9)),1,),10,4),"Квартал",MID(HLOOKUP("*Квартал*",IT$9:INDEX($9:$9,MATCH("яяя",$9:$9)),1,),10,11),"Месяц",MID(IT$9,10,10)),)</f>
        <v>785.53424657534242</v>
      </c>
      <c r="IU12" s="2">
        <f>IFERROR(GETPIVOTDATA("Сумма",Лист1!$A$1,"№ работника",$Z12,"Вариант",REPLACE(LEFTB(LOOKUP("яяя",$CI$8:IU$8),11),9,2,),"Год",--MID(HLOOKUP("*год*",IU$9:$KM$9,1,),10,4),"Квартал",MID(HLOOKUP("*Квартал*",IU$9:INDEX($9:$9,MATCH("яяя",$9:$9)),1,),10,11),"Месяц",MID(HLOOKUP("Всего за*",IU$9:INDEX($9:$9,MATCH("яяя",$9:$9)),1,),10,10),"Декада",SUBSTITUTE(IU$9,CHAR(10)," ")),)</f>
        <v>280.54794520547944</v>
      </c>
      <c r="IV12" s="2">
        <f>IFERROR(GETPIVOTDATA("Сумма",Лист1!$A$1,"№ работника",$Z12,"Вариант",REPLACE(LEFTB(LOOKUP("яяя",$CI$8:IV$8),11),9,2,),"Год",--MID(HLOOKUP("*год*",IV$9:$KM$9,1,),10,4),"Квартал",MID(HLOOKUP("*Квартал*",IV$9:INDEX($9:$9,MATCH("яяя",$9:$9)),1,),10,11),"Месяц",MID(HLOOKUP("Всего за*",IV$9:INDEX($9:$9,MATCH("яяя",$9:$9)),1,),10,10),"Декада",SUBSTITUTE(IV$9,CHAR(10)," ")),)</f>
        <v>280.54794520547944</v>
      </c>
      <c r="IW12" s="2">
        <f>IFERROR(GETPIVOTDATA("Сумма",Лист1!$A$1,"№ работника",$Z12,"Вариант",REPLACE(LEFTB(LOOKUP("яяя",$CI$8:IW$8),11),9,2,),"Год",--MID(HLOOKUP("*год*",IW$9:$KM$9,1,),10,4),"Квартал",MID(HLOOKUP("*Квартал*",IW$9:INDEX($9:$9,MATCH("яяя",$9:$9)),1,),10,11),"Месяц",MID(HLOOKUP("Всего за*",IW$9:INDEX($9:$9,MATCH("яяя",$9:$9)),1,),10,10),"Декада",SUBSTITUTE(IW$9,CHAR(10)," ")),)</f>
        <v>308.60273972602738</v>
      </c>
      <c r="IX12" s="2">
        <f>IFERROR(GETPIVOTDATA("Сумма",Лист1!$A$1,"№ работника",$Z12,"Вариант",REPLACE(LEFTB(LOOKUP("яяя",$CI$8:IX$8),11),9,2,),"Год",--MID(HLOOKUP("*год*",IX$9:INDEX($9:$9,MATCH("яяя",$9:$9)),1,),10,4),"Квартал",MID(HLOOKUP("*Квартал*",IX$9:INDEX($9:$9,MATCH("яяя",$9:$9)),1,),10,11),"Месяц",MID(IX$9,10,10)),)</f>
        <v>869.69863013698625</v>
      </c>
      <c r="IY12" s="2">
        <f>IFERROR(GETPIVOTDATA("Сумма",Лист1!$A$1,"№ работника",$Z12,"Вариант",REPLACE(LEFTB(LOOKUP("яяя",$CI$8:IY$8),11),9,2,),"Год",--MID(HLOOKUP("*год*",IY$9:INDEX($9:$9,MATCH("яяя",$9:$9)),1,),10,4),"Квартал",MID(HLOOKUP("*Квартал*",IY$9:INDEX($9:$9,MATCH("яяя",$9:$9)),1,),10,11)),)</f>
        <v>2524.9315068493147</v>
      </c>
      <c r="IZ12" s="2">
        <f>IFERROR(GETPIVOTDATA("Сумма",Лист1!$A$1,"№ работника",$Z12,"Вариант",REPLACE(LEFTB(LOOKUP("яяя",$CI$8:IZ$8),11),9,2,),"Год",--MID(HLOOKUP("*год*",IZ$9:$KM$9,1,),10,4),"Квартал",MID(HLOOKUP("*Квартал*",IZ$9:INDEX($9:$9,MATCH("яяя",$9:$9)),1,),10,11),"Месяц",MID(HLOOKUP("Всего за*",IZ$9:INDEX($9:$9,MATCH("яяя",$9:$9)),1,),10,10),"Декада",SUBSTITUTE(IZ$9,CHAR(10)," ")),)</f>
        <v>280.54794520547944</v>
      </c>
      <c r="JA12" s="2">
        <f>IFERROR(GETPIVOTDATA("Сумма",Лист1!$A$1,"№ работника",$Z12,"Вариант",REPLACE(LEFTB(LOOKUP("яяя",$CI$8:JA$8),11),9,2,),"Год",--MID(HLOOKUP("*год*",JA$9:$KM$9,1,),10,4),"Квартал",MID(HLOOKUP("*Квартал*",JA$9:INDEX($9:$9,MATCH("яяя",$9:$9)),1,),10,11),"Месяц",MID(HLOOKUP("Всего за*",JA$9:INDEX($9:$9,MATCH("яяя",$9:$9)),1,),10,10),"Декада",SUBSTITUTE(JA$9,CHAR(10)," ")),)</f>
        <v>280.54794520547944</v>
      </c>
      <c r="JB12" s="2">
        <f>IFERROR(GETPIVOTDATA("Сумма",Лист1!$A$1,"№ работника",$Z12,"Вариант",REPLACE(LEFTB(LOOKUP("яяя",$CI$8:JB$8),11),9,2,),"Год",--MID(HLOOKUP("*год*",JB$9:$KM$9,1,),10,4),"Квартал",MID(HLOOKUP("*Квартал*",JB$9:INDEX($9:$9,MATCH("яяя",$9:$9)),1,),10,11),"Месяц",MID(HLOOKUP("Всего за*",JB$9:INDEX($9:$9,MATCH("яяя",$9:$9)),1,),10,10),"Декада",SUBSTITUTE(JB$9,CHAR(10)," ")),)</f>
        <v>280.54794520547944</v>
      </c>
      <c r="JC12" s="2">
        <f>IFERROR(GETPIVOTDATA("Сумма",Лист1!$A$1,"№ работника",$Z12,"Вариант",REPLACE(LEFTB(LOOKUP("яяя",$CI$8:JC$8),11),9,2,),"Год",--MID(HLOOKUP("*год*",JC$9:INDEX($9:$9,MATCH("яяя",$9:$9)),1,),10,4),"Квартал",MID(HLOOKUP("*Квартал*",JC$9:INDEX($9:$9,MATCH("яяя",$9:$9)),1,),10,11),"Месяц",MID(JC$9,10,10)),)</f>
        <v>841.64383561643831</v>
      </c>
      <c r="JD12" s="2">
        <f>IFERROR(GETPIVOTDATA("Сумма",Лист1!$A$1,"№ работника",$Z12,"Вариант",REPLACE(LEFTB(LOOKUP("яяя",$CI$8:JD$8),11),9,2,),"Год",--MID(HLOOKUP("*год*",JD$9:$KM$9,1,),10,4),"Квартал",MID(HLOOKUP("*Квартал*",JD$9:INDEX($9:$9,MATCH("яяя",$9:$9)),1,),10,11),"Месяц",MID(HLOOKUP("Всего за*",JD$9:INDEX($9:$9,MATCH("яяя",$9:$9)),1,),10,10),"Декада",SUBSTITUTE(JD$9,CHAR(10)," ")),)</f>
        <v>280.54794520547944</v>
      </c>
      <c r="JE12" s="2">
        <f>IFERROR(GETPIVOTDATA("Сумма",Лист1!$A$1,"№ работника",$Z12,"Вариант",REPLACE(LEFTB(LOOKUP("яяя",$CI$8:JE$8),11),9,2,),"Год",--MID(HLOOKUP("*год*",JE$9:$KM$9,1,),10,4),"Квартал",MID(HLOOKUP("*Квартал*",JE$9:INDEX($9:$9,MATCH("яяя",$9:$9)),1,),10,11),"Месяц",MID(HLOOKUP("Всего за*",JE$9:INDEX($9:$9,MATCH("яяя",$9:$9)),1,),10,10),"Декада",SUBSTITUTE(JE$9,CHAR(10)," ")),)</f>
        <v>280.54794520547944</v>
      </c>
      <c r="JF12" s="2">
        <f>IFERROR(GETPIVOTDATA("Сумма",Лист1!$A$1,"№ работника",$Z12,"Вариант",REPLACE(LEFTB(LOOKUP("яяя",$CI$8:JF$8),11),9,2,),"Год",--MID(HLOOKUP("*год*",JF$9:$KM$9,1,),10,4),"Квартал",MID(HLOOKUP("*Квартал*",JF$9:INDEX($9:$9,MATCH("яяя",$9:$9)),1,),10,11),"Месяц",MID(HLOOKUP("Всего за*",JF$9:INDEX($9:$9,MATCH("яяя",$9:$9)),1,),10,10),"Декада",SUBSTITUTE(JF$9,CHAR(10)," ")),)</f>
        <v>308.60273972602738</v>
      </c>
      <c r="JG12" s="2">
        <f>IFERROR(GETPIVOTDATA("Сумма",Лист1!$A$1,"№ работника",$Z12,"Вариант",REPLACE(LEFTB(LOOKUP("яяя",$CI$8:JG$8),11),9,2,),"Год",--MID(HLOOKUP("*год*",JG$9:INDEX($9:$9,MATCH("яяя",$9:$9)),1,),10,4),"Квартал",MID(HLOOKUP("*Квартал*",JG$9:INDEX($9:$9,MATCH("яяя",$9:$9)),1,),10,11),"Месяц",MID(JG$9,10,10)),)</f>
        <v>869.69863013698625</v>
      </c>
      <c r="JH12" s="2">
        <f>IFERROR(GETPIVOTDATA("Сумма",Лист1!$A$1,"№ работника",$Z12,"Вариант",REPLACE(LEFTB(LOOKUP("яяя",$CI$8:JH$8),11),9,2,),"Год",--MID(HLOOKUP("*год*",JH$9:$KM$9,1,),10,4),"Квартал",MID(HLOOKUP("*Квартал*",JH$9:INDEX($9:$9,MATCH("яяя",$9:$9)),1,),10,11),"Месяц",MID(HLOOKUP("Всего за*",JH$9:INDEX($9:$9,MATCH("яяя",$9:$9)),1,),10,10),"Декада",SUBSTITUTE(JH$9,CHAR(10)," ")),)</f>
        <v>280.54794520547944</v>
      </c>
      <c r="JI12" s="2">
        <f>IFERROR(GETPIVOTDATA("Сумма",Лист1!$A$1,"№ работника",$Z12,"Вариант",REPLACE(LEFTB(LOOKUP("яяя",$CI$8:JI$8),11),9,2,),"Год",--MID(HLOOKUP("*год*",JI$9:$KM$9,1,),10,4),"Квартал",MID(HLOOKUP("*Квартал*",JI$9:INDEX($9:$9,MATCH("яяя",$9:$9)),1,),10,11),"Месяц",MID(HLOOKUP("Всего за*",JI$9:INDEX($9:$9,MATCH("яяя",$9:$9)),1,),10,10),"Декада",SUBSTITUTE(JI$9,CHAR(10)," ")),)</f>
        <v>280.54794520547944</v>
      </c>
      <c r="JJ12" s="2">
        <f>IFERROR(GETPIVOTDATA("Сумма",Лист1!$A$1,"№ работника",$Z12,"Вариант",REPLACE(LEFTB(LOOKUP("яяя",$CI$8:JJ$8),11),9,2,),"Год",--MID(HLOOKUP("*год*",JJ$9:$KM$9,1,),10,4),"Квартал",MID(HLOOKUP("*Квартал*",JJ$9:INDEX($9:$9,MATCH("яяя",$9:$9)),1,),10,11),"Месяц",MID(HLOOKUP("Всего за*",JJ$9:INDEX($9:$9,MATCH("яяя",$9:$9)),1,),10,10),"Декада",SUBSTITUTE(JJ$9,CHAR(10)," ")),)</f>
        <v>280.54794520547944</v>
      </c>
      <c r="JK12" s="2">
        <f>IFERROR(GETPIVOTDATA("Сумма",Лист1!$A$1,"№ работника",$Z12,"Вариант",REPLACE(LEFTB(LOOKUP("яяя",$CI$8:JK$8),11),9,2,),"Год",--MID(HLOOKUP("*год*",JK$9:INDEX($9:$9,MATCH("яяя",$9:$9)),1,),10,4),"Квартал",MID(HLOOKUP("*Квартал*",JK$9:INDEX($9:$9,MATCH("яяя",$9:$9)),1,),10,11),"Месяц",MID(JK$9,10,10)),)</f>
        <v>841.64383561643831</v>
      </c>
      <c r="JL12" s="2">
        <f>IFERROR(GETPIVOTDATA("Сумма",Лист1!$A$1,"№ работника",$Z12,"Вариант",REPLACE(LEFTB(LOOKUP("яяя",$CI$8:JL$8),11),9,2,),"Год",--MID(HLOOKUP("*год*",JL$9:INDEX($9:$9,MATCH("яяя",$9:$9)),1,),10,4),"Квартал",MID(HLOOKUP("*Квартал*",JL$9:INDEX($9:$9,MATCH("яяя",$9:$9)),1,),10,11)),)</f>
        <v>2552.9863013698632</v>
      </c>
      <c r="JM12" s="2">
        <f>IFERROR(GETPIVOTDATA("Сумма",Лист1!$A$1,"№ работника",$Z12,"Вариант",REPLACE(LEFTB(LOOKUP("яяя",$CI$8:JM$8),11),9,2,),"Год",--MID(HLOOKUP("*год*",JM$9:$KM$9,1,),10,4),"Квартал",MID(HLOOKUP("*Квартал*",JM$9:INDEX($9:$9,MATCH("яяя",$9:$9)),1,),10,11),"Месяц",MID(HLOOKUP("Всего за*",JM$9:INDEX($9:$9,MATCH("яяя",$9:$9)),1,),10,10),"Декада",SUBSTITUTE(JM$9,CHAR(10)," ")),)</f>
        <v>280.54794520547944</v>
      </c>
      <c r="JN12" s="2">
        <f>IFERROR(GETPIVOTDATA("Сумма",Лист1!$A$1,"№ работника",$Z12,"Вариант",REPLACE(LEFTB(LOOKUP("яяя",$CI$8:JN$8),11),9,2,),"Год",--MID(HLOOKUP("*год*",JN$9:$KM$9,1,),10,4),"Квартал",MID(HLOOKUP("*Квартал*",JN$9:INDEX($9:$9,MATCH("яяя",$9:$9)),1,),10,11),"Месяц",MID(HLOOKUP("Всего за*",JN$9:INDEX($9:$9,MATCH("яяя",$9:$9)),1,),10,10),"Декада",SUBSTITUTE(JN$9,CHAR(10)," ")),)</f>
        <v>280.54794520547944</v>
      </c>
      <c r="JO12" s="2">
        <f>IFERROR(GETPIVOTDATA("Сумма",Лист1!$A$1,"№ работника",$Z12,"Вариант",REPLACE(LEFTB(LOOKUP("яяя",$CI$8:JO$8),11),9,2,),"Год",--MID(HLOOKUP("*год*",JO$9:$KM$9,1,),10,4),"Квартал",MID(HLOOKUP("*Квартал*",JO$9:INDEX($9:$9,MATCH("яяя",$9:$9)),1,),10,11),"Месяц",MID(HLOOKUP("Всего за*",JO$9:INDEX($9:$9,MATCH("яяя",$9:$9)),1,),10,10),"Декада",SUBSTITUTE(JO$9,CHAR(10)," ")),)</f>
        <v>308.60273972602738</v>
      </c>
      <c r="JP12" s="2">
        <f>IFERROR(GETPIVOTDATA("Сумма",Лист1!$A$1,"№ работника",$Z12,"Вариант",REPLACE(LEFTB(LOOKUP("яяя",$CI$8:JP$8),11),9,2,),"Год",--MID(HLOOKUP("*год*",JP$9:INDEX($9:$9,MATCH("яяя",$9:$9)),1,),10,4),"Квартал",MID(HLOOKUP("*Квартал*",JP$9:INDEX($9:$9,MATCH("яяя",$9:$9)),1,),10,11),"Месяц",MID(JP$9,10,10)),)</f>
        <v>869.69863013698625</v>
      </c>
      <c r="JQ12" s="2">
        <f>IFERROR(GETPIVOTDATA("Сумма",Лист1!$A$1,"№ работника",$Z12,"Вариант",REPLACE(LEFTB(LOOKUP("яяя",$CI$8:JQ$8),11),9,2,),"Год",--MID(HLOOKUP("*год*",JQ$9:$KM$9,1,),10,4),"Квартал",MID(HLOOKUP("*Квартал*",JQ$9:INDEX($9:$9,MATCH("яяя",$9:$9)),1,),10,11),"Месяц",MID(HLOOKUP("Всего за*",JQ$9:INDEX($9:$9,MATCH("яяя",$9:$9)),1,),10,10),"Декада",SUBSTITUTE(JQ$9,CHAR(10)," ")),)</f>
        <v>280.54794520547944</v>
      </c>
      <c r="JR12" s="2">
        <f>IFERROR(GETPIVOTDATA("Сумма",Лист1!$A$1,"№ работника",$Z12,"Вариант",REPLACE(LEFTB(LOOKUP("яяя",$CI$8:JR$8),11),9,2,),"Год",--MID(HLOOKUP("*год*",JR$9:$KM$9,1,),10,4),"Квартал",MID(HLOOKUP("*Квартал*",JR$9:INDEX($9:$9,MATCH("яяя",$9:$9)),1,),10,11),"Месяц",MID(HLOOKUP("Всего за*",JR$9:INDEX($9:$9,MATCH("яяя",$9:$9)),1,),10,10),"Декада",SUBSTITUTE(JR$9,CHAR(10)," ")),)</f>
        <v>280.54794520547944</v>
      </c>
      <c r="JS12" s="2">
        <f>IFERROR(GETPIVOTDATA("Сумма",Лист1!$A$1,"№ работника",$Z12,"Вариант",REPLACE(LEFTB(LOOKUP("яяя",$CI$8:JS$8),11),9,2,),"Год",--MID(HLOOKUP("*год*",JS$9:$KM$9,1,),10,4),"Квартал",MID(HLOOKUP("*Квартал*",JS$9:INDEX($9:$9,MATCH("яяя",$9:$9)),1,),10,11),"Месяц",MID(HLOOKUP("Всего за*",JS$9:INDEX($9:$9,MATCH("яяя",$9:$9)),1,),10,10),"Декада",SUBSTITUTE(JS$9,CHAR(10)," ")),)</f>
        <v>308.60273972602738</v>
      </c>
      <c r="JT12" s="2">
        <f>IFERROR(GETPIVOTDATA("Сумма",Лист1!$A$1,"№ работника",$Z12,"Вариант",REPLACE(LEFTB(LOOKUP("яяя",$CI$8:JT$8),11),9,2,),"Год",--MID(HLOOKUP("*год*",JT$9:INDEX($9:$9,MATCH("яяя",$9:$9)),1,),10,4),"Квартал",MID(HLOOKUP("*Квартал*",JT$9:INDEX($9:$9,MATCH("яяя",$9:$9)),1,),10,11),"Месяц",MID(JT$9,10,10)),)</f>
        <v>869.69863013698625</v>
      </c>
      <c r="JU12" s="2">
        <f>IFERROR(GETPIVOTDATA("Сумма",Лист1!$A$1,"№ работника",$Z12,"Вариант",REPLACE(LEFTB(LOOKUP("яяя",$CI$8:JU$8),11),9,2,),"Год",--MID(HLOOKUP("*год*",JU$9:$KM$9,1,),10,4),"Квартал",MID(HLOOKUP("*Квартал*",JU$9:INDEX($9:$9,MATCH("яяя",$9:$9)),1,),10,11),"Месяц",MID(HLOOKUP("Всего за*",JU$9:INDEX($9:$9,MATCH("яяя",$9:$9)),1,),10,10),"Декада",SUBSTITUTE(JU$9,CHAR(10)," ")),)</f>
        <v>280.54794520547944</v>
      </c>
      <c r="JV12" s="2">
        <f>IFERROR(GETPIVOTDATA("Сумма",Лист1!$A$1,"№ работника",$Z12,"Вариант",REPLACE(LEFTB(LOOKUP("яяя",$CI$8:JV$8),11),9,2,),"Год",--MID(HLOOKUP("*год*",JV$9:$KM$9,1,),10,4),"Квартал",MID(HLOOKUP("*Квартал*",JV$9:INDEX($9:$9,MATCH("яяя",$9:$9)),1,),10,11),"Месяц",MID(HLOOKUP("Всего за*",JV$9:INDEX($9:$9,MATCH("яяя",$9:$9)),1,),10,10),"Декада",SUBSTITUTE(JV$9,CHAR(10)," ")),)</f>
        <v>280.54794520547944</v>
      </c>
      <c r="JW12" s="2">
        <f>IFERROR(GETPIVOTDATA("Сумма",Лист1!$A$1,"№ работника",$Z12,"Вариант",REPLACE(LEFTB(LOOKUP("яяя",$CI$8:JW$8),11),9,2,),"Год",--MID(HLOOKUP("*год*",JW$9:$KM$9,1,),10,4),"Квартал",MID(HLOOKUP("*Квартал*",JW$9:INDEX($9:$9,MATCH("яяя",$9:$9)),1,),10,11),"Месяц",MID(HLOOKUP("Всего за*",JW$9:INDEX($9:$9,MATCH("яяя",$9:$9)),1,),10,10),"Декада",SUBSTITUTE(JW$9,CHAR(10)," ")),)</f>
        <v>280.54794520547944</v>
      </c>
      <c r="JX12" s="2">
        <f>IFERROR(GETPIVOTDATA("Сумма",Лист1!$A$1,"№ работника",$Z12,"Вариант",REPLACE(LEFTB(LOOKUP("яяя",$CI$8:JX$8),11),9,2,),"Год",--MID(HLOOKUP("*год*",JX$9:INDEX($9:$9,MATCH("яяя",$9:$9)),1,),10,4),"Квартал",MID(HLOOKUP("*Квартал*",JX$9:INDEX($9:$9,MATCH("яяя",$9:$9)),1,),10,11),"Месяц",MID(JX$9,10,10)),)</f>
        <v>841.64383561643831</v>
      </c>
      <c r="JY12" s="2">
        <f>IFERROR(GETPIVOTDATA("Сумма",Лист1!$A$1,"№ работника",$Z12,"Вариант",REPLACE(LEFTB(LOOKUP("яяя",$CI$8:JY$8),11),9,2,),"Год",--MID(HLOOKUP("*год*",JY$9:INDEX($9:$9,MATCH("яяя",$9:$9)),1,),10,4),"Квартал",MID(HLOOKUP("*Квартал*",JY$9:INDEX($9:$9,MATCH("яяя",$9:$9)),1,),10,11)),)</f>
        <v>2581.0410958904113</v>
      </c>
      <c r="JZ12" s="2">
        <f>IFERROR(GETPIVOTDATA("Сумма",Лист1!$A$1,"№ работника",$Z12,"Вариант",REPLACE(LEFTB(LOOKUP("яяя",$CI$8:JZ$8),11),9,2,),"Год",--MID(HLOOKUP("*год*",JZ$9:$KM$9,1,),10,4),"Квартал",MID(HLOOKUP("*Квартал*",JZ$9:INDEX($9:$9,MATCH("яяя",$9:$9)),1,),10,11),"Месяц",MID(HLOOKUP("Всего за*",JZ$9:INDEX($9:$9,MATCH("яяя",$9:$9)),1,),10,10),"Декада",SUBSTITUTE(JZ$9,CHAR(10)," ")),)</f>
        <v>280.54794520547944</v>
      </c>
      <c r="KA12" s="2">
        <f>IFERROR(GETPIVOTDATA("Сумма",Лист1!$A$1,"№ работника",$Z12,"Вариант",REPLACE(LEFTB(LOOKUP("яяя",$CI$8:KA$8),11),9,2,),"Год",--MID(HLOOKUP("*год*",KA$9:$KM$9,1,),10,4),"Квартал",MID(HLOOKUP("*Квартал*",KA$9:INDEX($9:$9,MATCH("яяя",$9:$9)),1,),10,11),"Месяц",MID(HLOOKUP("Всего за*",KA$9:INDEX($9:$9,MATCH("яяя",$9:$9)),1,),10,10),"Декада",SUBSTITUTE(KA$9,CHAR(10)," ")),)</f>
        <v>280.54794520547944</v>
      </c>
      <c r="KB12" s="2">
        <f>IFERROR(GETPIVOTDATA("Сумма",Лист1!$A$1,"№ работника",$Z12,"Вариант",REPLACE(LEFTB(LOOKUP("яяя",$CI$8:KB$8),11),9,2,),"Год",--MID(HLOOKUP("*год*",KB$9:$KM$9,1,),10,4),"Квартал",MID(HLOOKUP("*Квартал*",KB$9:INDEX($9:$9,MATCH("яяя",$9:$9)),1,),10,11),"Месяц",MID(HLOOKUP("Всего за*",KB$9:INDEX($9:$9,MATCH("яяя",$9:$9)),1,),10,10),"Декада",SUBSTITUTE(KB$9,CHAR(10)," ")),)</f>
        <v>308.60273972602738</v>
      </c>
      <c r="KC12" s="2">
        <f>IFERROR(GETPIVOTDATA("Сумма",Лист1!$A$1,"№ работника",$Z12,"Вариант",REPLACE(LEFTB(LOOKUP("яяя",$CI$8:KC$8),11),9,2,),"Год",--MID(HLOOKUP("*год*",KC$9:INDEX($9:$9,MATCH("яяя",$9:$9)),1,),10,4),"Квартал",MID(HLOOKUP("*Квартал*",KC$9:INDEX($9:$9,MATCH("яяя",$9:$9)),1,),10,11),"Месяц",MID(KC$9,10,10)),)</f>
        <v>869.69863013698625</v>
      </c>
      <c r="KD12" s="2">
        <f>IFERROR(GETPIVOTDATA("Сумма",Лист1!$A$1,"№ работника",$Z12,"Вариант",REPLACE(LEFTB(LOOKUP("яяя",$CI$8:KD$8),11),9,2,),"Год",--MID(HLOOKUP("*год*",KD$9:$KM$9,1,),10,4),"Квартал",MID(HLOOKUP("*Квартал*",KD$9:INDEX($9:$9,MATCH("яяя",$9:$9)),1,),10,11),"Месяц",MID(HLOOKUP("Всего за*",KD$9:INDEX($9:$9,MATCH("яяя",$9:$9)),1,),10,10),"Декада",SUBSTITUTE(KD$9,CHAR(10)," ")),)</f>
        <v>280.54794520547944</v>
      </c>
      <c r="KE12" s="2">
        <f>IFERROR(GETPIVOTDATA("Сумма",Лист1!$A$1,"№ работника",$Z12,"Вариант",REPLACE(LEFTB(LOOKUP("яяя",$CI$8:KE$8),11),9,2,),"Год",--MID(HLOOKUP("*год*",KE$9:$KM$9,1,),10,4),"Квартал",MID(HLOOKUP("*Квартал*",KE$9:INDEX($9:$9,MATCH("яяя",$9:$9)),1,),10,11),"Месяц",MID(HLOOKUP("Всего за*",KE$9:INDEX($9:$9,MATCH("яяя",$9:$9)),1,),10,10),"Декада",SUBSTITUTE(KE$9,CHAR(10)," ")),)</f>
        <v>280.54794520547944</v>
      </c>
      <c r="KF12" s="2">
        <f>IFERROR(GETPIVOTDATA("Сумма",Лист1!$A$1,"№ работника",$Z12,"Вариант",REPLACE(LEFTB(LOOKUP("яяя",$CI$8:KF$8),11),9,2,),"Год",--MID(HLOOKUP("*год*",KF$9:$KM$9,1,),10,4),"Квартал",MID(HLOOKUP("*Квартал*",KF$9:INDEX($9:$9,MATCH("яяя",$9:$9)),1,),10,11),"Месяц",MID(HLOOKUP("Всего за*",KF$9:INDEX($9:$9,MATCH("яяя",$9:$9)),1,),10,10),"Декада",SUBSTITUTE(KF$9,CHAR(10)," ")),)</f>
        <v>280.54794520547944</v>
      </c>
      <c r="KG12" s="2">
        <f>IFERROR(GETPIVOTDATA("Сумма",Лист1!$A$1,"№ работника",$Z12,"Вариант",REPLACE(LEFTB(LOOKUP("яяя",$CI$8:KG$8),11),9,2,),"Год",--MID(HLOOKUP("*год*",KG$9:INDEX($9:$9,MATCH("яяя",$9:$9)),1,),10,4),"Квартал",MID(HLOOKUP("*Квартал*",KG$9:INDEX($9:$9,MATCH("яяя",$9:$9)),1,),10,11),"Месяц",MID(KG$9,10,10)),)</f>
        <v>841.64383561643831</v>
      </c>
      <c r="KH12" s="2">
        <f>IFERROR(GETPIVOTDATA("Сумма",Лист1!$A$1,"№ работника",$Z12,"Вариант",REPLACE(LEFTB(LOOKUP("яяя",$CI$8:KH$8),11),9,2,),"Год",--MID(HLOOKUP("*год*",KH$9:$KM$9,1,),10,4),"Квартал",MID(HLOOKUP("*Квартал*",KH$9:INDEX($9:$9,MATCH("яяя",$9:$9)),1,),10,11),"Месяц",MID(HLOOKUP("Всего за*",KH$9:INDEX($9:$9,MATCH("яяя",$9:$9)),1,),10,10),"Декада",SUBSTITUTE(KH$9,CHAR(10)," ")),)</f>
        <v>280.54794520547944</v>
      </c>
      <c r="KI12" s="2">
        <f>IFERROR(GETPIVOTDATA("Сумма",Лист1!$A$1,"№ работника",$Z12,"Вариант",REPLACE(LEFTB(LOOKUP("яяя",$CI$8:KI$8),11),9,2,),"Год",--MID(HLOOKUP("*год*",KI$9:$KM$9,1,),10,4),"Квартал",MID(HLOOKUP("*Квартал*",KI$9:INDEX($9:$9,MATCH("яяя",$9:$9)),1,),10,11),"Месяц",MID(HLOOKUP("Всего за*",KI$9:INDEX($9:$9,MATCH("яяя",$9:$9)),1,),10,10),"Декада",SUBSTITUTE(KI$9,CHAR(10)," ")),)</f>
        <v>280.54794520547944</v>
      </c>
      <c r="KJ12" s="2">
        <f>IFERROR(GETPIVOTDATA("Сумма",Лист1!$A$1,"№ работника",$Z12,"Вариант",REPLACE(LEFTB(LOOKUP("яяя",$CI$8:KJ$8),11),9,2,),"Год",--MID(HLOOKUP("*год*",KJ$9:$KM$9,1,),10,4),"Квартал",MID(HLOOKUP("*Квартал*",KJ$9:INDEX($9:$9,MATCH("яяя",$9:$9)),1,),10,11),"Месяц",MID(HLOOKUP("Всего за*",KJ$9:INDEX($9:$9,MATCH("яяя",$9:$9)),1,),10,10),"Декада",SUBSTITUTE(KJ$9,CHAR(10)," ")),)</f>
        <v>308.60273972602738</v>
      </c>
      <c r="KK12" s="2">
        <f>IFERROR(GETPIVOTDATA("Сумма",Лист1!$A$1,"№ работника",$Z12,"Вариант",REPLACE(LEFTB(LOOKUP("яяя",$CI$8:KK$8),11),9,2,),"Год",--MID(HLOOKUP("*год*",KK$9:INDEX($9:$9,MATCH("яяя",$9:$9)),1,),10,4),"Квартал",MID(HLOOKUP("*Квартал*",KK$9:INDEX($9:$9,MATCH("яяя",$9:$9)),1,),10,11),"Месяц",MID(KK$9,10,10)),)</f>
        <v>869.69863013698625</v>
      </c>
      <c r="KL12" s="2">
        <f>IFERROR(GETPIVOTDATA("Сумма",Лист1!$A$1,"№ работника",$Z12,"Вариант",REPLACE(LEFTB(LOOKUP("яяя",$CI$8:KL$8),11),9,2,),"Год",--MID(HLOOKUP("*год*",KL$9:INDEX($9:$9,MATCH("яяя",$9:$9)),1,),10,4),"Квартал",MID(HLOOKUP("*Квартал*",KL$9:INDEX($9:$9,MATCH("яяя",$9:$9)),1,),10,11)),)</f>
        <v>2581.0410958904108</v>
      </c>
      <c r="KM12" s="2">
        <f>IFERROR(GETPIVOTDATA("Сумма",Лист1!$A$1,"№ работника",$Z12,"Вариант",REPLACE(LEFTB(LOOKUP("яяя",$CI$8:KM$8),11),9,2,),"Год",--MID(KM$9,10,4)),)</f>
        <v>10240</v>
      </c>
    </row>
    <row r="13" spans="1:299" x14ac:dyDescent="0.25">
      <c r="Z13" s="66">
        <v>29832</v>
      </c>
      <c r="AA13" s="66"/>
      <c r="AB13" s="67"/>
      <c r="AC13" s="66"/>
      <c r="AD13" s="68">
        <f>VLOOKUP(Z13,'2'!A:AV,25,0)</f>
        <v>33500</v>
      </c>
      <c r="AE13" s="68">
        <f>VLOOKUP(Z13,'2'!A:AV,47,0)</f>
        <v>32850</v>
      </c>
      <c r="AF13" s="19"/>
      <c r="AG13" s="18"/>
      <c r="AH13" s="18"/>
      <c r="AI13" s="77">
        <f>VLOOKUP(Z13,'2'!A:AV,4,0)</f>
        <v>43344</v>
      </c>
      <c r="AJ13" s="77">
        <f>VLOOKUP(Z13,'2'!A:AV,5,0)</f>
        <v>43465</v>
      </c>
      <c r="AK13" s="96"/>
      <c r="AL13" s="93"/>
      <c r="AM13" s="93"/>
      <c r="AN13" s="93"/>
      <c r="AO13" s="96"/>
      <c r="AP13" s="93"/>
      <c r="AQ13" s="96"/>
      <c r="AR13" s="96"/>
      <c r="AS13" s="20"/>
      <c r="AT13" s="27"/>
      <c r="AU13" s="27"/>
      <c r="AV13" s="20"/>
      <c r="AW13" s="32"/>
      <c r="AX13" s="20"/>
      <c r="AY13" s="96"/>
      <c r="AZ13" s="93"/>
      <c r="BA13" s="96"/>
      <c r="BB13" s="97"/>
      <c r="BC13" s="97"/>
      <c r="BD13" s="96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93"/>
      <c r="CC13" s="2"/>
      <c r="CD13" s="2"/>
      <c r="CE13" s="2"/>
      <c r="CF13" s="2"/>
      <c r="CG13" s="2"/>
      <c r="CH13" s="2"/>
      <c r="CI13" s="2"/>
      <c r="CJ13" s="2">
        <f>IFERROR(GETPIVOTDATA("Сумма",Лист1!$A$1,"№ работника",$Z13,"Вариант",REPLACE(LEFTB(LOOKUP("яяя",$CI$8:CJ$8),11),9,2,),"Год",--MID(HLOOKUP("*год*",CJ$9:$KM$9,1,),10,4),"Квартал",MID(HLOOKUP("*Квартал*",CJ$9:INDEX($9:$9,MATCH("яяя",$9:$9)),1,),10,11),"Месяц",MID(HLOOKUP("Всего за*",CJ$9:INDEX($9:$9,MATCH("яяя",$9:$9)),1,),10,10),"Декада",SUBSTITUTE(CJ$9,CHAR(10)," ")),)</f>
        <v>0</v>
      </c>
      <c r="CK13" s="2">
        <f>IFERROR(GETPIVOTDATA("Сумма",Лист1!$A$1,"№ работника",$Z13,"Вариант",REPLACE(LEFTB(LOOKUP("яяя",$CI$8:CK$8),11),9,2,),"Год",--MID(HLOOKUP("*год*",CK$9:$KM$9,1,),10,4),"Квартал",MID(HLOOKUP("*Квартал*",CK$9:INDEX($9:$9,MATCH("яяя",$9:$9)),1,),10,11),"Месяц",MID(HLOOKUP("Всего за*",CK$9:INDEX($9:$9,MATCH("яяя",$9:$9)),1,),10,10),"Декада",SUBSTITUTE(CK$9,CHAR(10)," ")),)</f>
        <v>0</v>
      </c>
      <c r="CL13" s="2">
        <f>IFERROR(GETPIVOTDATA("Сумма",Лист1!$A$1,"№ работника",$Z13,"Вариант",REPLACE(LEFTB(LOOKUP("яяя",$CI$8:CL$8),11),9,2,),"Год",--MID(HLOOKUP("*год*",CL$9:$KM$9,1,),10,4),"Квартал",MID(HLOOKUP("*Квартал*",CL$9:INDEX($9:$9,MATCH("яяя",$9:$9)),1,),10,11),"Месяц",MID(HLOOKUP("Всего за*",CL$9:INDEX($9:$9,MATCH("яяя",$9:$9)),1,),10,10),"Декада",SUBSTITUTE(CL$9,CHAR(10)," ")),)</f>
        <v>0</v>
      </c>
      <c r="CM13" s="2">
        <f>IFERROR(GETPIVOTDATA("Сумма",Лист1!$A$1,"№ работника",$Z13,"Вариант",REPLACE(LEFTB(LOOKUP("яяя",$CI$8:CM$8),11),9,2,),"Год",--MID(HLOOKUP("*год*",CM$9:INDEX($9:$9,MATCH("яяя",$9:$9)),1,),10,4),"Квартал",MID(HLOOKUP("*Квартал*",CM$9:INDEX($9:$9,MATCH("яяя",$9:$9)),1,),10,11),"Месяц",MID(CM$9,10,10)),)</f>
        <v>0</v>
      </c>
      <c r="CN13" s="2">
        <f>IFERROR(GETPIVOTDATA("Сумма",Лист1!$A$1,"№ работника",$Z13,"Вариант",REPLACE(LEFTB(LOOKUP("яяя",$CI$8:CN$8),11),9,2,),"Год",--MID(HLOOKUP("*год*",CN$9:$KM$9,1,),10,4),"Квартал",MID(HLOOKUP("*Квартал*",CN$9:INDEX($9:$9,MATCH("яяя",$9:$9)),1,),10,11),"Месяц",MID(HLOOKUP("Всего за*",CN$9:INDEX($9:$9,MATCH("яяя",$9:$9)),1,),10,10),"Декада",SUBSTITUTE(CN$9,CHAR(10)," ")),)</f>
        <v>0</v>
      </c>
      <c r="CO13" s="2">
        <f>IFERROR(GETPIVOTDATA("Сумма",Лист1!$A$1,"№ работника",$Z13,"Вариант",REPLACE(LEFTB(LOOKUP("яяя",$CI$8:CO$8),11),9,2,),"Год",--MID(HLOOKUP("*год*",CO$9:$KM$9,1,),10,4),"Квартал",MID(HLOOKUP("*Квартал*",CO$9:INDEX($9:$9,MATCH("яяя",$9:$9)),1,),10,11),"Месяц",MID(HLOOKUP("Всего за*",CO$9:INDEX($9:$9,MATCH("яяя",$9:$9)),1,),10,10),"Декада",SUBSTITUTE(CO$9,CHAR(10)," ")),)</f>
        <v>0</v>
      </c>
      <c r="CP13" s="2">
        <f>IFERROR(GETPIVOTDATA("Сумма",Лист1!$A$1,"№ работника",$Z13,"Вариант",REPLACE(LEFTB(LOOKUP("яяя",$CI$8:CP$8),11),9,2,),"Год",--MID(HLOOKUP("*год*",CP$9:$KM$9,1,),10,4),"Квартал",MID(HLOOKUP("*Квартал*",CP$9:INDEX($9:$9,MATCH("яяя",$9:$9)),1,),10,11),"Месяц",MID(HLOOKUP("Всего за*",CP$9:INDEX($9:$9,MATCH("яяя",$9:$9)),1,),10,10),"Декада",SUBSTITUTE(CP$9,CHAR(10)," ")),)</f>
        <v>0</v>
      </c>
      <c r="CQ13" s="2">
        <f>IFERROR(GETPIVOTDATA("Сумма",Лист1!$A$1,"№ работника",$Z13,"Вариант",REPLACE(LEFTB(LOOKUP("яяя",$CI$8:CQ$8),11),9,2,),"Год",--MID(HLOOKUP("*год*",CQ$9:INDEX($9:$9,MATCH("яяя",$9:$9)),1,),10,4),"Квартал",MID(HLOOKUP("*Квартал*",CQ$9:INDEX($9:$9,MATCH("яяя",$9:$9)),1,),10,11),"Месяц",MID(CQ$9,10,10)),)</f>
        <v>0</v>
      </c>
      <c r="CR13" s="2">
        <f>IFERROR(GETPIVOTDATA("Сумма",Лист1!$A$1,"№ работника",$Z13,"Вариант",REPLACE(LEFTB(LOOKUP("яяя",$CI$8:CR$8),11),9,2,),"Год",--MID(HLOOKUP("*год*",CR$9:$KM$9,1,),10,4),"Квартал",MID(HLOOKUP("*Квартал*",CR$9:INDEX($9:$9,MATCH("яяя",$9:$9)),1,),10,11),"Месяц",MID(HLOOKUP("Всего за*",CR$9:INDEX($9:$9,MATCH("яяя",$9:$9)),1,),10,10),"Декада",SUBSTITUTE(CR$9,CHAR(10)," ")),)</f>
        <v>0</v>
      </c>
      <c r="CS13" s="2">
        <f>IFERROR(GETPIVOTDATA("Сумма",Лист1!$A$1,"№ работника",$Z13,"Вариант",REPLACE(LEFTB(LOOKUP("яяя",$CI$8:CS$8),11),9,2,),"Год",--MID(HLOOKUP("*год*",CS$9:$KM$9,1,),10,4),"Квартал",MID(HLOOKUP("*Квартал*",CS$9:INDEX($9:$9,MATCH("яяя",$9:$9)),1,),10,11),"Месяц",MID(HLOOKUP("Всего за*",CS$9:INDEX($9:$9,MATCH("яяя",$9:$9)),1,),10,10),"Декада",SUBSTITUTE(CS$9,CHAR(10)," ")),)</f>
        <v>0</v>
      </c>
      <c r="CT13" s="2">
        <f>IFERROR(GETPIVOTDATA("Сумма",Лист1!$A$1,"№ работника",$Z13,"Вариант",REPLACE(LEFTB(LOOKUP("яяя",$CI$8:CT$8),11),9,2,),"Год",--MID(HLOOKUP("*год*",CT$9:$KM$9,1,),10,4),"Квартал",MID(HLOOKUP("*Квартал*",CT$9:INDEX($9:$9,MATCH("яяя",$9:$9)),1,),10,11),"Месяц",MID(HLOOKUP("Всего за*",CT$9:INDEX($9:$9,MATCH("яяя",$9:$9)),1,),10,10),"Декада",SUBSTITUTE(CT$9,CHAR(10)," ")),)</f>
        <v>0</v>
      </c>
      <c r="CU13" s="2">
        <f>IFERROR(GETPIVOTDATA("Сумма",Лист1!$A$1,"№ работника",$Z13,"Вариант",REPLACE(LEFTB(LOOKUP("яяя",$CI$8:CU$8),11),9,2,),"Год",--MID(HLOOKUP("*год*",CU$9:INDEX($9:$9,MATCH("яяя",$9:$9)),1,),10,4),"Квартал",MID(HLOOKUP("*Квартал*",CU$9:INDEX($9:$9,MATCH("яяя",$9:$9)),1,),10,11),"Месяц",MID(CU$9,10,10)),)</f>
        <v>0</v>
      </c>
      <c r="CV13" s="2">
        <f>IFERROR(GETPIVOTDATA("Сумма",Лист1!$A$1,"№ работника",$Z13,"Вариант",REPLACE(LEFTB(LOOKUP("яяя",$CI$8:CV$8),11),9,2,),"Год",--MID(HLOOKUP("*год*",CV$9:INDEX($9:$9,MATCH("яяя",$9:$9)),1,),10,4),"Квартал",MID(HLOOKUP("*Квартал*",CV$9:INDEX($9:$9,MATCH("яяя",$9:$9)),1,),10,11)),)</f>
        <v>0</v>
      </c>
      <c r="CW13" s="2">
        <f>IFERROR(GETPIVOTDATA("Сумма",Лист1!$A$1,"№ работника",$Z13,"Вариант",REPLACE(LEFTB(LOOKUP("яяя",$CI$8:CW$8),11),9,2,),"Год",--MID(HLOOKUP("*год*",CW$9:$KM$9,1,),10,4),"Квартал",MID(HLOOKUP("*Квартал*",CW$9:INDEX($9:$9,MATCH("яяя",$9:$9)),1,),10,11),"Месяц",MID(HLOOKUP("Всего за*",CW$9:INDEX($9:$9,MATCH("яяя",$9:$9)),1,),10,10),"Декада",SUBSTITUTE(CW$9,CHAR(10)," ")),)</f>
        <v>0</v>
      </c>
      <c r="CX13" s="2">
        <f>IFERROR(GETPIVOTDATA("Сумма",Лист1!$A$1,"№ работника",$Z13,"Вариант",REPLACE(LEFTB(LOOKUP("яяя",$CI$8:CX$8),11),9,2,),"Год",--MID(HLOOKUP("*год*",CX$9:$KM$9,1,),10,4),"Квартал",MID(HLOOKUP("*Квартал*",CX$9:INDEX($9:$9,MATCH("яяя",$9:$9)),1,),10,11),"Месяц",MID(HLOOKUP("Всего за*",CX$9:INDEX($9:$9,MATCH("яяя",$9:$9)),1,),10,10),"Декада",SUBSTITUTE(CX$9,CHAR(10)," ")),)</f>
        <v>0</v>
      </c>
      <c r="CY13" s="2">
        <f>IFERROR(GETPIVOTDATA("Сумма",Лист1!$A$1,"№ работника",$Z13,"Вариант",REPLACE(LEFTB(LOOKUP("яяя",$CI$8:CY$8),11),9,2,),"Год",--MID(HLOOKUP("*год*",CY$9:$KM$9,1,),10,4),"Квартал",MID(HLOOKUP("*Квартал*",CY$9:INDEX($9:$9,MATCH("яяя",$9:$9)),1,),10,11),"Месяц",MID(HLOOKUP("Всего за*",CY$9:INDEX($9:$9,MATCH("яяя",$9:$9)),1,),10,10),"Декада",SUBSTITUTE(CY$9,CHAR(10)," ")),)</f>
        <v>0</v>
      </c>
      <c r="CZ13" s="2">
        <f>IFERROR(GETPIVOTDATA("Сумма",Лист1!$A$1,"№ работника",$Z13,"Вариант",REPLACE(LEFTB(LOOKUP("яяя",$CI$8:CZ$8),11),9,2,),"Год",--MID(HLOOKUP("*год*",CZ$9:INDEX($9:$9,MATCH("яяя",$9:$9)),1,),10,4),"Квартал",MID(HLOOKUP("*Квартал*",CZ$9:INDEX($9:$9,MATCH("яяя",$9:$9)),1,),10,11),"Месяц",MID(CZ$9,10,10)),)</f>
        <v>0</v>
      </c>
      <c r="DA13" s="2">
        <f>IFERROR(GETPIVOTDATA("Сумма",Лист1!$A$1,"№ работника",$Z13,"Вариант",REPLACE(LEFTB(LOOKUP("яяя",$CI$8:DA$8),11),9,2,),"Год",--MID(HLOOKUP("*год*",DA$9:$KM$9,1,),10,4),"Квартал",MID(HLOOKUP("*Квартал*",DA$9:INDEX($9:$9,MATCH("яяя",$9:$9)),1,),10,11),"Месяц",MID(HLOOKUP("Всего за*",DA$9:INDEX($9:$9,MATCH("яяя",$9:$9)),1,),10,10),"Декада",SUBSTITUTE(DA$9,CHAR(10)," ")),)</f>
        <v>0</v>
      </c>
      <c r="DB13" s="2">
        <f>IFERROR(GETPIVOTDATA("Сумма",Лист1!$A$1,"№ работника",$Z13,"Вариант",REPLACE(LEFTB(LOOKUP("яяя",$CI$8:DB$8),11),9,2,),"Год",--MID(HLOOKUP("*год*",DB$9:$KM$9,1,),10,4),"Квартал",MID(HLOOKUP("*Квартал*",DB$9:INDEX($9:$9,MATCH("яяя",$9:$9)),1,),10,11),"Месяц",MID(HLOOKUP("Всего за*",DB$9:INDEX($9:$9,MATCH("яяя",$9:$9)),1,),10,10),"Декада",SUBSTITUTE(DB$9,CHAR(10)," ")),)</f>
        <v>0</v>
      </c>
      <c r="DC13" s="2">
        <f>IFERROR(GETPIVOTDATA("Сумма",Лист1!$A$1,"№ работника",$Z13,"Вариант",REPLACE(LEFTB(LOOKUP("яяя",$CI$8:DC$8),11),9,2,),"Год",--MID(HLOOKUP("*год*",DC$9:$KM$9,1,),10,4),"Квартал",MID(HLOOKUP("*Квартал*",DC$9:INDEX($9:$9,MATCH("яяя",$9:$9)),1,),10,11),"Месяц",MID(HLOOKUP("Всего за*",DC$9:INDEX($9:$9,MATCH("яяя",$9:$9)),1,),10,10),"Декада",SUBSTITUTE(DC$9,CHAR(10)," ")),)</f>
        <v>0</v>
      </c>
      <c r="DD13" s="2">
        <f>IFERROR(GETPIVOTDATA("Сумма",Лист1!$A$1,"№ работника",$Z13,"Вариант",REPLACE(LEFTB(LOOKUP("яяя",$CI$8:DD$8),11),9,2,),"Год",--MID(HLOOKUP("*год*",DD$9:INDEX($9:$9,MATCH("яяя",$9:$9)),1,),10,4),"Квартал",MID(HLOOKUP("*Квартал*",DD$9:INDEX($9:$9,MATCH("яяя",$9:$9)),1,),10,11),"Месяц",MID(DD$9,10,10)),)</f>
        <v>0</v>
      </c>
      <c r="DE13" s="2">
        <f>IFERROR(GETPIVOTDATA("Сумма",Лист1!$A$1,"№ работника",$Z13,"Вариант",REPLACE(LEFTB(LOOKUP("яяя",$CI$8:DE$8),11),9,2,),"Год",--MID(HLOOKUP("*год*",DE$9:$KM$9,1,),10,4),"Квартал",MID(HLOOKUP("*Квартал*",DE$9:INDEX($9:$9,MATCH("яяя",$9:$9)),1,),10,11),"Месяц",MID(HLOOKUP("Всего за*",DE$9:INDEX($9:$9,MATCH("яяя",$9:$9)),1,),10,10),"Декада",SUBSTITUTE(DE$9,CHAR(10)," ")),)</f>
        <v>0</v>
      </c>
      <c r="DF13" s="2">
        <f>IFERROR(GETPIVOTDATA("Сумма",Лист1!$A$1,"№ работника",$Z13,"Вариант",REPLACE(LEFTB(LOOKUP("яяя",$CI$8:DF$8),11),9,2,),"Год",--MID(HLOOKUP("*год*",DF$9:$KM$9,1,),10,4),"Квартал",MID(HLOOKUP("*Квартал*",DF$9:INDEX($9:$9,MATCH("яяя",$9:$9)),1,),10,11),"Месяц",MID(HLOOKUP("Всего за*",DF$9:INDEX($9:$9,MATCH("яяя",$9:$9)),1,),10,10),"Декада",SUBSTITUTE(DF$9,CHAR(10)," ")),)</f>
        <v>0</v>
      </c>
      <c r="DG13" s="2">
        <f>IFERROR(GETPIVOTDATA("Сумма",Лист1!$A$1,"№ работника",$Z13,"Вариант",REPLACE(LEFTB(LOOKUP("яяя",$CI$8:DG$8),11),9,2,),"Год",--MID(HLOOKUP("*год*",DG$9:$KM$9,1,),10,4),"Квартал",MID(HLOOKUP("*Квартал*",DG$9:INDEX($9:$9,MATCH("яяя",$9:$9)),1,),10,11),"Месяц",MID(HLOOKUP("Всего за*",DG$9:INDEX($9:$9,MATCH("яяя",$9:$9)),1,),10,10),"Декада",SUBSTITUTE(DG$9,CHAR(10)," ")),)</f>
        <v>0</v>
      </c>
      <c r="DH13" s="2">
        <f>IFERROR(GETPIVOTDATA("Сумма",Лист1!$A$1,"№ работника",$Z13,"Вариант",REPLACE(LEFTB(LOOKUP("яяя",$CI$8:DH$8),11),9,2,),"Год",--MID(HLOOKUP("*год*",DH$9:INDEX($9:$9,MATCH("яяя",$9:$9)),1,),10,4),"Квартал",MID(HLOOKUP("*Квартал*",DH$9:INDEX($9:$9,MATCH("яяя",$9:$9)),1,),10,11),"Месяц",MID(DH$9,10,10)),)</f>
        <v>0</v>
      </c>
      <c r="DI13" s="2">
        <f>IFERROR(GETPIVOTDATA("Сумма",Лист1!$A$1,"№ работника",$Z13,"Вариант",REPLACE(LEFTB(LOOKUP("яяя",$CI$8:DI$8),11),9,2,),"Год",--MID(HLOOKUP("*год*",DI$9:INDEX($9:$9,MATCH("яяя",$9:$9)),1,),10,4),"Квартал",MID(HLOOKUP("*Квартал*",DI$9:INDEX($9:$9,MATCH("яяя",$9:$9)),1,),10,11)),)</f>
        <v>0</v>
      </c>
      <c r="DJ13" s="2">
        <f>IFERROR(GETPIVOTDATA("Сумма",Лист1!$A$1,"№ работника",$Z13,"Вариант",REPLACE(LEFTB(LOOKUP("яяя",$CI$8:DJ$8),11),9,2,),"Год",--MID(HLOOKUP("*год*",DJ$9:$KM$9,1,),10,4),"Квартал",MID(HLOOKUP("*Квартал*",DJ$9:INDEX($9:$9,MATCH("яяя",$9:$9)),1,),10,11),"Месяц",MID(HLOOKUP("Всего за*",DJ$9:INDEX($9:$9,MATCH("яяя",$9:$9)),1,),10,10),"Декада",SUBSTITUTE(DJ$9,CHAR(10)," ")),)</f>
        <v>0</v>
      </c>
      <c r="DK13" s="2">
        <f>IFERROR(GETPIVOTDATA("Сумма",Лист1!$A$1,"№ работника",$Z13,"Вариант",REPLACE(LEFTB(LOOKUP("яяя",$CI$8:DK$8),11),9,2,),"Год",--MID(HLOOKUP("*год*",DK$9:$KM$9,1,),10,4),"Квартал",MID(HLOOKUP("*Квартал*",DK$9:INDEX($9:$9,MATCH("яяя",$9:$9)),1,),10,11),"Месяц",MID(HLOOKUP("Всего за*",DK$9:INDEX($9:$9,MATCH("яяя",$9:$9)),1,),10,10),"Декада",SUBSTITUTE(DK$9,CHAR(10)," ")),)</f>
        <v>0</v>
      </c>
      <c r="DL13" s="2">
        <f>IFERROR(GETPIVOTDATA("Сумма",Лист1!$A$1,"№ работника",$Z13,"Вариант",REPLACE(LEFTB(LOOKUP("яяя",$CI$8:DL$8),11),9,2,),"Год",--MID(HLOOKUP("*год*",DL$9:$KM$9,1,),10,4),"Квартал",MID(HLOOKUP("*Квартал*",DL$9:INDEX($9:$9,MATCH("яяя",$9:$9)),1,),10,11),"Месяц",MID(HLOOKUP("Всего за*",DL$9:INDEX($9:$9,MATCH("яяя",$9:$9)),1,),10,10),"Декада",SUBSTITUTE(DL$9,CHAR(10)," ")),)</f>
        <v>0</v>
      </c>
      <c r="DM13" s="2">
        <f>IFERROR(GETPIVOTDATA("Сумма",Лист1!$A$1,"№ работника",$Z13,"Вариант",REPLACE(LEFTB(LOOKUP("яяя",$CI$8:DM$8),11),9,2,),"Год",--MID(HLOOKUP("*год*",DM$9:INDEX($9:$9,MATCH("яяя",$9:$9)),1,),10,4),"Квартал",MID(HLOOKUP("*Квартал*",DM$9:INDEX($9:$9,MATCH("яяя",$9:$9)),1,),10,11),"Месяц",MID(DM$9,10,10)),)</f>
        <v>0</v>
      </c>
      <c r="DN13" s="2">
        <f>IFERROR(GETPIVOTDATA("Сумма",Лист1!$A$1,"№ работника",$Z13,"Вариант",REPLACE(LEFTB(LOOKUP("яяя",$CI$8:DN$8),11),9,2,),"Год",--MID(HLOOKUP("*год*",DN$9:$KM$9,1,),10,4),"Квартал",MID(HLOOKUP("*Квартал*",DN$9:INDEX($9:$9,MATCH("яяя",$9:$9)),1,),10,11),"Месяц",MID(HLOOKUP("Всего за*",DN$9:INDEX($9:$9,MATCH("яяя",$9:$9)),1,),10,10),"Декада",SUBSTITUTE(DN$9,CHAR(10)," ")),)</f>
        <v>0</v>
      </c>
      <c r="DO13" s="2">
        <f>IFERROR(GETPIVOTDATA("Сумма",Лист1!$A$1,"№ работника",$Z13,"Вариант",REPLACE(LEFTB(LOOKUP("яяя",$CI$8:DO$8),11),9,2,),"Год",--MID(HLOOKUP("*год*",DO$9:$KM$9,1,),10,4),"Квартал",MID(HLOOKUP("*Квартал*",DO$9:INDEX($9:$9,MATCH("яяя",$9:$9)),1,),10,11),"Месяц",MID(HLOOKUP("Всего за*",DO$9:INDEX($9:$9,MATCH("яяя",$9:$9)),1,),10,10),"Декада",SUBSTITUTE(DO$9,CHAR(10)," ")),)</f>
        <v>0</v>
      </c>
      <c r="DP13" s="2">
        <f>IFERROR(GETPIVOTDATA("Сумма",Лист1!$A$1,"№ работника",$Z13,"Вариант",REPLACE(LEFTB(LOOKUP("яяя",$CI$8:DP$8),11),9,2,),"Год",--MID(HLOOKUP("*год*",DP$9:$KM$9,1,),10,4),"Квартал",MID(HLOOKUP("*Квартал*",DP$9:INDEX($9:$9,MATCH("яяя",$9:$9)),1,),10,11),"Месяц",MID(HLOOKUP("Всего за*",DP$9:INDEX($9:$9,MATCH("яяя",$9:$9)),1,),10,10),"Декада",SUBSTITUTE(DP$9,CHAR(10)," ")),)</f>
        <v>0</v>
      </c>
      <c r="DQ13" s="2">
        <f>IFERROR(GETPIVOTDATA("Сумма",Лист1!$A$1,"№ работника",$Z13,"Вариант",REPLACE(LEFTB(LOOKUP("яяя",$CI$8:DQ$8),11),9,2,),"Год",--MID(HLOOKUP("*год*",DQ$9:INDEX($9:$9,MATCH("яяя",$9:$9)),1,),10,4),"Квартал",MID(HLOOKUP("*Квартал*",DQ$9:INDEX($9:$9,MATCH("яяя",$9:$9)),1,),10,11),"Месяц",MID(DQ$9,10,10)),)</f>
        <v>0</v>
      </c>
      <c r="DR13" s="2">
        <f>IFERROR(GETPIVOTDATA("Сумма",Лист1!$A$1,"№ работника",$Z13,"Вариант",REPLACE(LEFTB(LOOKUP("яяя",$CI$8:DR$8),11),9,2,),"Год",--MID(HLOOKUP("*год*",DR$9:$KM$9,1,),10,4),"Квартал",MID(HLOOKUP("*Квартал*",DR$9:INDEX($9:$9,MATCH("яяя",$9:$9)),1,),10,11),"Месяц",MID(HLOOKUP("Всего за*",DR$9:INDEX($9:$9,MATCH("яяя",$9:$9)),1,),10,10),"Декада",SUBSTITUTE(DR$9,CHAR(10)," ")),)</f>
        <v>2745.9016393442621</v>
      </c>
      <c r="DS13" s="2">
        <f>IFERROR(GETPIVOTDATA("Сумма",Лист1!$A$1,"№ работника",$Z13,"Вариант",REPLACE(LEFTB(LOOKUP("яяя",$CI$8:DS$8),11),9,2,),"Год",--MID(HLOOKUP("*год*",DS$9:$KM$9,1,),10,4),"Квартал",MID(HLOOKUP("*Квартал*",DS$9:INDEX($9:$9,MATCH("яяя",$9:$9)),1,),10,11),"Месяц",MID(HLOOKUP("Всего за*",DS$9:INDEX($9:$9,MATCH("яяя",$9:$9)),1,),10,10),"Декада",SUBSTITUTE(DS$9,CHAR(10)," ")),)</f>
        <v>2745.9016393442621</v>
      </c>
      <c r="DT13" s="2">
        <f>IFERROR(GETPIVOTDATA("Сумма",Лист1!$A$1,"№ работника",$Z13,"Вариант",REPLACE(LEFTB(LOOKUP("яяя",$CI$8:DT$8),11),9,2,),"Год",--MID(HLOOKUP("*год*",DT$9:$KM$9,1,),10,4),"Квартал",MID(HLOOKUP("*Квартал*",DT$9:INDEX($9:$9,MATCH("яяя",$9:$9)),1,),10,11),"Месяц",MID(HLOOKUP("Всего за*",DT$9:INDEX($9:$9,MATCH("яяя",$9:$9)),1,),10,10),"Декада",SUBSTITUTE(DT$9,CHAR(10)," ")),)</f>
        <v>2745.9016393442621</v>
      </c>
      <c r="DU13" s="2">
        <f>IFERROR(GETPIVOTDATA("Сумма",Лист1!$A$1,"№ работника",$Z13,"Вариант",REPLACE(LEFTB(LOOKUP("яяя",$CI$8:DU$8),11),9,2,),"Год",--MID(HLOOKUP("*год*",DU$9:INDEX($9:$9,MATCH("яяя",$9:$9)),1,),10,4),"Квартал",MID(HLOOKUP("*Квартал*",DU$9:INDEX($9:$9,MATCH("яяя",$9:$9)),1,),10,11),"Месяц",MID(DU$9,10,10)),)</f>
        <v>8237.7049180327867</v>
      </c>
      <c r="DV13" s="2">
        <f>IFERROR(GETPIVOTDATA("Сумма",Лист1!$A$1,"№ работника",$Z13,"Вариант",REPLACE(LEFTB(LOOKUP("яяя",$CI$8:DV$8),11),9,2,),"Год",--MID(HLOOKUP("*год*",DV$9:INDEX($9:$9,MATCH("яяя",$9:$9)),1,),10,4),"Квартал",MID(HLOOKUP("*Квартал*",DV$9:INDEX($9:$9,MATCH("яяя",$9:$9)),1,),10,11)),)</f>
        <v>8237.7049180327867</v>
      </c>
      <c r="DW13" s="2">
        <f>IFERROR(GETPIVOTDATA("Сумма",Лист1!$A$1,"№ работника",$Z13,"Вариант",REPLACE(LEFTB(LOOKUP("яяя",$CI$8:DW$8),11),9,2,),"Год",--MID(HLOOKUP("*год*",DW$9:$KM$9,1,),10,4),"Квартал",MID(HLOOKUP("*Квартал*",DW$9:INDEX($9:$9,MATCH("яяя",$9:$9)),1,),10,11),"Месяц",MID(HLOOKUP("Всего за*",DW$9:INDEX($9:$9,MATCH("яяя",$9:$9)),1,),10,10),"Декада",SUBSTITUTE(DW$9,CHAR(10)," ")),)</f>
        <v>2745.9016393442621</v>
      </c>
      <c r="DX13" s="2">
        <f>IFERROR(GETPIVOTDATA("Сумма",Лист1!$A$1,"№ работника",$Z13,"Вариант",REPLACE(LEFTB(LOOKUP("яяя",$CI$8:DX$8),11),9,2,),"Год",--MID(HLOOKUP("*год*",DX$9:$KM$9,1,),10,4),"Квартал",MID(HLOOKUP("*Квартал*",DX$9:INDEX($9:$9,MATCH("яяя",$9:$9)),1,),10,11),"Месяц",MID(HLOOKUP("Всего за*",DX$9:INDEX($9:$9,MATCH("яяя",$9:$9)),1,),10,10),"Декада",SUBSTITUTE(DX$9,CHAR(10)," ")),)</f>
        <v>2745.9016393442621</v>
      </c>
      <c r="DY13" s="2">
        <f>IFERROR(GETPIVOTDATA("Сумма",Лист1!$A$1,"№ работника",$Z13,"Вариант",REPLACE(LEFTB(LOOKUP("яяя",$CI$8:DY$8),11),9,2,),"Год",--MID(HLOOKUP("*год*",DY$9:$KM$9,1,),10,4),"Квартал",MID(HLOOKUP("*Квартал*",DY$9:INDEX($9:$9,MATCH("яяя",$9:$9)),1,),10,11),"Месяц",MID(HLOOKUP("Всего за*",DY$9:INDEX($9:$9,MATCH("яяя",$9:$9)),1,),10,10),"Декада",SUBSTITUTE(DY$9,CHAR(10)," ")),)</f>
        <v>3020.4918032786882</v>
      </c>
      <c r="DZ13" s="2">
        <f>IFERROR(GETPIVOTDATA("Сумма",Лист1!$A$1,"№ работника",$Z13,"Вариант",REPLACE(LEFTB(LOOKUP("яяя",$CI$8:DZ$8),11),9,2,),"Год",--MID(HLOOKUP("*год*",DZ$9:INDEX($9:$9,MATCH("яяя",$9:$9)),1,),10,4),"Квартал",MID(HLOOKUP("*Квартал*",DZ$9:INDEX($9:$9,MATCH("яяя",$9:$9)),1,),10,11),"Месяц",MID(DZ$9,10,10)),)</f>
        <v>8512.2950819672114</v>
      </c>
      <c r="EA13" s="2">
        <f>IFERROR(GETPIVOTDATA("Сумма",Лист1!$A$1,"№ работника",$Z13,"Вариант",REPLACE(LEFTB(LOOKUP("яяя",$CI$8:EA$8),11),9,2,),"Год",--MID(HLOOKUP("*год*",EA$9:$KM$9,1,),10,4),"Квартал",MID(HLOOKUP("*Квартал*",EA$9:INDEX($9:$9,MATCH("яяя",$9:$9)),1,),10,11),"Месяц",MID(HLOOKUP("Всего за*",EA$9:INDEX($9:$9,MATCH("яяя",$9:$9)),1,),10,10),"Декада",SUBSTITUTE(EA$9,CHAR(10)," ")),)</f>
        <v>2745.9016393442621</v>
      </c>
      <c r="EB13" s="2">
        <f>IFERROR(GETPIVOTDATA("Сумма",Лист1!$A$1,"№ работника",$Z13,"Вариант",REPLACE(LEFTB(LOOKUP("яяя",$CI$8:EB$8),11),9,2,),"Год",--MID(HLOOKUP("*год*",EB$9:$KM$9,1,),10,4),"Квартал",MID(HLOOKUP("*Квартал*",EB$9:INDEX($9:$9,MATCH("яяя",$9:$9)),1,),10,11),"Месяц",MID(HLOOKUP("Всего за*",EB$9:INDEX($9:$9,MATCH("яяя",$9:$9)),1,),10,10),"Декада",SUBSTITUTE(EB$9,CHAR(10)," ")),)</f>
        <v>2745.9016393442621</v>
      </c>
      <c r="EC13" s="2">
        <f>IFERROR(GETPIVOTDATA("Сумма",Лист1!$A$1,"№ работника",$Z13,"Вариант",REPLACE(LEFTB(LOOKUP("яяя",$CI$8:EC$8),11),9,2,),"Год",--MID(HLOOKUP("*год*",EC$9:$KM$9,1,),10,4),"Квартал",MID(HLOOKUP("*Квартал*",EC$9:INDEX($9:$9,MATCH("яяя",$9:$9)),1,),10,11),"Месяц",MID(HLOOKUP("Всего за*",EC$9:INDEX($9:$9,MATCH("яяя",$9:$9)),1,),10,10),"Декада",SUBSTITUTE(EC$9,CHAR(10)," ")),)</f>
        <v>2745.9016393442621</v>
      </c>
      <c r="ED13" s="2">
        <f>IFERROR(GETPIVOTDATA("Сумма",Лист1!$A$1,"№ работника",$Z13,"Вариант",REPLACE(LEFTB(LOOKUP("яяя",$CI$8:ED$8),11),9,2,),"Год",--MID(HLOOKUP("*год*",ED$9:INDEX($9:$9,MATCH("яяя",$9:$9)),1,),10,4),"Квартал",MID(HLOOKUP("*Квартал*",ED$9:INDEX($9:$9,MATCH("яяя",$9:$9)),1,),10,11),"Месяц",MID(ED$9,10,10)),)</f>
        <v>8237.7049180327867</v>
      </c>
      <c r="EE13" s="2">
        <f>IFERROR(GETPIVOTDATA("Сумма",Лист1!$A$1,"№ работника",$Z13,"Вариант",REPLACE(LEFTB(LOOKUP("яяя",$CI$8:EE$8),11),9,2,),"Год",--MID(HLOOKUP("*год*",EE$9:$KM$9,1,),10,4),"Квартал",MID(HLOOKUP("*Квартал*",EE$9:INDEX($9:$9,MATCH("яяя",$9:$9)),1,),10,11),"Месяц",MID(HLOOKUP("Всего за*",EE$9:INDEX($9:$9,MATCH("яяя",$9:$9)),1,),10,10),"Декада",SUBSTITUTE(EE$9,CHAR(10)," ")),)</f>
        <v>2745.9016393442621</v>
      </c>
      <c r="EF13" s="2">
        <f>IFERROR(GETPIVOTDATA("Сумма",Лист1!$A$1,"№ работника",$Z13,"Вариант",REPLACE(LEFTB(LOOKUP("яяя",$CI$8:EF$8),11),9,2,),"Год",--MID(HLOOKUP("*год*",EF$9:$KM$9,1,),10,4),"Квартал",MID(HLOOKUP("*Квартал*",EF$9:INDEX($9:$9,MATCH("яяя",$9:$9)),1,),10,11),"Месяц",MID(HLOOKUP("Всего за*",EF$9:INDEX($9:$9,MATCH("яяя",$9:$9)),1,),10,10),"Декада",SUBSTITUTE(EF$9,CHAR(10)," ")),)</f>
        <v>2745.9016393442621</v>
      </c>
      <c r="EG13" s="2">
        <f>IFERROR(GETPIVOTDATA("Сумма",Лист1!$A$1,"№ работника",$Z13,"Вариант",REPLACE(LEFTB(LOOKUP("яяя",$CI$8:EG$8),11),9,2,),"Год",--MID(HLOOKUP("*год*",EG$9:$KM$9,1,),10,4),"Квартал",MID(HLOOKUP("*Квартал*",EG$9:INDEX($9:$9,MATCH("яяя",$9:$9)),1,),10,11),"Месяц",MID(HLOOKUP("Всего за*",EG$9:INDEX($9:$9,MATCH("яяя",$9:$9)),1,),10,10),"Декада",SUBSTITUTE(EG$9,CHAR(10)," ")),)</f>
        <v>3020.4918032786882</v>
      </c>
      <c r="EH13" s="2">
        <f>IFERROR(GETPIVOTDATA("Сумма",Лист1!$A$1,"№ работника",$Z13,"Вариант",REPLACE(LEFTB(LOOKUP("яяя",$CI$8:EH$8),11),9,2,),"Год",--MID(HLOOKUP("*год*",EH$9:INDEX($9:$9,MATCH("яяя",$9:$9)),1,),10,4),"Квартал",MID(HLOOKUP("*Квартал*",EH$9:INDEX($9:$9,MATCH("яяя",$9:$9)),1,),10,11),"Месяц",MID(EH$9,10,10)),)</f>
        <v>8512.2950819672114</v>
      </c>
      <c r="EI13" s="2">
        <f>IFERROR(GETPIVOTDATA("Сумма",Лист1!$A$1,"№ работника",$Z13,"Вариант",REPLACE(LEFTB(LOOKUP("яяя",$CI$8:EI$8),11),9,2,),"Год",--MID(HLOOKUP("*год*",EI$9:INDEX($9:$9,MATCH("яяя",$9:$9)),1,),10,4),"Квартал",MID(HLOOKUP("*Квартал*",EI$9:INDEX($9:$9,MATCH("яяя",$9:$9)),1,),10,11)),)</f>
        <v>25262.295081967208</v>
      </c>
      <c r="EJ13" s="2">
        <f>IFERROR(GETPIVOTDATA("Сумма",Лист1!$A$1,"№ работника",$Z13,"Вариант",REPLACE(LEFTB(LOOKUP("яяя",$CI$8:EJ$8),11),9,2,),"Год",--MID(EJ$9,10,4)),)</f>
        <v>33500</v>
      </c>
      <c r="EK13" s="2">
        <f>IFERROR(GETPIVOTDATA("Сумма",Лист1!$A$1,"№ работника",$Z13,"Вариант",REPLACE(LEFTB(LOOKUP("яяя",$CI$8:EK$8),11),9,2,),"Год",--MID(HLOOKUP("*год*",EK$9:$KM$9,1,),10,4),"Квартал",MID(HLOOKUP("*Квартал*",EK$9:INDEX($9:$9,MATCH("яяя",$9:$9)),1,),10,11),"Месяц",MID(HLOOKUP("Всего за*",EK$9:INDEX($9:$9,MATCH("яяя",$9:$9)),1,),10,10),"Декада",SUBSTITUTE(EK$9,CHAR(10)," ")),)</f>
        <v>0</v>
      </c>
      <c r="EL13" s="2">
        <f>IFERROR(GETPIVOTDATA("Сумма",Лист1!$A$1,"№ работника",$Z13,"Вариант",REPLACE(LEFTB(LOOKUP("яяя",$CI$8:EL$8),11),9,2,),"Год",--MID(HLOOKUP("*год*",EL$9:$KM$9,1,),10,4),"Квартал",MID(HLOOKUP("*Квартал*",EL$9:INDEX($9:$9,MATCH("яяя",$9:$9)),1,),10,11),"Месяц",MID(HLOOKUP("Всего за*",EL$9:INDEX($9:$9,MATCH("яяя",$9:$9)),1,),10,10),"Декада",SUBSTITUTE(EL$9,CHAR(10)," ")),)</f>
        <v>0</v>
      </c>
      <c r="EM13" s="2">
        <f>IFERROR(GETPIVOTDATA("Сумма",Лист1!$A$1,"№ работника",$Z13,"Вариант",REPLACE(LEFTB(LOOKUP("яяя",$CI$8:EM$8),11),9,2,),"Год",--MID(HLOOKUP("*год*",EM$9:$KM$9,1,),10,4),"Квартал",MID(HLOOKUP("*Квартал*",EM$9:INDEX($9:$9,MATCH("яяя",$9:$9)),1,),10,11),"Месяц",MID(HLOOKUP("Всего за*",EM$9:INDEX($9:$9,MATCH("яяя",$9:$9)),1,),10,10),"Декада",SUBSTITUTE(EM$9,CHAR(10)," ")),)</f>
        <v>0</v>
      </c>
      <c r="EN13" s="2">
        <f>IFERROR(GETPIVOTDATA("Сумма",Лист1!$A$1,"№ работника",$Z13,"Вариант",REPLACE(LEFTB(LOOKUP("яяя",$CI$8:EN$8),11),9,2,),"Год",--MID(HLOOKUP("*год*",EN$9:INDEX($9:$9,MATCH("яяя",$9:$9)),1,),10,4),"Квартал",MID(HLOOKUP("*Квартал*",EN$9:INDEX($9:$9,MATCH("яяя",$9:$9)),1,),10,11),"Месяц",MID(EN$9,10,10)),)</f>
        <v>0</v>
      </c>
      <c r="EO13" s="2">
        <f>IFERROR(GETPIVOTDATA("Сумма",Лист1!$A$1,"№ работника",$Z13,"Вариант",REPLACE(LEFTB(LOOKUP("яяя",$CI$8:EO$8),11),9,2,),"Год",--MID(HLOOKUP("*год*",EO$9:$KM$9,1,),10,4),"Квартал",MID(HLOOKUP("*Квартал*",EO$9:INDEX($9:$9,MATCH("яяя",$9:$9)),1,),10,11),"Месяц",MID(HLOOKUP("Всего за*",EO$9:INDEX($9:$9,MATCH("яяя",$9:$9)),1,),10,10),"Декада",SUBSTITUTE(EO$9,CHAR(10)," ")),)</f>
        <v>0</v>
      </c>
      <c r="EP13" s="2">
        <f>IFERROR(GETPIVOTDATA("Сумма",Лист1!$A$1,"№ работника",$Z13,"Вариант",REPLACE(LEFTB(LOOKUP("яяя",$CI$8:EP$8),11),9,2,),"Год",--MID(HLOOKUP("*год*",EP$9:$KM$9,1,),10,4),"Квартал",MID(HLOOKUP("*Квартал*",EP$9:INDEX($9:$9,MATCH("яяя",$9:$9)),1,),10,11),"Месяц",MID(HLOOKUP("Всего за*",EP$9:INDEX($9:$9,MATCH("яяя",$9:$9)),1,),10,10),"Декада",SUBSTITUTE(EP$9,CHAR(10)," ")),)</f>
        <v>0</v>
      </c>
      <c r="EQ13" s="2">
        <f>IFERROR(GETPIVOTDATA("Сумма",Лист1!$A$1,"№ работника",$Z13,"Вариант",REPLACE(LEFTB(LOOKUP("яяя",$CI$8:EQ$8),11),9,2,),"Год",--MID(HLOOKUP("*год*",EQ$9:$KM$9,1,),10,4),"Квартал",MID(HLOOKUP("*Квартал*",EQ$9:INDEX($9:$9,MATCH("яяя",$9:$9)),1,),10,11),"Месяц",MID(HLOOKUP("Всего за*",EQ$9:INDEX($9:$9,MATCH("яяя",$9:$9)),1,),10,10),"Декада",SUBSTITUTE(EQ$9,CHAR(10)," ")),)</f>
        <v>0</v>
      </c>
      <c r="ER13" s="2">
        <f>IFERROR(GETPIVOTDATA("Сумма",Лист1!$A$1,"№ работника",$Z13,"Вариант",REPLACE(LEFTB(LOOKUP("яяя",$CI$8:ER$8),11),9,2,),"Год",--MID(HLOOKUP("*год*",ER$9:INDEX($9:$9,MATCH("яяя",$9:$9)),1,),10,4),"Квартал",MID(HLOOKUP("*Квартал*",ER$9:INDEX($9:$9,MATCH("яяя",$9:$9)),1,),10,11),"Месяц",MID(ER$9,10,10)),)</f>
        <v>0</v>
      </c>
      <c r="ES13" s="2">
        <f>IFERROR(GETPIVOTDATA("Сумма",Лист1!$A$1,"№ работника",$Z13,"Вариант",REPLACE(LEFTB(LOOKUP("яяя",$CI$8:ES$8),11),9,2,),"Год",--MID(HLOOKUP("*год*",ES$9:$KM$9,1,),10,4),"Квартал",MID(HLOOKUP("*Квартал*",ES$9:INDEX($9:$9,MATCH("яяя",$9:$9)),1,),10,11),"Месяц",MID(HLOOKUP("Всего за*",ES$9:INDEX($9:$9,MATCH("яяя",$9:$9)),1,),10,10),"Декада",SUBSTITUTE(ES$9,CHAR(10)," ")),)</f>
        <v>0</v>
      </c>
      <c r="ET13" s="2">
        <f>IFERROR(GETPIVOTDATA("Сумма",Лист1!$A$1,"№ работника",$Z13,"Вариант",REPLACE(LEFTB(LOOKUP("яяя",$CI$8:ET$8),11),9,2,),"Год",--MID(HLOOKUP("*год*",ET$9:$KM$9,1,),10,4),"Квартал",MID(HLOOKUP("*Квартал*",ET$9:INDEX($9:$9,MATCH("яяя",$9:$9)),1,),10,11),"Месяц",MID(HLOOKUP("Всего за*",ET$9:INDEX($9:$9,MATCH("яяя",$9:$9)),1,),10,10),"Декада",SUBSTITUTE(ET$9,CHAR(10)," ")),)</f>
        <v>0</v>
      </c>
      <c r="EU13" s="2">
        <f>IFERROR(GETPIVOTDATA("Сумма",Лист1!$A$1,"№ работника",$Z13,"Вариант",REPLACE(LEFTB(LOOKUP("яяя",$CI$8:EU$8),11),9,2,),"Год",--MID(HLOOKUP("*год*",EU$9:$KM$9,1,),10,4),"Квартал",MID(HLOOKUP("*Квартал*",EU$9:INDEX($9:$9,MATCH("яяя",$9:$9)),1,),10,11),"Месяц",MID(HLOOKUP("Всего за*",EU$9:INDEX($9:$9,MATCH("яяя",$9:$9)),1,),10,10),"Декада",SUBSTITUTE(EU$9,CHAR(10)," ")),)</f>
        <v>0</v>
      </c>
      <c r="EV13" s="2">
        <f>IFERROR(GETPIVOTDATA("Сумма",Лист1!$A$1,"№ работника",$Z13,"Вариант",REPLACE(LEFTB(LOOKUP("яяя",$CI$8:EV$8),11),9,2,),"Год",--MID(HLOOKUP("*год*",EV$9:INDEX($9:$9,MATCH("яяя",$9:$9)),1,),10,4),"Квартал",MID(HLOOKUP("*Квартал*",EV$9:INDEX($9:$9,MATCH("яяя",$9:$9)),1,),10,11),"Месяц",MID(EV$9,10,10)),)</f>
        <v>0</v>
      </c>
      <c r="EW13" s="2">
        <f>IFERROR(GETPIVOTDATA("Сумма",Лист1!$A$1,"№ работника",$Z13,"Вариант",REPLACE(LEFTB(LOOKUP("яяя",$CI$8:EW$8),11),9,2,),"Год",--MID(HLOOKUP("*год*",EW$9:INDEX($9:$9,MATCH("яяя",$9:$9)),1,),10,4),"Квартал",MID(HLOOKUP("*Квартал*",EW$9:INDEX($9:$9,MATCH("яяя",$9:$9)),1,),10,11)),)</f>
        <v>0</v>
      </c>
      <c r="EX13" s="2">
        <f>IFERROR(GETPIVOTDATA("Сумма",Лист1!$A$1,"№ работника",$Z13,"Вариант",REPLACE(LEFTB(LOOKUP("яяя",$CI$8:EX$8),11),9,2,),"Год",--MID(HLOOKUP("*год*",EX$9:$KM$9,1,),10,4),"Квартал",MID(HLOOKUP("*Квартал*",EX$9:INDEX($9:$9,MATCH("яяя",$9:$9)),1,),10,11),"Месяц",MID(HLOOKUP("Всего за*",EX$9:INDEX($9:$9,MATCH("яяя",$9:$9)),1,),10,10),"Декада",SUBSTITUTE(EX$9,CHAR(10)," ")),)</f>
        <v>0</v>
      </c>
      <c r="EY13" s="2">
        <f>IFERROR(GETPIVOTDATA("Сумма",Лист1!$A$1,"№ работника",$Z13,"Вариант",REPLACE(LEFTB(LOOKUP("яяя",$CI$8:EY$8),11),9,2,),"Год",--MID(HLOOKUP("*год*",EY$9:$KM$9,1,),10,4),"Квартал",MID(HLOOKUP("*Квартал*",EY$9:INDEX($9:$9,MATCH("яяя",$9:$9)),1,),10,11),"Месяц",MID(HLOOKUP("Всего за*",EY$9:INDEX($9:$9,MATCH("яяя",$9:$9)),1,),10,10),"Декада",SUBSTITUTE(EY$9,CHAR(10)," ")),)</f>
        <v>0</v>
      </c>
      <c r="EZ13" s="2">
        <f>IFERROR(GETPIVOTDATA("Сумма",Лист1!$A$1,"№ работника",$Z13,"Вариант",REPLACE(LEFTB(LOOKUP("яяя",$CI$8:EZ$8),11),9,2,),"Год",--MID(HLOOKUP("*год*",EZ$9:$KM$9,1,),10,4),"Квартал",MID(HLOOKUP("*Квартал*",EZ$9:INDEX($9:$9,MATCH("яяя",$9:$9)),1,),10,11),"Месяц",MID(HLOOKUP("Всего за*",EZ$9:INDEX($9:$9,MATCH("яяя",$9:$9)),1,),10,10),"Декада",SUBSTITUTE(EZ$9,CHAR(10)," ")),)</f>
        <v>0</v>
      </c>
      <c r="FA13" s="2">
        <f>IFERROR(GETPIVOTDATA("Сумма",Лист1!$A$1,"№ работника",$Z13,"Вариант",REPLACE(LEFTB(LOOKUP("яяя",$CI$8:FA$8),11),9,2,),"Год",--MID(HLOOKUP("*год*",FA$9:INDEX($9:$9,MATCH("яяя",$9:$9)),1,),10,4),"Квартал",MID(HLOOKUP("*Квартал*",FA$9:INDEX($9:$9,MATCH("яяя",$9:$9)),1,),10,11),"Месяц",MID(FA$9,10,10)),)</f>
        <v>0</v>
      </c>
      <c r="FB13" s="2">
        <f>IFERROR(GETPIVOTDATA("Сумма",Лист1!$A$1,"№ работника",$Z13,"Вариант",REPLACE(LEFTB(LOOKUP("яяя",$CI$8:FB$8),11),9,2,),"Год",--MID(HLOOKUP("*год*",FB$9:$KM$9,1,),10,4),"Квартал",MID(HLOOKUP("*Квартал*",FB$9:INDEX($9:$9,MATCH("яяя",$9:$9)),1,),10,11),"Месяц",MID(HLOOKUP("Всего за*",FB$9:INDEX($9:$9,MATCH("яяя",$9:$9)),1,),10,10),"Декада",SUBSTITUTE(FB$9,CHAR(10)," ")),)</f>
        <v>0</v>
      </c>
      <c r="FC13" s="2">
        <f>IFERROR(GETPIVOTDATA("Сумма",Лист1!$A$1,"№ работника",$Z13,"Вариант",REPLACE(LEFTB(LOOKUP("яяя",$CI$8:FC$8),11),9,2,),"Год",--MID(HLOOKUP("*год*",FC$9:$KM$9,1,),10,4),"Квартал",MID(HLOOKUP("*Квартал*",FC$9:INDEX($9:$9,MATCH("яяя",$9:$9)),1,),10,11),"Месяц",MID(HLOOKUP("Всего за*",FC$9:INDEX($9:$9,MATCH("яяя",$9:$9)),1,),10,10),"Декада",SUBSTITUTE(FC$9,CHAR(10)," ")),)</f>
        <v>0</v>
      </c>
      <c r="FD13" s="2">
        <f>IFERROR(GETPIVOTDATA("Сумма",Лист1!$A$1,"№ работника",$Z13,"Вариант",REPLACE(LEFTB(LOOKUP("яяя",$CI$8:FD$8),11),9,2,),"Год",--MID(HLOOKUP("*год*",FD$9:$KM$9,1,),10,4),"Квартал",MID(HLOOKUP("*Квартал*",FD$9:INDEX($9:$9,MATCH("яяя",$9:$9)),1,),10,11),"Месяц",MID(HLOOKUP("Всего за*",FD$9:INDEX($9:$9,MATCH("яяя",$9:$9)),1,),10,10),"Декада",SUBSTITUTE(FD$9,CHAR(10)," ")),)</f>
        <v>0</v>
      </c>
      <c r="FE13" s="2">
        <f>IFERROR(GETPIVOTDATA("Сумма",Лист1!$A$1,"№ работника",$Z13,"Вариант",REPLACE(LEFTB(LOOKUP("яяя",$CI$8:FE$8),11),9,2,),"Год",--MID(HLOOKUP("*год*",FE$9:INDEX($9:$9,MATCH("яяя",$9:$9)),1,),10,4),"Квартал",MID(HLOOKUP("*Квартал*",FE$9:INDEX($9:$9,MATCH("яяя",$9:$9)),1,),10,11),"Месяц",MID(FE$9,10,10)),)</f>
        <v>0</v>
      </c>
      <c r="FF13" s="2">
        <f>IFERROR(GETPIVOTDATA("Сумма",Лист1!$A$1,"№ работника",$Z13,"Вариант",REPLACE(LEFTB(LOOKUP("яяя",$CI$8:FF$8),11),9,2,),"Год",--MID(HLOOKUP("*год*",FF$9:$KM$9,1,),10,4),"Квартал",MID(HLOOKUP("*Квартал*",FF$9:INDEX($9:$9,MATCH("яяя",$9:$9)),1,),10,11),"Месяц",MID(HLOOKUP("Всего за*",FF$9:INDEX($9:$9,MATCH("яяя",$9:$9)),1,),10,10),"Декада",SUBSTITUTE(FF$9,CHAR(10)," ")),)</f>
        <v>0</v>
      </c>
      <c r="FG13" s="2">
        <f>IFERROR(GETPIVOTDATA("Сумма",Лист1!$A$1,"№ работника",$Z13,"Вариант",REPLACE(LEFTB(LOOKUP("яяя",$CI$8:FG$8),11),9,2,),"Год",--MID(HLOOKUP("*год*",FG$9:$KM$9,1,),10,4),"Квартал",MID(HLOOKUP("*Квартал*",FG$9:INDEX($9:$9,MATCH("яяя",$9:$9)),1,),10,11),"Месяц",MID(HLOOKUP("Всего за*",FG$9:INDEX($9:$9,MATCH("яяя",$9:$9)),1,),10,10),"Декада",SUBSTITUTE(FG$9,CHAR(10)," ")),)</f>
        <v>0</v>
      </c>
      <c r="FH13" s="2">
        <f>IFERROR(GETPIVOTDATA("Сумма",Лист1!$A$1,"№ работника",$Z13,"Вариант",REPLACE(LEFTB(LOOKUP("яяя",$CI$8:FH$8),11),9,2,),"Год",--MID(HLOOKUP("*год*",FH$9:$KM$9,1,),10,4),"Квартал",MID(HLOOKUP("*Квартал*",FH$9:INDEX($9:$9,MATCH("яяя",$9:$9)),1,),10,11),"Месяц",MID(HLOOKUP("Всего за*",FH$9:INDEX($9:$9,MATCH("яяя",$9:$9)),1,),10,10),"Декада",SUBSTITUTE(FH$9,CHAR(10)," ")),)</f>
        <v>0</v>
      </c>
      <c r="FI13" s="2">
        <f>IFERROR(GETPIVOTDATA("Сумма",Лист1!$A$1,"№ работника",$Z13,"Вариант",REPLACE(LEFTB(LOOKUP("яяя",$CI$8:FI$8),11),9,2,),"Год",--MID(HLOOKUP("*год*",FI$9:INDEX($9:$9,MATCH("яяя",$9:$9)),1,),10,4),"Квартал",MID(HLOOKUP("*Квартал*",FI$9:INDEX($9:$9,MATCH("яяя",$9:$9)),1,),10,11),"Месяц",MID(FI$9,10,10)),)</f>
        <v>0</v>
      </c>
      <c r="FJ13" s="2">
        <f>IFERROR(GETPIVOTDATA("Сумма",Лист1!$A$1,"№ работника",$Z13,"Вариант",REPLACE(LEFTB(LOOKUP("яяя",$CI$8:FJ$8),11),9,2,),"Год",--MID(HLOOKUP("*год*",FJ$9:INDEX($9:$9,MATCH("яяя",$9:$9)),1,),10,4),"Квартал",MID(HLOOKUP("*Квартал*",FJ$9:INDEX($9:$9,MATCH("яяя",$9:$9)),1,),10,11)),)</f>
        <v>0</v>
      </c>
      <c r="FK13" s="2">
        <f>IFERROR(GETPIVOTDATA("Сумма",Лист1!$A$1,"№ работника",$Z13,"Вариант",REPLACE(LEFTB(LOOKUP("яяя",$CI$8:FK$8),11),9,2,),"Год",--MID(HLOOKUP("*год*",FK$9:$KM$9,1,),10,4),"Квартал",MID(HLOOKUP("*Квартал*",FK$9:INDEX($9:$9,MATCH("яяя",$9:$9)),1,),10,11),"Месяц",MID(HLOOKUP("Всего за*",FK$9:INDEX($9:$9,MATCH("яяя",$9:$9)),1,),10,10),"Декада",SUBSTITUTE(FK$9,CHAR(10)," ")),)</f>
        <v>0</v>
      </c>
      <c r="FL13" s="2">
        <f>IFERROR(GETPIVOTDATA("Сумма",Лист1!$A$1,"№ работника",$Z13,"Вариант",REPLACE(LEFTB(LOOKUP("яяя",$CI$8:FL$8),11),9,2,),"Год",--MID(HLOOKUP("*год*",FL$9:$KM$9,1,),10,4),"Квартал",MID(HLOOKUP("*Квартал*",FL$9:INDEX($9:$9,MATCH("яяя",$9:$9)),1,),10,11),"Месяц",MID(HLOOKUP("Всего за*",FL$9:INDEX($9:$9,MATCH("яяя",$9:$9)),1,),10,10),"Декада",SUBSTITUTE(FL$9,CHAR(10)," ")),)</f>
        <v>0</v>
      </c>
      <c r="FM13" s="2">
        <f>IFERROR(GETPIVOTDATA("Сумма",Лист1!$A$1,"№ работника",$Z13,"Вариант",REPLACE(LEFTB(LOOKUP("яяя",$CI$8:FM$8),11),9,2,),"Год",--MID(HLOOKUP("*год*",FM$9:$KM$9,1,),10,4),"Квартал",MID(HLOOKUP("*Квартал*",FM$9:INDEX($9:$9,MATCH("яяя",$9:$9)),1,),10,11),"Месяц",MID(HLOOKUP("Всего за*",FM$9:INDEX($9:$9,MATCH("яяя",$9:$9)),1,),10,10),"Декада",SUBSTITUTE(FM$9,CHAR(10)," ")),)</f>
        <v>0</v>
      </c>
      <c r="FN13" s="2">
        <f>IFERROR(GETPIVOTDATA("Сумма",Лист1!$A$1,"№ работника",$Z13,"Вариант",REPLACE(LEFTB(LOOKUP("яяя",$CI$8:FN$8),11),9,2,),"Год",--MID(HLOOKUP("*год*",FN$9:INDEX($9:$9,MATCH("яяя",$9:$9)),1,),10,4),"Квартал",MID(HLOOKUP("*Квартал*",FN$9:INDEX($9:$9,MATCH("яяя",$9:$9)),1,),10,11),"Месяц",MID(FN$9,10,10)),)</f>
        <v>0</v>
      </c>
      <c r="FO13" s="2">
        <f>IFERROR(GETPIVOTDATA("Сумма",Лист1!$A$1,"№ работника",$Z13,"Вариант",REPLACE(LEFTB(LOOKUP("яяя",$CI$8:FO$8),11),9,2,),"Год",--MID(HLOOKUP("*год*",FO$9:$KM$9,1,),10,4),"Квартал",MID(HLOOKUP("*Квартал*",FO$9:INDEX($9:$9,MATCH("яяя",$9:$9)),1,),10,11),"Месяц",MID(HLOOKUP("Всего за*",FO$9:INDEX($9:$9,MATCH("яяя",$9:$9)),1,),10,10),"Декада",SUBSTITUTE(FO$9,CHAR(10)," ")),)</f>
        <v>0</v>
      </c>
      <c r="FP13" s="2">
        <f>IFERROR(GETPIVOTDATA("Сумма",Лист1!$A$1,"№ работника",$Z13,"Вариант",REPLACE(LEFTB(LOOKUP("яяя",$CI$8:FP$8),11),9,2,),"Год",--MID(HLOOKUP("*год*",FP$9:$KM$9,1,),10,4),"Квартал",MID(HLOOKUP("*Квартал*",FP$9:INDEX($9:$9,MATCH("яяя",$9:$9)),1,),10,11),"Месяц",MID(HLOOKUP("Всего за*",FP$9:INDEX($9:$9,MATCH("яяя",$9:$9)),1,),10,10),"Декада",SUBSTITUTE(FP$9,CHAR(10)," ")),)</f>
        <v>0</v>
      </c>
      <c r="FQ13" s="2">
        <f>IFERROR(GETPIVOTDATA("Сумма",Лист1!$A$1,"№ работника",$Z13,"Вариант",REPLACE(LEFTB(LOOKUP("яяя",$CI$8:FQ$8),11),9,2,),"Год",--MID(HLOOKUP("*год*",FQ$9:$KM$9,1,),10,4),"Квартал",MID(HLOOKUP("*Квартал*",FQ$9:INDEX($9:$9,MATCH("яяя",$9:$9)),1,),10,11),"Месяц",MID(HLOOKUP("Всего за*",FQ$9:INDEX($9:$9,MATCH("яяя",$9:$9)),1,),10,10),"Декада",SUBSTITUTE(FQ$9,CHAR(10)," ")),)</f>
        <v>0</v>
      </c>
      <c r="FR13" s="2">
        <f>IFERROR(GETPIVOTDATA("Сумма",Лист1!$A$1,"№ работника",$Z13,"Вариант",REPLACE(LEFTB(LOOKUP("яяя",$CI$8:FR$8),11),9,2,),"Год",--MID(HLOOKUP("*год*",FR$9:INDEX($9:$9,MATCH("яяя",$9:$9)),1,),10,4),"Квартал",MID(HLOOKUP("*Квартал*",FR$9:INDEX($9:$9,MATCH("яяя",$9:$9)),1,),10,11),"Месяц",MID(FR$9,10,10)),)</f>
        <v>0</v>
      </c>
      <c r="FS13" s="2">
        <f>IFERROR(GETPIVOTDATA("Сумма",Лист1!$A$1,"№ работника",$Z13,"Вариант",REPLACE(LEFTB(LOOKUP("яяя",$CI$8:FS$8),11),9,2,),"Год",--MID(HLOOKUP("*год*",FS$9:$KM$9,1,),10,4),"Квартал",MID(HLOOKUP("*Квартал*",FS$9:INDEX($9:$9,MATCH("яяя",$9:$9)),1,),10,11),"Месяц",MID(HLOOKUP("Всего за*",FS$9:INDEX($9:$9,MATCH("яяя",$9:$9)),1,),10,10),"Декада",SUBSTITUTE(FS$9,CHAR(10)," ")),)</f>
        <v>2692.6229508196725</v>
      </c>
      <c r="FT13" s="2">
        <f>IFERROR(GETPIVOTDATA("Сумма",Лист1!$A$1,"№ работника",$Z13,"Вариант",REPLACE(LEFTB(LOOKUP("яяя",$CI$8:FT$8),11),9,2,),"Год",--MID(HLOOKUP("*год*",FT$9:$KM$9,1,),10,4),"Квартал",MID(HLOOKUP("*Квартал*",FT$9:INDEX($9:$9,MATCH("яяя",$9:$9)),1,),10,11),"Месяц",MID(HLOOKUP("Всего за*",FT$9:INDEX($9:$9,MATCH("яяя",$9:$9)),1,),10,10),"Декада",SUBSTITUTE(FT$9,CHAR(10)," ")),)</f>
        <v>2692.6229508196725</v>
      </c>
      <c r="FU13" s="2">
        <f>IFERROR(GETPIVOTDATA("Сумма",Лист1!$A$1,"№ работника",$Z13,"Вариант",REPLACE(LEFTB(LOOKUP("яяя",$CI$8:FU$8),11),9,2,),"Год",--MID(HLOOKUP("*год*",FU$9:$KM$9,1,),10,4),"Квартал",MID(HLOOKUP("*Квартал*",FU$9:INDEX($9:$9,MATCH("яяя",$9:$9)),1,),10,11),"Месяц",MID(HLOOKUP("Всего за*",FU$9:INDEX($9:$9,MATCH("яяя",$9:$9)),1,),10,10),"Декада",SUBSTITUTE(FU$9,CHAR(10)," ")),)</f>
        <v>2692.6229508196725</v>
      </c>
      <c r="FV13" s="2">
        <f>IFERROR(GETPIVOTDATA("Сумма",Лист1!$A$1,"№ работника",$Z13,"Вариант",REPLACE(LEFTB(LOOKUP("яяя",$CI$8:FV$8),11),9,2,),"Год",--MID(HLOOKUP("*год*",FV$9:INDEX($9:$9,MATCH("яяя",$9:$9)),1,),10,4),"Квартал",MID(HLOOKUP("*Квартал*",FV$9:INDEX($9:$9,MATCH("яяя",$9:$9)),1,),10,11),"Месяц",MID(FV$9,10,10)),)</f>
        <v>8077.8688524590179</v>
      </c>
      <c r="FW13" s="2">
        <f>IFERROR(GETPIVOTDATA("Сумма",Лист1!$A$1,"№ работника",$Z13,"Вариант",REPLACE(LEFTB(LOOKUP("яяя",$CI$8:FW$8),11),9,2,),"Год",--MID(HLOOKUP("*год*",FW$9:INDEX($9:$9,MATCH("яяя",$9:$9)),1,),10,4),"Квартал",MID(HLOOKUP("*Квартал*",FW$9:INDEX($9:$9,MATCH("яяя",$9:$9)),1,),10,11)),)</f>
        <v>8077.8688524590179</v>
      </c>
      <c r="FX13" s="2">
        <f>IFERROR(GETPIVOTDATA("Сумма",Лист1!$A$1,"№ работника",$Z13,"Вариант",REPLACE(LEFTB(LOOKUP("яяя",$CI$8:FX$8),11),9,2,),"Год",--MID(HLOOKUP("*год*",FX$9:$KM$9,1,),10,4),"Квартал",MID(HLOOKUP("*Квартал*",FX$9:INDEX($9:$9,MATCH("яяя",$9:$9)),1,),10,11),"Месяц",MID(HLOOKUP("Всего за*",FX$9:INDEX($9:$9,MATCH("яяя",$9:$9)),1,),10,10),"Декада",SUBSTITUTE(FX$9,CHAR(10)," ")),)</f>
        <v>2692.6229508196725</v>
      </c>
      <c r="FY13" s="2">
        <f>IFERROR(GETPIVOTDATA("Сумма",Лист1!$A$1,"№ работника",$Z13,"Вариант",REPLACE(LEFTB(LOOKUP("яяя",$CI$8:FY$8),11),9,2,),"Год",--MID(HLOOKUP("*год*",FY$9:$KM$9,1,),10,4),"Квартал",MID(HLOOKUP("*Квартал*",FY$9:INDEX($9:$9,MATCH("яяя",$9:$9)),1,),10,11),"Месяц",MID(HLOOKUP("Всего за*",FY$9:INDEX($9:$9,MATCH("яяя",$9:$9)),1,),10,10),"Декада",SUBSTITUTE(FY$9,CHAR(10)," ")),)</f>
        <v>2692.6229508196725</v>
      </c>
      <c r="FZ13" s="2">
        <f>IFERROR(GETPIVOTDATA("Сумма",Лист1!$A$1,"№ работника",$Z13,"Вариант",REPLACE(LEFTB(LOOKUP("яяя",$CI$8:FZ$8),11),9,2,),"Год",--MID(HLOOKUP("*год*",FZ$9:$KM$9,1,),10,4),"Квартал",MID(HLOOKUP("*Квартал*",FZ$9:INDEX($9:$9,MATCH("яяя",$9:$9)),1,),10,11),"Месяц",MID(HLOOKUP("Всего за*",FZ$9:INDEX($9:$9,MATCH("яяя",$9:$9)),1,),10,10),"Декада",SUBSTITUTE(FZ$9,CHAR(10)," ")),)</f>
        <v>2961.8852459016398</v>
      </c>
      <c r="GA13" s="2">
        <f>IFERROR(GETPIVOTDATA("Сумма",Лист1!$A$1,"№ работника",$Z13,"Вариант",REPLACE(LEFTB(LOOKUP("яяя",$CI$8:GA$8),11),9,2,),"Год",--MID(HLOOKUP("*год*",GA$9:INDEX($9:$9,MATCH("яяя",$9:$9)),1,),10,4),"Квартал",MID(HLOOKUP("*Квартал*",GA$9:INDEX($9:$9,MATCH("яяя",$9:$9)),1,),10,11),"Месяц",MID(GA$9,10,10)),)</f>
        <v>8347.1311475409857</v>
      </c>
      <c r="GB13" s="2">
        <f>IFERROR(GETPIVOTDATA("Сумма",Лист1!$A$1,"№ работника",$Z13,"Вариант",REPLACE(LEFTB(LOOKUP("яяя",$CI$8:GB$8),11),9,2,),"Год",--MID(HLOOKUP("*год*",GB$9:$KM$9,1,),10,4),"Квартал",MID(HLOOKUP("*Квартал*",GB$9:INDEX($9:$9,MATCH("яяя",$9:$9)),1,),10,11),"Месяц",MID(HLOOKUP("Всего за*",GB$9:INDEX($9:$9,MATCH("яяя",$9:$9)),1,),10,10),"Декада",SUBSTITUTE(GB$9,CHAR(10)," ")),)</f>
        <v>2692.6229508196725</v>
      </c>
      <c r="GC13" s="2">
        <f>IFERROR(GETPIVOTDATA("Сумма",Лист1!$A$1,"№ работника",$Z13,"Вариант",REPLACE(LEFTB(LOOKUP("яяя",$CI$8:GC$8),11),9,2,),"Год",--MID(HLOOKUP("*год*",GC$9:$KM$9,1,),10,4),"Квартал",MID(HLOOKUP("*Квартал*",GC$9:INDEX($9:$9,MATCH("яяя",$9:$9)),1,),10,11),"Месяц",MID(HLOOKUP("Всего за*",GC$9:INDEX($9:$9,MATCH("яяя",$9:$9)),1,),10,10),"Декада",SUBSTITUTE(GC$9,CHAR(10)," ")),)</f>
        <v>2692.6229508196725</v>
      </c>
      <c r="GD13" s="2">
        <f>IFERROR(GETPIVOTDATA("Сумма",Лист1!$A$1,"№ работника",$Z13,"Вариант",REPLACE(LEFTB(LOOKUP("яяя",$CI$8:GD$8),11),9,2,),"Год",--MID(HLOOKUP("*год*",GD$9:$KM$9,1,),10,4),"Квартал",MID(HLOOKUP("*Квартал*",GD$9:INDEX($9:$9,MATCH("яяя",$9:$9)),1,),10,11),"Месяц",MID(HLOOKUP("Всего за*",GD$9:INDEX($9:$9,MATCH("яяя",$9:$9)),1,),10,10),"Декада",SUBSTITUTE(GD$9,CHAR(10)," ")),)</f>
        <v>2692.6229508196725</v>
      </c>
      <c r="GE13" s="2">
        <f>IFERROR(GETPIVOTDATA("Сумма",Лист1!$A$1,"№ работника",$Z13,"Вариант",REPLACE(LEFTB(LOOKUP("яяя",$CI$8:GE$8),11),9,2,),"Год",--MID(HLOOKUP("*год*",GE$9:INDEX($9:$9,MATCH("яяя",$9:$9)),1,),10,4),"Квартал",MID(HLOOKUP("*Квартал*",GE$9:INDEX($9:$9,MATCH("яяя",$9:$9)),1,),10,11),"Месяц",MID(GE$9,10,10)),)</f>
        <v>8077.8688524590179</v>
      </c>
      <c r="GF13" s="2">
        <f>IFERROR(GETPIVOTDATA("Сумма",Лист1!$A$1,"№ работника",$Z13,"Вариант",REPLACE(LEFTB(LOOKUP("яяя",$CI$8:GF$8),11),9,2,),"Год",--MID(HLOOKUP("*год*",GF$9:$KM$9,1,),10,4),"Квартал",MID(HLOOKUP("*Квартал*",GF$9:INDEX($9:$9,MATCH("яяя",$9:$9)),1,),10,11),"Месяц",MID(HLOOKUP("Всего за*",GF$9:INDEX($9:$9,MATCH("яяя",$9:$9)),1,),10,10),"Декада",SUBSTITUTE(GF$9,CHAR(10)," ")),)</f>
        <v>2692.6229508196725</v>
      </c>
      <c r="GG13" s="2">
        <f>IFERROR(GETPIVOTDATA("Сумма",Лист1!$A$1,"№ работника",$Z13,"Вариант",REPLACE(LEFTB(LOOKUP("яяя",$CI$8:GG$8),11),9,2,),"Год",--MID(HLOOKUP("*год*",GG$9:$KM$9,1,),10,4),"Квартал",MID(HLOOKUP("*Квартал*",GG$9:INDEX($9:$9,MATCH("яяя",$9:$9)),1,),10,11),"Месяц",MID(HLOOKUP("Всего за*",GG$9:INDEX($9:$9,MATCH("яяя",$9:$9)),1,),10,10),"Декада",SUBSTITUTE(GG$9,CHAR(10)," ")),)</f>
        <v>2692.6229508196725</v>
      </c>
      <c r="GH13" s="2">
        <f>IFERROR(GETPIVOTDATA("Сумма",Лист1!$A$1,"№ работника",$Z13,"Вариант",REPLACE(LEFTB(LOOKUP("яяя",$CI$8:GH$8),11),9,2,),"Год",--MID(HLOOKUP("*год*",GH$9:$KM$9,1,),10,4),"Квартал",MID(HLOOKUP("*Квартал*",GH$9:INDEX($9:$9,MATCH("яяя",$9:$9)),1,),10,11),"Месяц",MID(HLOOKUP("Всего за*",GH$9:INDEX($9:$9,MATCH("яяя",$9:$9)),1,),10,10),"Декада",SUBSTITUTE(GH$9,CHAR(10)," ")),)</f>
        <v>2961.8852459016398</v>
      </c>
      <c r="GI13" s="2">
        <f>IFERROR(GETPIVOTDATA("Сумма",Лист1!$A$1,"№ работника",$Z13,"Вариант",REPLACE(LEFTB(LOOKUP("яяя",$CI$8:GI$8),11),9,2,),"Год",--MID(HLOOKUP("*год*",GI$9:INDEX($9:$9,MATCH("яяя",$9:$9)),1,),10,4),"Квартал",MID(HLOOKUP("*Квартал*",GI$9:INDEX($9:$9,MATCH("яяя",$9:$9)),1,),10,11),"Месяц",MID(GI$9,10,10)),)</f>
        <v>8347.1311475409857</v>
      </c>
      <c r="GJ13" s="2">
        <f>IFERROR(GETPIVOTDATA("Сумма",Лист1!$A$1,"№ работника",$Z13,"Вариант",REPLACE(LEFTB(LOOKUP("яяя",$CI$8:GJ$8),11),9,2,),"Год",--MID(HLOOKUP("*год*",GJ$9:INDEX($9:$9,MATCH("яяя",$9:$9)),1,),10,4),"Квартал",MID(HLOOKUP("*Квартал*",GJ$9:INDEX($9:$9,MATCH("яяя",$9:$9)),1,),10,11)),)</f>
        <v>24772.131147540989</v>
      </c>
      <c r="GK13" s="2">
        <f>IFERROR(GETPIVOTDATA("Сумма",Лист1!$A$1,"№ работника",$Z13,"Вариант",REPLACE(LEFTB(LOOKUP("яяя",$CI$8:GK$8),11),9,2,),"Год",--MID(GK$9,10,4)),)</f>
        <v>32850.000000000007</v>
      </c>
      <c r="GL13" s="2">
        <f>IFERROR(GETPIVOTDATA("Сумма",Лист1!$A$1,"№ работника",$Z13,"Вариант",REPLACE(LEFTB(LOOKUP("яяя",$CI$8:GL$8),11),9,2,),"Год",--MID(HLOOKUP("*год*",GL$9:$KM$9,1,),10,4),"Квартал",MID(HLOOKUP("*Квартал*",GL$9:INDEX($9:$9,MATCH("яяя",$9:$9)),1,),10,11),"Месяц",MID(HLOOKUP("Всего за*",GL$9:INDEX($9:$9,MATCH("яяя",$9:$9)),1,),10,10),"Декада",SUBSTITUTE(GL$9,CHAR(10)," ")),)</f>
        <v>0</v>
      </c>
      <c r="GM13" s="2">
        <f>IFERROR(GETPIVOTDATA("Сумма",Лист1!$A$1,"№ работника",$Z13,"Вариант",REPLACE(LEFTB(LOOKUP("яяя",$CI$8:GM$8),11),9,2,),"Год",--MID(HLOOKUP("*год*",GM$9:$KM$9,1,),10,4),"Квартал",MID(HLOOKUP("*Квартал*",GM$9:INDEX($9:$9,MATCH("яяя",$9:$9)),1,),10,11),"Месяц",MID(HLOOKUP("Всего за*",GM$9:INDEX($9:$9,MATCH("яяя",$9:$9)),1,),10,10),"Декада",SUBSTITUTE(GM$9,CHAR(10)," ")),)</f>
        <v>0</v>
      </c>
      <c r="GN13" s="2">
        <f>IFERROR(GETPIVOTDATA("Сумма",Лист1!$A$1,"№ работника",$Z13,"Вариант",REPLACE(LEFTB(LOOKUP("яяя",$CI$8:GN$8),11),9,2,),"Год",--MID(HLOOKUP("*год*",GN$9:$KM$9,1,),10,4),"Квартал",MID(HLOOKUP("*Квартал*",GN$9:INDEX($9:$9,MATCH("яяя",$9:$9)),1,),10,11),"Месяц",MID(HLOOKUP("Всего за*",GN$9:INDEX($9:$9,MATCH("яяя",$9:$9)),1,),10,10),"Декада",SUBSTITUTE(GN$9,CHAR(10)," ")),)</f>
        <v>0</v>
      </c>
      <c r="GO13" s="2">
        <f>IFERROR(GETPIVOTDATA("Сумма",Лист1!$A$1,"№ работника",$Z13,"Вариант",REPLACE(LEFTB(LOOKUP("яяя",$CI$8:GO$8),11),9,2,),"Год",--MID(HLOOKUP("*год*",GO$9:INDEX($9:$9,MATCH("яяя",$9:$9)),1,),10,4),"Квартал",MID(HLOOKUP("*Квартал*",GO$9:INDEX($9:$9,MATCH("яяя",$9:$9)),1,),10,11),"Месяц",MID(GO$9,10,10)),)</f>
        <v>0</v>
      </c>
      <c r="GP13" s="2">
        <f>IFERROR(GETPIVOTDATA("Сумма",Лист1!$A$1,"№ работника",$Z13,"Вариант",REPLACE(LEFTB(LOOKUP("яяя",$CI$8:GP$8),11),9,2,),"Год",--MID(HLOOKUP("*год*",GP$9:$KM$9,1,),10,4),"Квартал",MID(HLOOKUP("*Квартал*",GP$9:INDEX($9:$9,MATCH("яяя",$9:$9)),1,),10,11),"Месяц",MID(HLOOKUP("Всего за*",GP$9:INDEX($9:$9,MATCH("яяя",$9:$9)),1,),10,10),"Декада",SUBSTITUTE(GP$9,CHAR(10)," ")),)</f>
        <v>0</v>
      </c>
      <c r="GQ13" s="2">
        <f>IFERROR(GETPIVOTDATA("Сумма",Лист1!$A$1,"№ работника",$Z13,"Вариант",REPLACE(LEFTB(LOOKUP("яяя",$CI$8:GQ$8),11),9,2,),"Год",--MID(HLOOKUP("*год*",GQ$9:$KM$9,1,),10,4),"Квартал",MID(HLOOKUP("*Квартал*",GQ$9:INDEX($9:$9,MATCH("яяя",$9:$9)),1,),10,11),"Месяц",MID(HLOOKUP("Всего за*",GQ$9:INDEX($9:$9,MATCH("яяя",$9:$9)),1,),10,10),"Декада",SUBSTITUTE(GQ$9,CHAR(10)," ")),)</f>
        <v>0</v>
      </c>
      <c r="GR13" s="2">
        <f>IFERROR(GETPIVOTDATA("Сумма",Лист1!$A$1,"№ работника",$Z13,"Вариант",REPLACE(LEFTB(LOOKUP("яяя",$CI$8:GR$8),11),9,2,),"Год",--MID(HLOOKUP("*год*",GR$9:$KM$9,1,),10,4),"Квартал",MID(HLOOKUP("*Квартал*",GR$9:INDEX($9:$9,MATCH("яяя",$9:$9)),1,),10,11),"Месяц",MID(HLOOKUP("Всего за*",GR$9:INDEX($9:$9,MATCH("яяя",$9:$9)),1,),10,10),"Декада",SUBSTITUTE(GR$9,CHAR(10)," ")),)</f>
        <v>0</v>
      </c>
      <c r="GS13" s="2">
        <f>IFERROR(GETPIVOTDATA("Сумма",Лист1!$A$1,"№ работника",$Z13,"Вариант",REPLACE(LEFTB(LOOKUP("яяя",$CI$8:GS$8),11),9,2,),"Год",--MID(HLOOKUP("*год*",GS$9:INDEX($9:$9,MATCH("яяя",$9:$9)),1,),10,4),"Квартал",MID(HLOOKUP("*Квартал*",GS$9:INDEX($9:$9,MATCH("яяя",$9:$9)),1,),10,11),"Месяц",MID(GS$9,10,10)),)</f>
        <v>0</v>
      </c>
      <c r="GT13" s="2">
        <f>IFERROR(GETPIVOTDATA("Сумма",Лист1!$A$1,"№ работника",$Z13,"Вариант",REPLACE(LEFTB(LOOKUP("яяя",$CI$8:GT$8),11),9,2,),"Год",--MID(HLOOKUP("*год*",GT$9:$KM$9,1,),10,4),"Квартал",MID(HLOOKUP("*Квартал*",GT$9:INDEX($9:$9,MATCH("яяя",$9:$9)),1,),10,11),"Месяц",MID(HLOOKUP("Всего за*",GT$9:INDEX($9:$9,MATCH("яяя",$9:$9)),1,),10,10),"Декада",SUBSTITUTE(GT$9,CHAR(10)," ")),)</f>
        <v>0</v>
      </c>
      <c r="GU13" s="2">
        <f>IFERROR(GETPIVOTDATA("Сумма",Лист1!$A$1,"№ работника",$Z13,"Вариант",REPLACE(LEFTB(LOOKUP("яяя",$CI$8:GU$8),11),9,2,),"Год",--MID(HLOOKUP("*год*",GU$9:$KM$9,1,),10,4),"Квартал",MID(HLOOKUP("*Квартал*",GU$9:INDEX($9:$9,MATCH("яяя",$9:$9)),1,),10,11),"Месяц",MID(HLOOKUP("Всего за*",GU$9:INDEX($9:$9,MATCH("яяя",$9:$9)),1,),10,10),"Декада",SUBSTITUTE(GU$9,CHAR(10)," ")),)</f>
        <v>0</v>
      </c>
      <c r="GV13" s="2">
        <f>IFERROR(GETPIVOTDATA("Сумма",Лист1!$A$1,"№ работника",$Z13,"Вариант",REPLACE(LEFTB(LOOKUP("яяя",$CI$8:GV$8),11),9,2,),"Год",--MID(HLOOKUP("*год*",GV$9:$KM$9,1,),10,4),"Квартал",MID(HLOOKUP("*Квартал*",GV$9:INDEX($9:$9,MATCH("яяя",$9:$9)),1,),10,11),"Месяц",MID(HLOOKUP("Всего за*",GV$9:INDEX($9:$9,MATCH("яяя",$9:$9)),1,),10,10),"Декада",SUBSTITUTE(GV$9,CHAR(10)," ")),)</f>
        <v>0</v>
      </c>
      <c r="GW13" s="2">
        <f>IFERROR(GETPIVOTDATA("Сумма",Лист1!$A$1,"№ работника",$Z13,"Вариант",REPLACE(LEFTB(LOOKUP("яяя",$CI$8:GW$8),11),9,2,),"Год",--MID(HLOOKUP("*год*",GW$9:INDEX($9:$9,MATCH("яяя",$9:$9)),1,),10,4),"Квартал",MID(HLOOKUP("*Квартал*",GW$9:INDEX($9:$9,MATCH("яяя",$9:$9)),1,),10,11),"Месяц",MID(GW$9,10,10)),)</f>
        <v>0</v>
      </c>
      <c r="GX13" s="2">
        <f>IFERROR(GETPIVOTDATA("Сумма",Лист1!$A$1,"№ работника",$Z13,"Вариант",REPLACE(LEFTB(LOOKUP("яяя",$CI$8:GX$8),11),9,2,),"Год",--MID(HLOOKUP("*год*",GX$9:INDEX($9:$9,MATCH("яяя",$9:$9)),1,),10,4),"Квартал",MID(HLOOKUP("*Квартал*",GX$9:INDEX($9:$9,MATCH("яяя",$9:$9)),1,),10,11)),)</f>
        <v>0</v>
      </c>
      <c r="GY13" s="2">
        <f>IFERROR(GETPIVOTDATA("Сумма",Лист1!$A$1,"№ работника",$Z13,"Вариант",REPLACE(LEFTB(LOOKUP("яяя",$CI$8:GY$8),11),9,2,),"Год",--MID(HLOOKUP("*год*",GY$9:$KM$9,1,),10,4),"Квартал",MID(HLOOKUP("*Квартал*",GY$9:INDEX($9:$9,MATCH("яяя",$9:$9)),1,),10,11),"Месяц",MID(HLOOKUP("Всего за*",GY$9:INDEX($9:$9,MATCH("яяя",$9:$9)),1,),10,10),"Декада",SUBSTITUTE(GY$9,CHAR(10)," ")),)</f>
        <v>0</v>
      </c>
      <c r="GZ13" s="2">
        <f>IFERROR(GETPIVOTDATA("Сумма",Лист1!$A$1,"№ работника",$Z13,"Вариант",REPLACE(LEFTB(LOOKUP("яяя",$CI$8:GZ$8),11),9,2,),"Год",--MID(HLOOKUP("*год*",GZ$9:$KM$9,1,),10,4),"Квартал",MID(HLOOKUP("*Квартал*",GZ$9:INDEX($9:$9,MATCH("яяя",$9:$9)),1,),10,11),"Месяц",MID(HLOOKUP("Всего за*",GZ$9:INDEX($9:$9,MATCH("яяя",$9:$9)),1,),10,10),"Декада",SUBSTITUTE(GZ$9,CHAR(10)," ")),)</f>
        <v>0</v>
      </c>
      <c r="HA13" s="2">
        <f>IFERROR(GETPIVOTDATA("Сумма",Лист1!$A$1,"№ работника",$Z13,"Вариант",REPLACE(LEFTB(LOOKUP("яяя",$CI$8:HA$8),11),9,2,),"Год",--MID(HLOOKUP("*год*",HA$9:$KM$9,1,),10,4),"Квартал",MID(HLOOKUP("*Квартал*",HA$9:INDEX($9:$9,MATCH("яяя",$9:$9)),1,),10,11),"Месяц",MID(HLOOKUP("Всего за*",HA$9:INDEX($9:$9,MATCH("яяя",$9:$9)),1,),10,10),"Декада",SUBSTITUTE(HA$9,CHAR(10)," ")),)</f>
        <v>0</v>
      </c>
      <c r="HB13" s="2">
        <f>IFERROR(GETPIVOTDATA("Сумма",Лист1!$A$1,"№ работника",$Z13,"Вариант",REPLACE(LEFTB(LOOKUP("яяя",$CI$8:HB$8),11),9,2,),"Год",--MID(HLOOKUP("*год*",HB$9:INDEX($9:$9,MATCH("яяя",$9:$9)),1,),10,4),"Квартал",MID(HLOOKUP("*Квартал*",HB$9:INDEX($9:$9,MATCH("яяя",$9:$9)),1,),10,11),"Месяц",MID(HB$9,10,10)),)</f>
        <v>0</v>
      </c>
      <c r="HC13" s="2">
        <f>IFERROR(GETPIVOTDATA("Сумма",Лист1!$A$1,"№ работника",$Z13,"Вариант",REPLACE(LEFTB(LOOKUP("яяя",$CI$8:HC$8),11),9,2,),"Год",--MID(HLOOKUP("*год*",HC$9:$KM$9,1,),10,4),"Квартал",MID(HLOOKUP("*Квартал*",HC$9:INDEX($9:$9,MATCH("яяя",$9:$9)),1,),10,11),"Месяц",MID(HLOOKUP("Всего за*",HC$9:INDEX($9:$9,MATCH("яяя",$9:$9)),1,),10,10),"Декада",SUBSTITUTE(HC$9,CHAR(10)," ")),)</f>
        <v>0</v>
      </c>
      <c r="HD13" s="2">
        <f>IFERROR(GETPIVOTDATA("Сумма",Лист1!$A$1,"№ работника",$Z13,"Вариант",REPLACE(LEFTB(LOOKUP("яяя",$CI$8:HD$8),11),9,2,),"Год",--MID(HLOOKUP("*год*",HD$9:$KM$9,1,),10,4),"Квартал",MID(HLOOKUP("*Квартал*",HD$9:INDEX($9:$9,MATCH("яяя",$9:$9)),1,),10,11),"Месяц",MID(HLOOKUP("Всего за*",HD$9:INDEX($9:$9,MATCH("яяя",$9:$9)),1,),10,10),"Декада",SUBSTITUTE(HD$9,CHAR(10)," ")),)</f>
        <v>0</v>
      </c>
      <c r="HE13" s="2">
        <f>IFERROR(GETPIVOTDATA("Сумма",Лист1!$A$1,"№ работника",$Z13,"Вариант",REPLACE(LEFTB(LOOKUP("яяя",$CI$8:HE$8),11),9,2,),"Год",--MID(HLOOKUP("*год*",HE$9:$KM$9,1,),10,4),"Квартал",MID(HLOOKUP("*Квартал*",HE$9:INDEX($9:$9,MATCH("яяя",$9:$9)),1,),10,11),"Месяц",MID(HLOOKUP("Всего за*",HE$9:INDEX($9:$9,MATCH("яяя",$9:$9)),1,),10,10),"Декада",SUBSTITUTE(HE$9,CHAR(10)," ")),)</f>
        <v>0</v>
      </c>
      <c r="HF13" s="2">
        <f>IFERROR(GETPIVOTDATA("Сумма",Лист1!$A$1,"№ работника",$Z13,"Вариант",REPLACE(LEFTB(LOOKUP("яяя",$CI$8:HF$8),11),9,2,),"Год",--MID(HLOOKUP("*год*",HF$9:INDEX($9:$9,MATCH("яяя",$9:$9)),1,),10,4),"Квартал",MID(HLOOKUP("*Квартал*",HF$9:INDEX($9:$9,MATCH("яяя",$9:$9)),1,),10,11),"Месяц",MID(HF$9,10,10)),)</f>
        <v>0</v>
      </c>
      <c r="HG13" s="2">
        <f>IFERROR(GETPIVOTDATA("Сумма",Лист1!$A$1,"№ работника",$Z13,"Вариант",REPLACE(LEFTB(LOOKUP("яяя",$CI$8:HG$8),11),9,2,),"Год",--MID(HLOOKUP("*год*",HG$9:$KM$9,1,),10,4),"Квартал",MID(HLOOKUP("*Квартал*",HG$9:INDEX($9:$9,MATCH("яяя",$9:$9)),1,),10,11),"Месяц",MID(HLOOKUP("Всего за*",HG$9:INDEX($9:$9,MATCH("яяя",$9:$9)),1,),10,10),"Декада",SUBSTITUTE(HG$9,CHAR(10)," ")),)</f>
        <v>0</v>
      </c>
      <c r="HH13" s="2">
        <f>IFERROR(GETPIVOTDATA("Сумма",Лист1!$A$1,"№ работника",$Z13,"Вариант",REPLACE(LEFTB(LOOKUP("яяя",$CI$8:HH$8),11),9,2,),"Год",--MID(HLOOKUP("*год*",HH$9:$KM$9,1,),10,4),"Квартал",MID(HLOOKUP("*Квартал*",HH$9:INDEX($9:$9,MATCH("яяя",$9:$9)),1,),10,11),"Месяц",MID(HLOOKUP("Всего за*",HH$9:INDEX($9:$9,MATCH("яяя",$9:$9)),1,),10,10),"Декада",SUBSTITUTE(HH$9,CHAR(10)," ")),)</f>
        <v>0</v>
      </c>
      <c r="HI13" s="2">
        <f>IFERROR(GETPIVOTDATA("Сумма",Лист1!$A$1,"№ работника",$Z13,"Вариант",REPLACE(LEFTB(LOOKUP("яяя",$CI$8:HI$8),11),9,2,),"Год",--MID(HLOOKUP("*год*",HI$9:$KM$9,1,),10,4),"Квартал",MID(HLOOKUP("*Квартал*",HI$9:INDEX($9:$9,MATCH("яяя",$9:$9)),1,),10,11),"Месяц",MID(HLOOKUP("Всего за*",HI$9:INDEX($9:$9,MATCH("яяя",$9:$9)),1,),10,10),"Декада",SUBSTITUTE(HI$9,CHAR(10)," ")),)</f>
        <v>0</v>
      </c>
      <c r="HJ13" s="2">
        <f>IFERROR(GETPIVOTDATA("Сумма",Лист1!$A$1,"№ работника",$Z13,"Вариант",REPLACE(LEFTB(LOOKUP("яяя",$CI$8:HJ$8),11),9,2,),"Год",--MID(HLOOKUP("*год*",HJ$9:INDEX($9:$9,MATCH("яяя",$9:$9)),1,),10,4),"Квартал",MID(HLOOKUP("*Квартал*",HJ$9:INDEX($9:$9,MATCH("яяя",$9:$9)),1,),10,11),"Месяц",MID(HJ$9,10,10)),)</f>
        <v>0</v>
      </c>
      <c r="HK13" s="2">
        <f>IFERROR(GETPIVOTDATA("Сумма",Лист1!$A$1,"№ работника",$Z13,"Вариант",REPLACE(LEFTB(LOOKUP("яяя",$CI$8:HK$8),11),9,2,),"Год",--MID(HLOOKUP("*год*",HK$9:INDEX($9:$9,MATCH("яяя",$9:$9)),1,),10,4),"Квартал",MID(HLOOKUP("*Квартал*",HK$9:INDEX($9:$9,MATCH("яяя",$9:$9)),1,),10,11)),)</f>
        <v>0</v>
      </c>
      <c r="HL13" s="2">
        <f>IFERROR(GETPIVOTDATA("Сумма",Лист1!$A$1,"№ работника",$Z13,"Вариант",REPLACE(LEFTB(LOOKUP("яяя",$CI$8:HL$8),11),9,2,),"Год",--MID(HLOOKUP("*год*",HL$9:$KM$9,1,),10,4),"Квартал",MID(HLOOKUP("*Квартал*",HL$9:INDEX($9:$9,MATCH("яяя",$9:$9)),1,),10,11),"Месяц",MID(HLOOKUP("Всего за*",HL$9:INDEX($9:$9,MATCH("яяя",$9:$9)),1,),10,10),"Декада",SUBSTITUTE(HL$9,CHAR(10)," ")),)</f>
        <v>0</v>
      </c>
      <c r="HM13" s="2">
        <f>IFERROR(GETPIVOTDATA("Сумма",Лист1!$A$1,"№ работника",$Z13,"Вариант",REPLACE(LEFTB(LOOKUP("яяя",$CI$8:HM$8),11),9,2,),"Год",--MID(HLOOKUP("*год*",HM$9:$KM$9,1,),10,4),"Квартал",MID(HLOOKUP("*Квартал*",HM$9:INDEX($9:$9,MATCH("яяя",$9:$9)),1,),10,11),"Месяц",MID(HLOOKUP("Всего за*",HM$9:INDEX($9:$9,MATCH("яяя",$9:$9)),1,),10,10),"Декада",SUBSTITUTE(HM$9,CHAR(10)," ")),)</f>
        <v>0</v>
      </c>
      <c r="HN13" s="2">
        <f>IFERROR(GETPIVOTDATA("Сумма",Лист1!$A$1,"№ работника",$Z13,"Вариант",REPLACE(LEFTB(LOOKUP("яяя",$CI$8:HN$8),11),9,2,),"Год",--MID(HLOOKUP("*год*",HN$9:$KM$9,1,),10,4),"Квартал",MID(HLOOKUP("*Квартал*",HN$9:INDEX($9:$9,MATCH("яяя",$9:$9)),1,),10,11),"Месяц",MID(HLOOKUP("Всего за*",HN$9:INDEX($9:$9,MATCH("яяя",$9:$9)),1,),10,10),"Декада",SUBSTITUTE(HN$9,CHAR(10)," ")),)</f>
        <v>0</v>
      </c>
      <c r="HO13" s="2">
        <f>IFERROR(GETPIVOTDATA("Сумма",Лист1!$A$1,"№ работника",$Z13,"Вариант",REPLACE(LEFTB(LOOKUP("яяя",$CI$8:HO$8),11),9,2,),"Год",--MID(HLOOKUP("*год*",HO$9:INDEX($9:$9,MATCH("яяя",$9:$9)),1,),10,4),"Квартал",MID(HLOOKUP("*Квартал*",HO$9:INDEX($9:$9,MATCH("яяя",$9:$9)),1,),10,11),"Месяц",MID(HO$9,10,10)),)</f>
        <v>0</v>
      </c>
      <c r="HP13" s="2">
        <f>IFERROR(GETPIVOTDATA("Сумма",Лист1!$A$1,"№ работника",$Z13,"Вариант",REPLACE(LEFTB(LOOKUP("яяя",$CI$8:HP$8),11),9,2,),"Год",--MID(HLOOKUP("*год*",HP$9:$KM$9,1,),10,4),"Квартал",MID(HLOOKUP("*Квартал*",HP$9:INDEX($9:$9,MATCH("яяя",$9:$9)),1,),10,11),"Месяц",MID(HLOOKUP("Всего за*",HP$9:INDEX($9:$9,MATCH("яяя",$9:$9)),1,),10,10),"Декада",SUBSTITUTE(HP$9,CHAR(10)," ")),)</f>
        <v>0</v>
      </c>
      <c r="HQ13" s="2">
        <f>IFERROR(GETPIVOTDATA("Сумма",Лист1!$A$1,"№ работника",$Z13,"Вариант",REPLACE(LEFTB(LOOKUP("яяя",$CI$8:HQ$8),11),9,2,),"Год",--MID(HLOOKUP("*год*",HQ$9:$KM$9,1,),10,4),"Квартал",MID(HLOOKUP("*Квартал*",HQ$9:INDEX($9:$9,MATCH("яяя",$9:$9)),1,),10,11),"Месяц",MID(HLOOKUP("Всего за*",HQ$9:INDEX($9:$9,MATCH("яяя",$9:$9)),1,),10,10),"Декада",SUBSTITUTE(HQ$9,CHAR(10)," ")),)</f>
        <v>0</v>
      </c>
      <c r="HR13" s="2">
        <f>IFERROR(GETPIVOTDATA("Сумма",Лист1!$A$1,"№ работника",$Z13,"Вариант",REPLACE(LEFTB(LOOKUP("яяя",$CI$8:HR$8),11),9,2,),"Год",--MID(HLOOKUP("*год*",HR$9:$KM$9,1,),10,4),"Квартал",MID(HLOOKUP("*Квартал*",HR$9:INDEX($9:$9,MATCH("яяя",$9:$9)),1,),10,11),"Месяц",MID(HLOOKUP("Всего за*",HR$9:INDEX($9:$9,MATCH("яяя",$9:$9)),1,),10,10),"Декада",SUBSTITUTE(HR$9,CHAR(10)," ")),)</f>
        <v>0</v>
      </c>
      <c r="HS13" s="2">
        <f>IFERROR(GETPIVOTDATA("Сумма",Лист1!$A$1,"№ работника",$Z13,"Вариант",REPLACE(LEFTB(LOOKUP("яяя",$CI$8:HS$8),11),9,2,),"Год",--MID(HLOOKUP("*год*",HS$9:INDEX($9:$9,MATCH("яяя",$9:$9)),1,),10,4),"Квартал",MID(HLOOKUP("*Квартал*",HS$9:INDEX($9:$9,MATCH("яяя",$9:$9)),1,),10,11),"Месяц",MID(HS$9,10,10)),)</f>
        <v>0</v>
      </c>
      <c r="HT13" s="2">
        <f>IFERROR(GETPIVOTDATA("Сумма",Лист1!$A$1,"№ работника",$Z13,"Вариант",REPLACE(LEFTB(LOOKUP("яяя",$CI$8:HT$8),11),9,2,),"Год",--MID(HLOOKUP("*год*",HT$9:$KM$9,1,),10,4),"Квартал",MID(HLOOKUP("*Квартал*",HT$9:INDEX($9:$9,MATCH("яяя",$9:$9)),1,),10,11),"Месяц",MID(HLOOKUP("Всего за*",HT$9:INDEX($9:$9,MATCH("яяя",$9:$9)),1,),10,10),"Декада",SUBSTITUTE(HT$9,CHAR(10)," ")),)</f>
        <v>0</v>
      </c>
      <c r="HU13" s="2">
        <f>IFERROR(GETPIVOTDATA("Сумма",Лист1!$A$1,"№ работника",$Z13,"Вариант",REPLACE(LEFTB(LOOKUP("яяя",$CI$8:HU$8),11),9,2,),"Год",--MID(HLOOKUP("*год*",HU$9:$KM$9,1,),10,4),"Квартал",MID(HLOOKUP("*Квартал*",HU$9:INDEX($9:$9,MATCH("яяя",$9:$9)),1,),10,11),"Месяц",MID(HLOOKUP("Всего за*",HU$9:INDEX($9:$9,MATCH("яяя",$9:$9)),1,),10,10),"Декада",SUBSTITUTE(HU$9,CHAR(10)," ")),)</f>
        <v>0</v>
      </c>
      <c r="HV13" s="2">
        <f>IFERROR(GETPIVOTDATA("Сумма",Лист1!$A$1,"№ работника",$Z13,"Вариант",REPLACE(LEFTB(LOOKUP("яяя",$CI$8:HV$8),11),9,2,),"Год",--MID(HLOOKUP("*год*",HV$9:$KM$9,1,),10,4),"Квартал",MID(HLOOKUP("*Квартал*",HV$9:INDEX($9:$9,MATCH("яяя",$9:$9)),1,),10,11),"Месяц",MID(HLOOKUP("Всего за*",HV$9:INDEX($9:$9,MATCH("яяя",$9:$9)),1,),10,10),"Декада",SUBSTITUTE(HV$9,CHAR(10)," ")),)</f>
        <v>0</v>
      </c>
      <c r="HW13" s="2">
        <f>IFERROR(GETPIVOTDATA("Сумма",Лист1!$A$1,"№ работника",$Z13,"Вариант",REPLACE(LEFTB(LOOKUP("яяя",$CI$8:HW$8),11),9,2,),"Год",--MID(HLOOKUP("*год*",HW$9:INDEX($9:$9,MATCH("яяя",$9:$9)),1,),10,4),"Квартал",MID(HLOOKUP("*Квартал*",HW$9:INDEX($9:$9,MATCH("яяя",$9:$9)),1,),10,11),"Месяц",MID(HW$9,10,10)),)</f>
        <v>0</v>
      </c>
      <c r="HX13" s="2">
        <f>IFERROR(GETPIVOTDATA("Сумма",Лист1!$A$1,"№ работника",$Z13,"Вариант",REPLACE(LEFTB(LOOKUP("яяя",$CI$8:HX$8),11),9,2,),"Год",--MID(HLOOKUP("*год*",HX$9:INDEX($9:$9,MATCH("яяя",$9:$9)),1,),10,4),"Квартал",MID(HLOOKUP("*Квартал*",HX$9:INDEX($9:$9,MATCH("яяя",$9:$9)),1,),10,11)),)</f>
        <v>0</v>
      </c>
      <c r="HY13" s="2">
        <f>IFERROR(GETPIVOTDATA("Сумма",Лист1!$A$1,"№ работника",$Z13,"Вариант",REPLACE(LEFTB(LOOKUP("яяя",$CI$8:HY$8),11),9,2,),"Год",--MID(HLOOKUP("*год*",HY$9:$KM$9,1,),10,4),"Квартал",MID(HLOOKUP("*Квартал*",HY$9:INDEX($9:$9,MATCH("яяя",$9:$9)),1,),10,11),"Месяц",MID(HLOOKUP("Всего за*",HY$9:INDEX($9:$9,MATCH("яяя",$9:$9)),1,),10,10),"Декада",SUBSTITUTE(HY$9,CHAR(10)," ")),)</f>
        <v>0</v>
      </c>
      <c r="HZ13" s="2">
        <f>IFERROR(GETPIVOTDATA("Сумма",Лист1!$A$1,"№ работника",$Z13,"Вариант",REPLACE(LEFTB(LOOKUP("яяя",$CI$8:HZ$8),11),9,2,),"Год",--MID(HLOOKUP("*год*",HZ$9:$KM$9,1,),10,4),"Квартал",MID(HLOOKUP("*Квартал*",HZ$9:INDEX($9:$9,MATCH("яяя",$9:$9)),1,),10,11),"Месяц",MID(HLOOKUP("Всего за*",HZ$9:INDEX($9:$9,MATCH("яяя",$9:$9)),1,),10,10),"Декада",SUBSTITUTE(HZ$9,CHAR(10)," ")),)</f>
        <v>0</v>
      </c>
      <c r="IA13" s="2">
        <f>IFERROR(GETPIVOTDATA("Сумма",Лист1!$A$1,"№ работника",$Z13,"Вариант",REPLACE(LEFTB(LOOKUP("яяя",$CI$8:IA$8),11),9,2,),"Год",--MID(HLOOKUP("*год*",IA$9:$KM$9,1,),10,4),"Квартал",MID(HLOOKUP("*Квартал*",IA$9:INDEX($9:$9,MATCH("яяя",$9:$9)),1,),10,11),"Месяц",MID(HLOOKUP("Всего за*",IA$9:INDEX($9:$9,MATCH("яяя",$9:$9)),1,),10,10),"Декада",SUBSTITUTE(IA$9,CHAR(10)," ")),)</f>
        <v>0</v>
      </c>
      <c r="IB13" s="2">
        <f>IFERROR(GETPIVOTDATA("Сумма",Лист1!$A$1,"№ работника",$Z13,"Вариант",REPLACE(LEFTB(LOOKUP("яяя",$CI$8:IB$8),11),9,2,),"Год",--MID(HLOOKUP("*год*",IB$9:INDEX($9:$9,MATCH("яяя",$9:$9)),1,),10,4),"Квартал",MID(HLOOKUP("*Квартал*",IB$9:INDEX($9:$9,MATCH("яяя",$9:$9)),1,),10,11),"Месяц",MID(IB$9,10,10)),)</f>
        <v>0</v>
      </c>
      <c r="IC13" s="2">
        <f>IFERROR(GETPIVOTDATA("Сумма",Лист1!$A$1,"№ работника",$Z13,"Вариант",REPLACE(LEFTB(LOOKUP("яяя",$CI$8:IC$8),11),9,2,),"Год",--MID(HLOOKUP("*год*",IC$9:$KM$9,1,),10,4),"Квартал",MID(HLOOKUP("*Квартал*",IC$9:INDEX($9:$9,MATCH("яяя",$9:$9)),1,),10,11),"Месяц",MID(HLOOKUP("Всего за*",IC$9:INDEX($9:$9,MATCH("яяя",$9:$9)),1,),10,10),"Декада",SUBSTITUTE(IC$9,CHAR(10)," ")),)</f>
        <v>0</v>
      </c>
      <c r="ID13" s="2">
        <f>IFERROR(GETPIVOTDATA("Сумма",Лист1!$A$1,"№ работника",$Z13,"Вариант",REPLACE(LEFTB(LOOKUP("яяя",$CI$8:ID$8),11),9,2,),"Год",--MID(HLOOKUP("*год*",ID$9:$KM$9,1,),10,4),"Квартал",MID(HLOOKUP("*Квартал*",ID$9:INDEX($9:$9,MATCH("яяя",$9:$9)),1,),10,11),"Месяц",MID(HLOOKUP("Всего за*",ID$9:INDEX($9:$9,MATCH("яяя",$9:$9)),1,),10,10),"Декада",SUBSTITUTE(ID$9,CHAR(10)," ")),)</f>
        <v>0</v>
      </c>
      <c r="IE13" s="2">
        <f>IFERROR(GETPIVOTDATA("Сумма",Лист1!$A$1,"№ работника",$Z13,"Вариант",REPLACE(LEFTB(LOOKUP("яяя",$CI$8:IE$8),11),9,2,),"Год",--MID(HLOOKUP("*год*",IE$9:$KM$9,1,),10,4),"Квартал",MID(HLOOKUP("*Квартал*",IE$9:INDEX($9:$9,MATCH("яяя",$9:$9)),1,),10,11),"Месяц",MID(HLOOKUP("Всего за*",IE$9:INDEX($9:$9,MATCH("яяя",$9:$9)),1,),10,10),"Декада",SUBSTITUTE(IE$9,CHAR(10)," ")),)</f>
        <v>0</v>
      </c>
      <c r="IF13" s="2">
        <f>IFERROR(GETPIVOTDATA("Сумма",Лист1!$A$1,"№ работника",$Z13,"Вариант",REPLACE(LEFTB(LOOKUP("яяя",$CI$8:IF$8),11),9,2,),"Год",--MID(HLOOKUP("*год*",IF$9:INDEX($9:$9,MATCH("яяя",$9:$9)),1,),10,4),"Квартал",MID(HLOOKUP("*Квартал*",IF$9:INDEX($9:$9,MATCH("яяя",$9:$9)),1,),10,11),"Месяц",MID(IF$9,10,10)),)</f>
        <v>0</v>
      </c>
      <c r="IG13" s="2">
        <f>IFERROR(GETPIVOTDATA("Сумма",Лист1!$A$1,"№ работника",$Z13,"Вариант",REPLACE(LEFTB(LOOKUP("яяя",$CI$8:IG$8),11),9,2,),"Год",--MID(HLOOKUP("*год*",IG$9:$KM$9,1,),10,4),"Квартал",MID(HLOOKUP("*Квартал*",IG$9:INDEX($9:$9,MATCH("яяя",$9:$9)),1,),10,11),"Месяц",MID(HLOOKUP("Всего за*",IG$9:INDEX($9:$9,MATCH("яяя",$9:$9)),1,),10,10),"Декада",SUBSTITUTE(IG$9,CHAR(10)," ")),)</f>
        <v>0</v>
      </c>
      <c r="IH13" s="2">
        <f>IFERROR(GETPIVOTDATA("Сумма",Лист1!$A$1,"№ работника",$Z13,"Вариант",REPLACE(LEFTB(LOOKUP("яяя",$CI$8:IH$8),11),9,2,),"Год",--MID(HLOOKUP("*год*",IH$9:$KM$9,1,),10,4),"Квартал",MID(HLOOKUP("*Квартал*",IH$9:INDEX($9:$9,MATCH("яяя",$9:$9)),1,),10,11),"Месяц",MID(HLOOKUP("Всего за*",IH$9:INDEX($9:$9,MATCH("яяя",$9:$9)),1,),10,10),"Декада",SUBSTITUTE(IH$9,CHAR(10)," ")),)</f>
        <v>0</v>
      </c>
      <c r="II13" s="2">
        <f>IFERROR(GETPIVOTDATA("Сумма",Лист1!$A$1,"№ работника",$Z13,"Вариант",REPLACE(LEFTB(LOOKUP("яяя",$CI$8:II$8),11),9,2,),"Год",--MID(HLOOKUP("*год*",II$9:$KM$9,1,),10,4),"Квартал",MID(HLOOKUP("*Квартал*",II$9:INDEX($9:$9,MATCH("яяя",$9:$9)),1,),10,11),"Месяц",MID(HLOOKUP("Всего за*",II$9:INDEX($9:$9,MATCH("яяя",$9:$9)),1,),10,10),"Декада",SUBSTITUTE(II$9,CHAR(10)," ")),)</f>
        <v>0</v>
      </c>
      <c r="IJ13" s="2">
        <f>IFERROR(GETPIVOTDATA("Сумма",Лист1!$A$1,"№ работника",$Z13,"Вариант",REPLACE(LEFTB(LOOKUP("яяя",$CI$8:IJ$8),11),9,2,),"Год",--MID(HLOOKUP("*год*",IJ$9:INDEX($9:$9,MATCH("яяя",$9:$9)),1,),10,4),"Квартал",MID(HLOOKUP("*Квартал*",IJ$9:INDEX($9:$9,MATCH("яяя",$9:$9)),1,),10,11),"Месяц",MID(IJ$9,10,10)),)</f>
        <v>0</v>
      </c>
      <c r="IK13" s="2">
        <f>IFERROR(GETPIVOTDATA("Сумма",Лист1!$A$1,"№ работника",$Z13,"Вариант",REPLACE(LEFTB(LOOKUP("яяя",$CI$8:IK$8),11),9,2,),"Год",--MID(HLOOKUP("*год*",IK$9:INDEX($9:$9,MATCH("яяя",$9:$9)),1,),10,4),"Квартал",MID(HLOOKUP("*Квартал*",IK$9:INDEX($9:$9,MATCH("яяя",$9:$9)),1,),10,11)),)</f>
        <v>0</v>
      </c>
      <c r="IL13" s="2">
        <f>IFERROR(GETPIVOTDATA("Сумма",Лист1!$A$1,"№ работника",$Z13,"Вариант",REPLACE(LEFTB(LOOKUP("яяя",$CI$8:IL$8),11),9,2,),"Год",--MID(IL$9,10,4)),)</f>
        <v>0</v>
      </c>
      <c r="IM13" s="2">
        <f>IFERROR(GETPIVOTDATA("Сумма",Лист1!$A$1,"№ работника",$Z13,"Вариант",REPLACE(LEFTB(LOOKUP("яяя",$CI$8:IM$8),11),9,2,),"Год",--MID(HLOOKUP("*год*",IM$9:$KM$9,1,),10,4),"Квартал",MID(HLOOKUP("*Квартал*",IM$9:INDEX($9:$9,MATCH("яяя",$9:$9)),1,),10,11),"Месяц",MID(HLOOKUP("Всего за*",IM$9:INDEX($9:$9,MATCH("яяя",$9:$9)),1,),10,10),"Декада",SUBSTITUTE(IM$9,CHAR(10)," ")),)</f>
        <v>0</v>
      </c>
      <c r="IN13" s="2">
        <f>IFERROR(GETPIVOTDATA("Сумма",Лист1!$A$1,"№ работника",$Z13,"Вариант",REPLACE(LEFTB(LOOKUP("яяя",$CI$8:IN$8),11),9,2,),"Год",--MID(HLOOKUP("*год*",IN$9:$KM$9,1,),10,4),"Квартал",MID(HLOOKUP("*Квартал*",IN$9:INDEX($9:$9,MATCH("яяя",$9:$9)),1,),10,11),"Месяц",MID(HLOOKUP("Всего за*",IN$9:INDEX($9:$9,MATCH("яяя",$9:$9)),1,),10,10),"Декада",SUBSTITUTE(IN$9,CHAR(10)," ")),)</f>
        <v>0</v>
      </c>
      <c r="IO13" s="2">
        <f>IFERROR(GETPIVOTDATA("Сумма",Лист1!$A$1,"№ работника",$Z13,"Вариант",REPLACE(LEFTB(LOOKUP("яяя",$CI$8:IO$8),11),9,2,),"Год",--MID(HLOOKUP("*год*",IO$9:$KM$9,1,),10,4),"Квартал",MID(HLOOKUP("*Квартал*",IO$9:INDEX($9:$9,MATCH("яяя",$9:$9)),1,),10,11),"Месяц",MID(HLOOKUP("Всего за*",IO$9:INDEX($9:$9,MATCH("яяя",$9:$9)),1,),10,10),"Декада",SUBSTITUTE(IO$9,CHAR(10)," ")),)</f>
        <v>0</v>
      </c>
      <c r="IP13" s="2">
        <f>IFERROR(GETPIVOTDATA("Сумма",Лист1!$A$1,"№ работника",$Z13,"Вариант",REPLACE(LEFTB(LOOKUP("яяя",$CI$8:IP$8),11),9,2,),"Год",--MID(HLOOKUP("*год*",IP$9:INDEX($9:$9,MATCH("яяя",$9:$9)),1,),10,4),"Квартал",MID(HLOOKUP("*Квартал*",IP$9:INDEX($9:$9,MATCH("яяя",$9:$9)),1,),10,11),"Месяц",MID(IP$9,10,10)),)</f>
        <v>0</v>
      </c>
      <c r="IQ13" s="2">
        <f>IFERROR(GETPIVOTDATA("Сумма",Лист1!$A$1,"№ работника",$Z13,"Вариант",REPLACE(LEFTB(LOOKUP("яяя",$CI$8:IQ$8),11),9,2,),"Год",--MID(HLOOKUP("*год*",IQ$9:$KM$9,1,),10,4),"Квартал",MID(HLOOKUP("*Квартал*",IQ$9:INDEX($9:$9,MATCH("яяя",$9:$9)),1,),10,11),"Месяц",MID(HLOOKUP("Всего за*",IQ$9:INDEX($9:$9,MATCH("яяя",$9:$9)),1,),10,10),"Декада",SUBSTITUTE(IQ$9,CHAR(10)," ")),)</f>
        <v>0</v>
      </c>
      <c r="IR13" s="2">
        <f>IFERROR(GETPIVOTDATA("Сумма",Лист1!$A$1,"№ работника",$Z13,"Вариант",REPLACE(LEFTB(LOOKUP("яяя",$CI$8:IR$8),11),9,2,),"Год",--MID(HLOOKUP("*год*",IR$9:$KM$9,1,),10,4),"Квартал",MID(HLOOKUP("*Квартал*",IR$9:INDEX($9:$9,MATCH("яяя",$9:$9)),1,),10,11),"Месяц",MID(HLOOKUP("Всего за*",IR$9:INDEX($9:$9,MATCH("яяя",$9:$9)),1,),10,10),"Декада",SUBSTITUTE(IR$9,CHAR(10)," ")),)</f>
        <v>0</v>
      </c>
      <c r="IS13" s="2">
        <f>IFERROR(GETPIVOTDATA("Сумма",Лист1!$A$1,"№ работника",$Z13,"Вариант",REPLACE(LEFTB(LOOKUP("яяя",$CI$8:IS$8),11),9,2,),"Год",--MID(HLOOKUP("*год*",IS$9:$KM$9,1,),10,4),"Квартал",MID(HLOOKUP("*Квартал*",IS$9:INDEX($9:$9,MATCH("яяя",$9:$9)),1,),10,11),"Месяц",MID(HLOOKUP("Всего за*",IS$9:INDEX($9:$9,MATCH("яяя",$9:$9)),1,),10,10),"Декада",SUBSTITUTE(IS$9,CHAR(10)," ")),)</f>
        <v>0</v>
      </c>
      <c r="IT13" s="2">
        <f>IFERROR(GETPIVOTDATA("Сумма",Лист1!$A$1,"№ работника",$Z13,"Вариант",REPLACE(LEFTB(LOOKUP("яяя",$CI$8:IT$8),11),9,2,),"Год",--MID(HLOOKUP("*год*",IT$9:INDEX($9:$9,MATCH("яяя",$9:$9)),1,),10,4),"Квартал",MID(HLOOKUP("*Квартал*",IT$9:INDEX($9:$9,MATCH("яяя",$9:$9)),1,),10,11),"Месяц",MID(IT$9,10,10)),)</f>
        <v>0</v>
      </c>
      <c r="IU13" s="2">
        <f>IFERROR(GETPIVOTDATA("Сумма",Лист1!$A$1,"№ работника",$Z13,"Вариант",REPLACE(LEFTB(LOOKUP("яяя",$CI$8:IU$8),11),9,2,),"Год",--MID(HLOOKUP("*год*",IU$9:$KM$9,1,),10,4),"Квартал",MID(HLOOKUP("*Квартал*",IU$9:INDEX($9:$9,MATCH("яяя",$9:$9)),1,),10,11),"Месяц",MID(HLOOKUP("Всего за*",IU$9:INDEX($9:$9,MATCH("яяя",$9:$9)),1,),10,10),"Декада",SUBSTITUTE(IU$9,CHAR(10)," ")),)</f>
        <v>0</v>
      </c>
      <c r="IV13" s="2">
        <f>IFERROR(GETPIVOTDATA("Сумма",Лист1!$A$1,"№ работника",$Z13,"Вариант",REPLACE(LEFTB(LOOKUP("яяя",$CI$8:IV$8),11),9,2,),"Год",--MID(HLOOKUP("*год*",IV$9:$KM$9,1,),10,4),"Квартал",MID(HLOOKUP("*Квартал*",IV$9:INDEX($9:$9,MATCH("яяя",$9:$9)),1,),10,11),"Месяц",MID(HLOOKUP("Всего за*",IV$9:INDEX($9:$9,MATCH("яяя",$9:$9)),1,),10,10),"Декада",SUBSTITUTE(IV$9,CHAR(10)," ")),)</f>
        <v>0</v>
      </c>
      <c r="IW13" s="2">
        <f>IFERROR(GETPIVOTDATA("Сумма",Лист1!$A$1,"№ работника",$Z13,"Вариант",REPLACE(LEFTB(LOOKUP("яяя",$CI$8:IW$8),11),9,2,),"Год",--MID(HLOOKUP("*год*",IW$9:$KM$9,1,),10,4),"Квартал",MID(HLOOKUP("*Квартал*",IW$9:INDEX($9:$9,MATCH("яяя",$9:$9)),1,),10,11),"Месяц",MID(HLOOKUP("Всего за*",IW$9:INDEX($9:$9,MATCH("яяя",$9:$9)),1,),10,10),"Декада",SUBSTITUTE(IW$9,CHAR(10)," ")),)</f>
        <v>0</v>
      </c>
      <c r="IX13" s="2">
        <f>IFERROR(GETPIVOTDATA("Сумма",Лист1!$A$1,"№ работника",$Z13,"Вариант",REPLACE(LEFTB(LOOKUP("яяя",$CI$8:IX$8),11),9,2,),"Год",--MID(HLOOKUP("*год*",IX$9:INDEX($9:$9,MATCH("яяя",$9:$9)),1,),10,4),"Квартал",MID(HLOOKUP("*Квартал*",IX$9:INDEX($9:$9,MATCH("яяя",$9:$9)),1,),10,11),"Месяц",MID(IX$9,10,10)),)</f>
        <v>0</v>
      </c>
      <c r="IY13" s="2">
        <f>IFERROR(GETPIVOTDATA("Сумма",Лист1!$A$1,"№ работника",$Z13,"Вариант",REPLACE(LEFTB(LOOKUP("яяя",$CI$8:IY$8),11),9,2,),"Год",--MID(HLOOKUP("*год*",IY$9:INDEX($9:$9,MATCH("яяя",$9:$9)),1,),10,4),"Квартал",MID(HLOOKUP("*Квартал*",IY$9:INDEX($9:$9,MATCH("яяя",$9:$9)),1,),10,11)),)</f>
        <v>0</v>
      </c>
      <c r="IZ13" s="2">
        <f>IFERROR(GETPIVOTDATA("Сумма",Лист1!$A$1,"№ работника",$Z13,"Вариант",REPLACE(LEFTB(LOOKUP("яяя",$CI$8:IZ$8),11),9,2,),"Год",--MID(HLOOKUP("*год*",IZ$9:$KM$9,1,),10,4),"Квартал",MID(HLOOKUP("*Квартал*",IZ$9:INDEX($9:$9,MATCH("яяя",$9:$9)),1,),10,11),"Месяц",MID(HLOOKUP("Всего за*",IZ$9:INDEX($9:$9,MATCH("яяя",$9:$9)),1,),10,10),"Декада",SUBSTITUTE(IZ$9,CHAR(10)," ")),)</f>
        <v>0</v>
      </c>
      <c r="JA13" s="2">
        <f>IFERROR(GETPIVOTDATA("Сумма",Лист1!$A$1,"№ работника",$Z13,"Вариант",REPLACE(LEFTB(LOOKUP("яяя",$CI$8:JA$8),11),9,2,),"Год",--MID(HLOOKUP("*год*",JA$9:$KM$9,1,),10,4),"Квартал",MID(HLOOKUP("*Квартал*",JA$9:INDEX($9:$9,MATCH("яяя",$9:$9)),1,),10,11),"Месяц",MID(HLOOKUP("Всего за*",JA$9:INDEX($9:$9,MATCH("яяя",$9:$9)),1,),10,10),"Декада",SUBSTITUTE(JA$9,CHAR(10)," ")),)</f>
        <v>0</v>
      </c>
      <c r="JB13" s="2">
        <f>IFERROR(GETPIVOTDATA("Сумма",Лист1!$A$1,"№ работника",$Z13,"Вариант",REPLACE(LEFTB(LOOKUP("яяя",$CI$8:JB$8),11),9,2,),"Год",--MID(HLOOKUP("*год*",JB$9:$KM$9,1,),10,4),"Квартал",MID(HLOOKUP("*Квартал*",JB$9:INDEX($9:$9,MATCH("яяя",$9:$9)),1,),10,11),"Месяц",MID(HLOOKUP("Всего за*",JB$9:INDEX($9:$9,MATCH("яяя",$9:$9)),1,),10,10),"Декада",SUBSTITUTE(JB$9,CHAR(10)," ")),)</f>
        <v>0</v>
      </c>
      <c r="JC13" s="2">
        <f>IFERROR(GETPIVOTDATA("Сумма",Лист1!$A$1,"№ работника",$Z13,"Вариант",REPLACE(LEFTB(LOOKUP("яяя",$CI$8:JC$8),11),9,2,),"Год",--MID(HLOOKUP("*год*",JC$9:INDEX($9:$9,MATCH("яяя",$9:$9)),1,),10,4),"Квартал",MID(HLOOKUP("*Квартал*",JC$9:INDEX($9:$9,MATCH("яяя",$9:$9)),1,),10,11),"Месяц",MID(JC$9,10,10)),)</f>
        <v>0</v>
      </c>
      <c r="JD13" s="2">
        <f>IFERROR(GETPIVOTDATA("Сумма",Лист1!$A$1,"№ работника",$Z13,"Вариант",REPLACE(LEFTB(LOOKUP("яяя",$CI$8:JD$8),11),9,2,),"Год",--MID(HLOOKUP("*год*",JD$9:$KM$9,1,),10,4),"Квартал",MID(HLOOKUP("*Квартал*",JD$9:INDEX($9:$9,MATCH("яяя",$9:$9)),1,),10,11),"Месяц",MID(HLOOKUP("Всего за*",JD$9:INDEX($9:$9,MATCH("яяя",$9:$9)),1,),10,10),"Декада",SUBSTITUTE(JD$9,CHAR(10)," ")),)</f>
        <v>0</v>
      </c>
      <c r="JE13" s="2">
        <f>IFERROR(GETPIVOTDATA("Сумма",Лист1!$A$1,"№ работника",$Z13,"Вариант",REPLACE(LEFTB(LOOKUP("яяя",$CI$8:JE$8),11),9,2,),"Год",--MID(HLOOKUP("*год*",JE$9:$KM$9,1,),10,4),"Квартал",MID(HLOOKUP("*Квартал*",JE$9:INDEX($9:$9,MATCH("яяя",$9:$9)),1,),10,11),"Месяц",MID(HLOOKUP("Всего за*",JE$9:INDEX($9:$9,MATCH("яяя",$9:$9)),1,),10,10),"Декада",SUBSTITUTE(JE$9,CHAR(10)," ")),)</f>
        <v>0</v>
      </c>
      <c r="JF13" s="2">
        <f>IFERROR(GETPIVOTDATA("Сумма",Лист1!$A$1,"№ работника",$Z13,"Вариант",REPLACE(LEFTB(LOOKUP("яяя",$CI$8:JF$8),11),9,2,),"Год",--MID(HLOOKUP("*год*",JF$9:$KM$9,1,),10,4),"Квартал",MID(HLOOKUP("*Квартал*",JF$9:INDEX($9:$9,MATCH("яяя",$9:$9)),1,),10,11),"Месяц",MID(HLOOKUP("Всего за*",JF$9:INDEX($9:$9,MATCH("яяя",$9:$9)),1,),10,10),"Декада",SUBSTITUTE(JF$9,CHAR(10)," ")),)</f>
        <v>0</v>
      </c>
      <c r="JG13" s="2">
        <f>IFERROR(GETPIVOTDATA("Сумма",Лист1!$A$1,"№ работника",$Z13,"Вариант",REPLACE(LEFTB(LOOKUP("яяя",$CI$8:JG$8),11),9,2,),"Год",--MID(HLOOKUP("*год*",JG$9:INDEX($9:$9,MATCH("яяя",$9:$9)),1,),10,4),"Квартал",MID(HLOOKUP("*Квартал*",JG$9:INDEX($9:$9,MATCH("яяя",$9:$9)),1,),10,11),"Месяц",MID(JG$9,10,10)),)</f>
        <v>0</v>
      </c>
      <c r="JH13" s="2">
        <f>IFERROR(GETPIVOTDATA("Сумма",Лист1!$A$1,"№ работника",$Z13,"Вариант",REPLACE(LEFTB(LOOKUP("яяя",$CI$8:JH$8),11),9,2,),"Год",--MID(HLOOKUP("*год*",JH$9:$KM$9,1,),10,4),"Квартал",MID(HLOOKUP("*Квартал*",JH$9:INDEX($9:$9,MATCH("яяя",$9:$9)),1,),10,11),"Месяц",MID(HLOOKUP("Всего за*",JH$9:INDEX($9:$9,MATCH("яяя",$9:$9)),1,),10,10),"Декада",SUBSTITUTE(JH$9,CHAR(10)," ")),)</f>
        <v>0</v>
      </c>
      <c r="JI13" s="2">
        <f>IFERROR(GETPIVOTDATA("Сумма",Лист1!$A$1,"№ работника",$Z13,"Вариант",REPLACE(LEFTB(LOOKUP("яяя",$CI$8:JI$8),11),9,2,),"Год",--MID(HLOOKUP("*год*",JI$9:$KM$9,1,),10,4),"Квартал",MID(HLOOKUP("*Квартал*",JI$9:INDEX($9:$9,MATCH("яяя",$9:$9)),1,),10,11),"Месяц",MID(HLOOKUP("Всего за*",JI$9:INDEX($9:$9,MATCH("яяя",$9:$9)),1,),10,10),"Декада",SUBSTITUTE(JI$9,CHAR(10)," ")),)</f>
        <v>0</v>
      </c>
      <c r="JJ13" s="2">
        <f>IFERROR(GETPIVOTDATA("Сумма",Лист1!$A$1,"№ работника",$Z13,"Вариант",REPLACE(LEFTB(LOOKUP("яяя",$CI$8:JJ$8),11),9,2,),"Год",--MID(HLOOKUP("*год*",JJ$9:$KM$9,1,),10,4),"Квартал",MID(HLOOKUP("*Квартал*",JJ$9:INDEX($9:$9,MATCH("яяя",$9:$9)),1,),10,11),"Месяц",MID(HLOOKUP("Всего за*",JJ$9:INDEX($9:$9,MATCH("яяя",$9:$9)),1,),10,10),"Декада",SUBSTITUTE(JJ$9,CHAR(10)," ")),)</f>
        <v>0</v>
      </c>
      <c r="JK13" s="2">
        <f>IFERROR(GETPIVOTDATA("Сумма",Лист1!$A$1,"№ работника",$Z13,"Вариант",REPLACE(LEFTB(LOOKUP("яяя",$CI$8:JK$8),11),9,2,),"Год",--MID(HLOOKUP("*год*",JK$9:INDEX($9:$9,MATCH("яяя",$9:$9)),1,),10,4),"Квартал",MID(HLOOKUP("*Квартал*",JK$9:INDEX($9:$9,MATCH("яяя",$9:$9)),1,),10,11),"Месяц",MID(JK$9,10,10)),)</f>
        <v>0</v>
      </c>
      <c r="JL13" s="2">
        <f>IFERROR(GETPIVOTDATA("Сумма",Лист1!$A$1,"№ работника",$Z13,"Вариант",REPLACE(LEFTB(LOOKUP("яяя",$CI$8:JL$8),11),9,2,),"Год",--MID(HLOOKUP("*год*",JL$9:INDEX($9:$9,MATCH("яяя",$9:$9)),1,),10,4),"Квартал",MID(HLOOKUP("*Квартал*",JL$9:INDEX($9:$9,MATCH("яяя",$9:$9)),1,),10,11)),)</f>
        <v>0</v>
      </c>
      <c r="JM13" s="2">
        <f>IFERROR(GETPIVOTDATA("Сумма",Лист1!$A$1,"№ работника",$Z13,"Вариант",REPLACE(LEFTB(LOOKUP("яяя",$CI$8:JM$8),11),9,2,),"Год",--MID(HLOOKUP("*год*",JM$9:$KM$9,1,),10,4),"Квартал",MID(HLOOKUP("*Квартал*",JM$9:INDEX($9:$9,MATCH("яяя",$9:$9)),1,),10,11),"Месяц",MID(HLOOKUP("Всего за*",JM$9:INDEX($9:$9,MATCH("яяя",$9:$9)),1,),10,10),"Декада",SUBSTITUTE(JM$9,CHAR(10)," ")),)</f>
        <v>0</v>
      </c>
      <c r="JN13" s="2">
        <f>IFERROR(GETPIVOTDATA("Сумма",Лист1!$A$1,"№ работника",$Z13,"Вариант",REPLACE(LEFTB(LOOKUP("яяя",$CI$8:JN$8),11),9,2,),"Год",--MID(HLOOKUP("*год*",JN$9:$KM$9,1,),10,4),"Квартал",MID(HLOOKUP("*Квартал*",JN$9:INDEX($9:$9,MATCH("яяя",$9:$9)),1,),10,11),"Месяц",MID(HLOOKUP("Всего за*",JN$9:INDEX($9:$9,MATCH("яяя",$9:$9)),1,),10,10),"Декада",SUBSTITUTE(JN$9,CHAR(10)," ")),)</f>
        <v>0</v>
      </c>
      <c r="JO13" s="2">
        <f>IFERROR(GETPIVOTDATA("Сумма",Лист1!$A$1,"№ работника",$Z13,"Вариант",REPLACE(LEFTB(LOOKUP("яяя",$CI$8:JO$8),11),9,2,),"Год",--MID(HLOOKUP("*год*",JO$9:$KM$9,1,),10,4),"Квартал",MID(HLOOKUP("*Квартал*",JO$9:INDEX($9:$9,MATCH("яяя",$9:$9)),1,),10,11),"Месяц",MID(HLOOKUP("Всего за*",JO$9:INDEX($9:$9,MATCH("яяя",$9:$9)),1,),10,10),"Декада",SUBSTITUTE(JO$9,CHAR(10)," ")),)</f>
        <v>0</v>
      </c>
      <c r="JP13" s="2">
        <f>IFERROR(GETPIVOTDATA("Сумма",Лист1!$A$1,"№ работника",$Z13,"Вариант",REPLACE(LEFTB(LOOKUP("яяя",$CI$8:JP$8),11),9,2,),"Год",--MID(HLOOKUP("*год*",JP$9:INDEX($9:$9,MATCH("яяя",$9:$9)),1,),10,4),"Квартал",MID(HLOOKUP("*Квартал*",JP$9:INDEX($9:$9,MATCH("яяя",$9:$9)),1,),10,11),"Месяц",MID(JP$9,10,10)),)</f>
        <v>0</v>
      </c>
      <c r="JQ13" s="2">
        <f>IFERROR(GETPIVOTDATA("Сумма",Лист1!$A$1,"№ работника",$Z13,"Вариант",REPLACE(LEFTB(LOOKUP("яяя",$CI$8:JQ$8),11),9,2,),"Год",--MID(HLOOKUP("*год*",JQ$9:$KM$9,1,),10,4),"Квартал",MID(HLOOKUP("*Квартал*",JQ$9:INDEX($9:$9,MATCH("яяя",$9:$9)),1,),10,11),"Месяц",MID(HLOOKUP("Всего за*",JQ$9:INDEX($9:$9,MATCH("яяя",$9:$9)),1,),10,10),"Декада",SUBSTITUTE(JQ$9,CHAR(10)," ")),)</f>
        <v>0</v>
      </c>
      <c r="JR13" s="2">
        <f>IFERROR(GETPIVOTDATA("Сумма",Лист1!$A$1,"№ работника",$Z13,"Вариант",REPLACE(LEFTB(LOOKUP("яяя",$CI$8:JR$8),11),9,2,),"Год",--MID(HLOOKUP("*год*",JR$9:$KM$9,1,),10,4),"Квартал",MID(HLOOKUP("*Квартал*",JR$9:INDEX($9:$9,MATCH("яяя",$9:$9)),1,),10,11),"Месяц",MID(HLOOKUP("Всего за*",JR$9:INDEX($9:$9,MATCH("яяя",$9:$9)),1,),10,10),"Декада",SUBSTITUTE(JR$9,CHAR(10)," ")),)</f>
        <v>0</v>
      </c>
      <c r="JS13" s="2">
        <f>IFERROR(GETPIVOTDATA("Сумма",Лист1!$A$1,"№ работника",$Z13,"Вариант",REPLACE(LEFTB(LOOKUP("яяя",$CI$8:JS$8),11),9,2,),"Год",--MID(HLOOKUP("*год*",JS$9:$KM$9,1,),10,4),"Квартал",MID(HLOOKUP("*Квартал*",JS$9:INDEX($9:$9,MATCH("яяя",$9:$9)),1,),10,11),"Месяц",MID(HLOOKUP("Всего за*",JS$9:INDEX($9:$9,MATCH("яяя",$9:$9)),1,),10,10),"Декада",SUBSTITUTE(JS$9,CHAR(10)," ")),)</f>
        <v>0</v>
      </c>
      <c r="JT13" s="2">
        <f>IFERROR(GETPIVOTDATA("Сумма",Лист1!$A$1,"№ работника",$Z13,"Вариант",REPLACE(LEFTB(LOOKUP("яяя",$CI$8:JT$8),11),9,2,),"Год",--MID(HLOOKUP("*год*",JT$9:INDEX($9:$9,MATCH("яяя",$9:$9)),1,),10,4),"Квартал",MID(HLOOKUP("*Квартал*",JT$9:INDEX($9:$9,MATCH("яяя",$9:$9)),1,),10,11),"Месяц",MID(JT$9,10,10)),)</f>
        <v>0</v>
      </c>
      <c r="JU13" s="2">
        <f>IFERROR(GETPIVOTDATA("Сумма",Лист1!$A$1,"№ работника",$Z13,"Вариант",REPLACE(LEFTB(LOOKUP("яяя",$CI$8:JU$8),11),9,2,),"Год",--MID(HLOOKUP("*год*",JU$9:$KM$9,1,),10,4),"Квартал",MID(HLOOKUP("*Квартал*",JU$9:INDEX($9:$9,MATCH("яяя",$9:$9)),1,),10,11),"Месяц",MID(HLOOKUP("Всего за*",JU$9:INDEX($9:$9,MATCH("яяя",$9:$9)),1,),10,10),"Декада",SUBSTITUTE(JU$9,CHAR(10)," ")),)</f>
        <v>0</v>
      </c>
      <c r="JV13" s="2">
        <f>IFERROR(GETPIVOTDATA("Сумма",Лист1!$A$1,"№ работника",$Z13,"Вариант",REPLACE(LEFTB(LOOKUP("яяя",$CI$8:JV$8),11),9,2,),"Год",--MID(HLOOKUP("*год*",JV$9:$KM$9,1,),10,4),"Квартал",MID(HLOOKUP("*Квартал*",JV$9:INDEX($9:$9,MATCH("яяя",$9:$9)),1,),10,11),"Месяц",MID(HLOOKUP("Всего за*",JV$9:INDEX($9:$9,MATCH("яяя",$9:$9)),1,),10,10),"Декада",SUBSTITUTE(JV$9,CHAR(10)," ")),)</f>
        <v>0</v>
      </c>
      <c r="JW13" s="2">
        <f>IFERROR(GETPIVOTDATA("Сумма",Лист1!$A$1,"№ работника",$Z13,"Вариант",REPLACE(LEFTB(LOOKUP("яяя",$CI$8:JW$8),11),9,2,),"Год",--MID(HLOOKUP("*год*",JW$9:$KM$9,1,),10,4),"Квартал",MID(HLOOKUP("*Квартал*",JW$9:INDEX($9:$9,MATCH("яяя",$9:$9)),1,),10,11),"Месяц",MID(HLOOKUP("Всего за*",JW$9:INDEX($9:$9,MATCH("яяя",$9:$9)),1,),10,10),"Декада",SUBSTITUTE(JW$9,CHAR(10)," ")),)</f>
        <v>0</v>
      </c>
      <c r="JX13" s="2">
        <f>IFERROR(GETPIVOTDATA("Сумма",Лист1!$A$1,"№ работника",$Z13,"Вариант",REPLACE(LEFTB(LOOKUP("яяя",$CI$8:JX$8),11),9,2,),"Год",--MID(HLOOKUP("*год*",JX$9:INDEX($9:$9,MATCH("яяя",$9:$9)),1,),10,4),"Квартал",MID(HLOOKUP("*Квартал*",JX$9:INDEX($9:$9,MATCH("яяя",$9:$9)),1,),10,11),"Месяц",MID(JX$9,10,10)),)</f>
        <v>0</v>
      </c>
      <c r="JY13" s="2">
        <f>IFERROR(GETPIVOTDATA("Сумма",Лист1!$A$1,"№ работника",$Z13,"Вариант",REPLACE(LEFTB(LOOKUP("яяя",$CI$8:JY$8),11),9,2,),"Год",--MID(HLOOKUP("*год*",JY$9:INDEX($9:$9,MATCH("яяя",$9:$9)),1,),10,4),"Квартал",MID(HLOOKUP("*Квартал*",JY$9:INDEX($9:$9,MATCH("яяя",$9:$9)),1,),10,11)),)</f>
        <v>0</v>
      </c>
      <c r="JZ13" s="2">
        <f>IFERROR(GETPIVOTDATA("Сумма",Лист1!$A$1,"№ работника",$Z13,"Вариант",REPLACE(LEFTB(LOOKUP("яяя",$CI$8:JZ$8),11),9,2,),"Год",--MID(HLOOKUP("*год*",JZ$9:$KM$9,1,),10,4),"Квартал",MID(HLOOKUP("*Квартал*",JZ$9:INDEX($9:$9,MATCH("яяя",$9:$9)),1,),10,11),"Месяц",MID(HLOOKUP("Всего за*",JZ$9:INDEX($9:$9,MATCH("яяя",$9:$9)),1,),10,10),"Декада",SUBSTITUTE(JZ$9,CHAR(10)," ")),)</f>
        <v>0</v>
      </c>
      <c r="KA13" s="2">
        <f>IFERROR(GETPIVOTDATA("Сумма",Лист1!$A$1,"№ работника",$Z13,"Вариант",REPLACE(LEFTB(LOOKUP("яяя",$CI$8:KA$8),11),9,2,),"Год",--MID(HLOOKUP("*год*",KA$9:$KM$9,1,),10,4),"Квартал",MID(HLOOKUP("*Квартал*",KA$9:INDEX($9:$9,MATCH("яяя",$9:$9)),1,),10,11),"Месяц",MID(HLOOKUP("Всего за*",KA$9:INDEX($9:$9,MATCH("яяя",$9:$9)),1,),10,10),"Декада",SUBSTITUTE(KA$9,CHAR(10)," ")),)</f>
        <v>0</v>
      </c>
      <c r="KB13" s="2">
        <f>IFERROR(GETPIVOTDATA("Сумма",Лист1!$A$1,"№ работника",$Z13,"Вариант",REPLACE(LEFTB(LOOKUP("яяя",$CI$8:KB$8),11),9,2,),"Год",--MID(HLOOKUP("*год*",KB$9:$KM$9,1,),10,4),"Квартал",MID(HLOOKUP("*Квартал*",KB$9:INDEX($9:$9,MATCH("яяя",$9:$9)),1,),10,11),"Месяц",MID(HLOOKUP("Всего за*",KB$9:INDEX($9:$9,MATCH("яяя",$9:$9)),1,),10,10),"Декада",SUBSTITUTE(KB$9,CHAR(10)," ")),)</f>
        <v>0</v>
      </c>
      <c r="KC13" s="2">
        <f>IFERROR(GETPIVOTDATA("Сумма",Лист1!$A$1,"№ работника",$Z13,"Вариант",REPLACE(LEFTB(LOOKUP("яяя",$CI$8:KC$8),11),9,2,),"Год",--MID(HLOOKUP("*год*",KC$9:INDEX($9:$9,MATCH("яяя",$9:$9)),1,),10,4),"Квартал",MID(HLOOKUP("*Квартал*",KC$9:INDEX($9:$9,MATCH("яяя",$9:$9)),1,),10,11),"Месяц",MID(KC$9,10,10)),)</f>
        <v>0</v>
      </c>
      <c r="KD13" s="2">
        <f>IFERROR(GETPIVOTDATA("Сумма",Лист1!$A$1,"№ работника",$Z13,"Вариант",REPLACE(LEFTB(LOOKUP("яяя",$CI$8:KD$8),11),9,2,),"Год",--MID(HLOOKUP("*год*",KD$9:$KM$9,1,),10,4),"Квартал",MID(HLOOKUP("*Квартал*",KD$9:INDEX($9:$9,MATCH("яяя",$9:$9)),1,),10,11),"Месяц",MID(HLOOKUP("Всего за*",KD$9:INDEX($9:$9,MATCH("яяя",$9:$9)),1,),10,10),"Декада",SUBSTITUTE(KD$9,CHAR(10)," ")),)</f>
        <v>0</v>
      </c>
      <c r="KE13" s="2">
        <f>IFERROR(GETPIVOTDATA("Сумма",Лист1!$A$1,"№ работника",$Z13,"Вариант",REPLACE(LEFTB(LOOKUP("яяя",$CI$8:KE$8),11),9,2,),"Год",--MID(HLOOKUP("*год*",KE$9:$KM$9,1,),10,4),"Квартал",MID(HLOOKUP("*Квартал*",KE$9:INDEX($9:$9,MATCH("яяя",$9:$9)),1,),10,11),"Месяц",MID(HLOOKUP("Всего за*",KE$9:INDEX($9:$9,MATCH("яяя",$9:$9)),1,),10,10),"Декада",SUBSTITUTE(KE$9,CHAR(10)," ")),)</f>
        <v>0</v>
      </c>
      <c r="KF13" s="2">
        <f>IFERROR(GETPIVOTDATA("Сумма",Лист1!$A$1,"№ работника",$Z13,"Вариант",REPLACE(LEFTB(LOOKUP("яяя",$CI$8:KF$8),11),9,2,),"Год",--MID(HLOOKUP("*год*",KF$9:$KM$9,1,),10,4),"Квартал",MID(HLOOKUP("*Квартал*",KF$9:INDEX($9:$9,MATCH("яяя",$9:$9)),1,),10,11),"Месяц",MID(HLOOKUP("Всего за*",KF$9:INDEX($9:$9,MATCH("яяя",$9:$9)),1,),10,10),"Декада",SUBSTITUTE(KF$9,CHAR(10)," ")),)</f>
        <v>0</v>
      </c>
      <c r="KG13" s="2">
        <f>IFERROR(GETPIVOTDATA("Сумма",Лист1!$A$1,"№ работника",$Z13,"Вариант",REPLACE(LEFTB(LOOKUP("яяя",$CI$8:KG$8),11),9,2,),"Год",--MID(HLOOKUP("*год*",KG$9:INDEX($9:$9,MATCH("яяя",$9:$9)),1,),10,4),"Квартал",MID(HLOOKUP("*Квартал*",KG$9:INDEX($9:$9,MATCH("яяя",$9:$9)),1,),10,11),"Месяц",MID(KG$9,10,10)),)</f>
        <v>0</v>
      </c>
      <c r="KH13" s="2">
        <f>IFERROR(GETPIVOTDATA("Сумма",Лист1!$A$1,"№ работника",$Z13,"Вариант",REPLACE(LEFTB(LOOKUP("яяя",$CI$8:KH$8),11),9,2,),"Год",--MID(HLOOKUP("*год*",KH$9:$KM$9,1,),10,4),"Квартал",MID(HLOOKUP("*Квартал*",KH$9:INDEX($9:$9,MATCH("яяя",$9:$9)),1,),10,11),"Месяц",MID(HLOOKUP("Всего за*",KH$9:INDEX($9:$9,MATCH("яяя",$9:$9)),1,),10,10),"Декада",SUBSTITUTE(KH$9,CHAR(10)," ")),)</f>
        <v>0</v>
      </c>
      <c r="KI13" s="2">
        <f>IFERROR(GETPIVOTDATA("Сумма",Лист1!$A$1,"№ работника",$Z13,"Вариант",REPLACE(LEFTB(LOOKUP("яяя",$CI$8:KI$8),11),9,2,),"Год",--MID(HLOOKUP("*год*",KI$9:$KM$9,1,),10,4),"Квартал",MID(HLOOKUP("*Квартал*",KI$9:INDEX($9:$9,MATCH("яяя",$9:$9)),1,),10,11),"Месяц",MID(HLOOKUP("Всего за*",KI$9:INDEX($9:$9,MATCH("яяя",$9:$9)),1,),10,10),"Декада",SUBSTITUTE(KI$9,CHAR(10)," ")),)</f>
        <v>0</v>
      </c>
      <c r="KJ13" s="2">
        <f>IFERROR(GETPIVOTDATA("Сумма",Лист1!$A$1,"№ работника",$Z13,"Вариант",REPLACE(LEFTB(LOOKUP("яяя",$CI$8:KJ$8),11),9,2,),"Год",--MID(HLOOKUP("*год*",KJ$9:$KM$9,1,),10,4),"Квартал",MID(HLOOKUP("*Квартал*",KJ$9:INDEX($9:$9,MATCH("яяя",$9:$9)),1,),10,11),"Месяц",MID(HLOOKUP("Всего за*",KJ$9:INDEX($9:$9,MATCH("яяя",$9:$9)),1,),10,10),"Декада",SUBSTITUTE(KJ$9,CHAR(10)," ")),)</f>
        <v>0</v>
      </c>
      <c r="KK13" s="2">
        <f>IFERROR(GETPIVOTDATA("Сумма",Лист1!$A$1,"№ работника",$Z13,"Вариант",REPLACE(LEFTB(LOOKUP("яяя",$CI$8:KK$8),11),9,2,),"Год",--MID(HLOOKUP("*год*",KK$9:INDEX($9:$9,MATCH("яяя",$9:$9)),1,),10,4),"Квартал",MID(HLOOKUP("*Квартал*",KK$9:INDEX($9:$9,MATCH("яяя",$9:$9)),1,),10,11),"Месяц",MID(KK$9,10,10)),)</f>
        <v>0</v>
      </c>
      <c r="KL13" s="2">
        <f>IFERROR(GETPIVOTDATA("Сумма",Лист1!$A$1,"№ работника",$Z13,"Вариант",REPLACE(LEFTB(LOOKUP("яяя",$CI$8:KL$8),11),9,2,),"Год",--MID(HLOOKUP("*год*",KL$9:INDEX($9:$9,MATCH("яяя",$9:$9)),1,),10,4),"Квартал",MID(HLOOKUP("*Квартал*",KL$9:INDEX($9:$9,MATCH("яяя",$9:$9)),1,),10,11)),)</f>
        <v>0</v>
      </c>
      <c r="KM13" s="2">
        <f>IFERROR(GETPIVOTDATA("Сумма",Лист1!$A$1,"№ работника",$Z13,"Вариант",REPLACE(LEFTB(LOOKUP("яяя",$CI$8:KM$8),11),9,2,),"Год",--MID(KM$9,10,4)),)</f>
        <v>0</v>
      </c>
    </row>
    <row r="14" spans="1:299" x14ac:dyDescent="0.25">
      <c r="Z14" s="66">
        <v>48653</v>
      </c>
      <c r="AA14" s="66"/>
      <c r="AB14" s="67"/>
      <c r="AC14" s="66"/>
      <c r="AD14" s="68">
        <f>VLOOKUP(Z14,'2'!A:AV,25,0)</f>
        <v>17560</v>
      </c>
      <c r="AE14" s="68">
        <f>VLOOKUP(Z14,'2'!A:AV,47,0)</f>
        <v>18000</v>
      </c>
      <c r="AF14" s="19"/>
      <c r="AG14" s="18"/>
      <c r="AH14" s="18"/>
      <c r="AI14" s="77">
        <f>VLOOKUP(Z14,'2'!A:AV,4,0)</f>
        <v>43597</v>
      </c>
      <c r="AJ14" s="77">
        <f>VLOOKUP(Z14,'2'!A:AV,5,0)</f>
        <v>43786</v>
      </c>
      <c r="AK14" s="96"/>
      <c r="AL14" s="93"/>
      <c r="AM14" s="93"/>
      <c r="AN14" s="93"/>
      <c r="AO14" s="96"/>
      <c r="AP14" s="93"/>
      <c r="AQ14" s="96"/>
      <c r="AR14" s="96"/>
      <c r="AS14" s="96"/>
      <c r="AT14" s="98"/>
      <c r="AU14" s="98"/>
      <c r="AV14" s="96"/>
      <c r="AW14" s="99"/>
      <c r="AX14" s="96"/>
      <c r="AY14" s="96"/>
      <c r="AZ14" s="93"/>
      <c r="BA14" s="96"/>
      <c r="BB14" s="97"/>
      <c r="BC14" s="97"/>
      <c r="BD14" s="96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93"/>
      <c r="CC14" s="2"/>
      <c r="CD14" s="2"/>
      <c r="CE14" s="2"/>
      <c r="CF14" s="2"/>
      <c r="CG14" s="2"/>
      <c r="CH14" s="2"/>
      <c r="CI14" s="2"/>
      <c r="CJ14" s="2">
        <f>IFERROR(GETPIVOTDATA("Сумма",Лист1!$A$1,"№ работника",$Z14,"Вариант",REPLACE(LEFTB(LOOKUP("яяя",$CI$8:CJ$8),11),9,2,),"Год",--MID(HLOOKUP("*год*",CJ$9:$KM$9,1,),10,4),"Квартал",MID(HLOOKUP("*Квартал*",CJ$9:INDEX($9:$9,MATCH("яяя",$9:$9)),1,),10,11),"Месяц",MID(HLOOKUP("Всего за*",CJ$9:INDEX($9:$9,MATCH("яяя",$9:$9)),1,),10,10),"Декада",SUBSTITUTE(CJ$9,CHAR(10)," ")),)</f>
        <v>0</v>
      </c>
      <c r="CK14" s="2">
        <f>IFERROR(GETPIVOTDATA("Сумма",Лист1!$A$1,"№ работника",$Z14,"Вариант",REPLACE(LEFTB(LOOKUP("яяя",$CI$8:CK$8),11),9,2,),"Год",--MID(HLOOKUP("*год*",CK$9:$KM$9,1,),10,4),"Квартал",MID(HLOOKUP("*Квартал*",CK$9:INDEX($9:$9,MATCH("яяя",$9:$9)),1,),10,11),"Месяц",MID(HLOOKUP("Всего за*",CK$9:INDEX($9:$9,MATCH("яяя",$9:$9)),1,),10,10),"Декада",SUBSTITUTE(CK$9,CHAR(10)," ")),)</f>
        <v>0</v>
      </c>
      <c r="CL14" s="2">
        <f>IFERROR(GETPIVOTDATA("Сумма",Лист1!$A$1,"№ работника",$Z14,"Вариант",REPLACE(LEFTB(LOOKUP("яяя",$CI$8:CL$8),11),9,2,),"Год",--MID(HLOOKUP("*год*",CL$9:$KM$9,1,),10,4),"Квартал",MID(HLOOKUP("*Квартал*",CL$9:INDEX($9:$9,MATCH("яяя",$9:$9)),1,),10,11),"Месяц",MID(HLOOKUP("Всего за*",CL$9:INDEX($9:$9,MATCH("яяя",$9:$9)),1,),10,10),"Декада",SUBSTITUTE(CL$9,CHAR(10)," ")),)</f>
        <v>0</v>
      </c>
      <c r="CM14" s="2">
        <f>IFERROR(GETPIVOTDATA("Сумма",Лист1!$A$1,"№ работника",$Z14,"Вариант",REPLACE(LEFTB(LOOKUP("яяя",$CI$8:CM$8),11),9,2,),"Год",--MID(HLOOKUP("*год*",CM$9:INDEX($9:$9,MATCH("яяя",$9:$9)),1,),10,4),"Квартал",MID(HLOOKUP("*Квартал*",CM$9:INDEX($9:$9,MATCH("яяя",$9:$9)),1,),10,11),"Месяц",MID(CM$9,10,10)),)</f>
        <v>0</v>
      </c>
      <c r="CN14" s="2">
        <f>IFERROR(GETPIVOTDATA("Сумма",Лист1!$A$1,"№ работника",$Z14,"Вариант",REPLACE(LEFTB(LOOKUP("яяя",$CI$8:CN$8),11),9,2,),"Год",--MID(HLOOKUP("*год*",CN$9:$KM$9,1,),10,4),"Квартал",MID(HLOOKUP("*Квартал*",CN$9:INDEX($9:$9,MATCH("яяя",$9:$9)),1,),10,11),"Месяц",MID(HLOOKUP("Всего за*",CN$9:INDEX($9:$9,MATCH("яяя",$9:$9)),1,),10,10),"Декада",SUBSTITUTE(CN$9,CHAR(10)," ")),)</f>
        <v>0</v>
      </c>
      <c r="CO14" s="2">
        <f>IFERROR(GETPIVOTDATA("Сумма",Лист1!$A$1,"№ работника",$Z14,"Вариант",REPLACE(LEFTB(LOOKUP("яяя",$CI$8:CO$8),11),9,2,),"Год",--MID(HLOOKUP("*год*",CO$9:$KM$9,1,),10,4),"Квартал",MID(HLOOKUP("*Квартал*",CO$9:INDEX($9:$9,MATCH("яяя",$9:$9)),1,),10,11),"Месяц",MID(HLOOKUP("Всего за*",CO$9:INDEX($9:$9,MATCH("яяя",$9:$9)),1,),10,10),"Декада",SUBSTITUTE(CO$9,CHAR(10)," ")),)</f>
        <v>0</v>
      </c>
      <c r="CP14" s="2">
        <f>IFERROR(GETPIVOTDATA("Сумма",Лист1!$A$1,"№ работника",$Z14,"Вариант",REPLACE(LEFTB(LOOKUP("яяя",$CI$8:CP$8),11),9,2,),"Год",--MID(HLOOKUP("*год*",CP$9:$KM$9,1,),10,4),"Квартал",MID(HLOOKUP("*Квартал*",CP$9:INDEX($9:$9,MATCH("яяя",$9:$9)),1,),10,11),"Месяц",MID(HLOOKUP("Всего за*",CP$9:INDEX($9:$9,MATCH("яяя",$9:$9)),1,),10,10),"Декада",SUBSTITUTE(CP$9,CHAR(10)," ")),)</f>
        <v>0</v>
      </c>
      <c r="CQ14" s="2">
        <f>IFERROR(GETPIVOTDATA("Сумма",Лист1!$A$1,"№ работника",$Z14,"Вариант",REPLACE(LEFTB(LOOKUP("яяя",$CI$8:CQ$8),11),9,2,),"Год",--MID(HLOOKUP("*год*",CQ$9:INDEX($9:$9,MATCH("яяя",$9:$9)),1,),10,4),"Квартал",MID(HLOOKUP("*Квартал*",CQ$9:INDEX($9:$9,MATCH("яяя",$9:$9)),1,),10,11),"Месяц",MID(CQ$9,10,10)),)</f>
        <v>0</v>
      </c>
      <c r="CR14" s="2">
        <f>IFERROR(GETPIVOTDATA("Сумма",Лист1!$A$1,"№ работника",$Z14,"Вариант",REPLACE(LEFTB(LOOKUP("яяя",$CI$8:CR$8),11),9,2,),"Год",--MID(HLOOKUP("*год*",CR$9:$KM$9,1,),10,4),"Квартал",MID(HLOOKUP("*Квартал*",CR$9:INDEX($9:$9,MATCH("яяя",$9:$9)),1,),10,11),"Месяц",MID(HLOOKUP("Всего за*",CR$9:INDEX($9:$9,MATCH("яяя",$9:$9)),1,),10,10),"Декада",SUBSTITUTE(CR$9,CHAR(10)," ")),)</f>
        <v>0</v>
      </c>
      <c r="CS14" s="2">
        <f>IFERROR(GETPIVOTDATA("Сумма",Лист1!$A$1,"№ работника",$Z14,"Вариант",REPLACE(LEFTB(LOOKUP("яяя",$CI$8:CS$8),11),9,2,),"Год",--MID(HLOOKUP("*год*",CS$9:$KM$9,1,),10,4),"Квартал",MID(HLOOKUP("*Квартал*",CS$9:INDEX($9:$9,MATCH("яяя",$9:$9)),1,),10,11),"Месяц",MID(HLOOKUP("Всего за*",CS$9:INDEX($9:$9,MATCH("яяя",$9:$9)),1,),10,10),"Декада",SUBSTITUTE(CS$9,CHAR(10)," ")),)</f>
        <v>0</v>
      </c>
      <c r="CT14" s="2">
        <f>IFERROR(GETPIVOTDATA("Сумма",Лист1!$A$1,"№ работника",$Z14,"Вариант",REPLACE(LEFTB(LOOKUP("яяя",$CI$8:CT$8),11),9,2,),"Год",--MID(HLOOKUP("*год*",CT$9:$KM$9,1,),10,4),"Квартал",MID(HLOOKUP("*Квартал*",CT$9:INDEX($9:$9,MATCH("яяя",$9:$9)),1,),10,11),"Месяц",MID(HLOOKUP("Всего за*",CT$9:INDEX($9:$9,MATCH("яяя",$9:$9)),1,),10,10),"Декада",SUBSTITUTE(CT$9,CHAR(10)," ")),)</f>
        <v>0</v>
      </c>
      <c r="CU14" s="2">
        <f>IFERROR(GETPIVOTDATA("Сумма",Лист1!$A$1,"№ работника",$Z14,"Вариант",REPLACE(LEFTB(LOOKUP("яяя",$CI$8:CU$8),11),9,2,),"Год",--MID(HLOOKUP("*год*",CU$9:INDEX($9:$9,MATCH("яяя",$9:$9)),1,),10,4),"Квартал",MID(HLOOKUP("*Квартал*",CU$9:INDEX($9:$9,MATCH("яяя",$9:$9)),1,),10,11),"Месяц",MID(CU$9,10,10)),)</f>
        <v>0</v>
      </c>
      <c r="CV14" s="2">
        <f>IFERROR(GETPIVOTDATA("Сумма",Лист1!$A$1,"№ работника",$Z14,"Вариант",REPLACE(LEFTB(LOOKUP("яяя",$CI$8:CV$8),11),9,2,),"Год",--MID(HLOOKUP("*год*",CV$9:INDEX($9:$9,MATCH("яяя",$9:$9)),1,),10,4),"Квартал",MID(HLOOKUP("*Квартал*",CV$9:INDEX($9:$9,MATCH("яяя",$9:$9)),1,),10,11)),)</f>
        <v>0</v>
      </c>
      <c r="CW14" s="2">
        <f>IFERROR(GETPIVOTDATA("Сумма",Лист1!$A$1,"№ работника",$Z14,"Вариант",REPLACE(LEFTB(LOOKUP("яяя",$CI$8:CW$8),11),9,2,),"Год",--MID(HLOOKUP("*год*",CW$9:$KM$9,1,),10,4),"Квартал",MID(HLOOKUP("*Квартал*",CW$9:INDEX($9:$9,MATCH("яяя",$9:$9)),1,),10,11),"Месяц",MID(HLOOKUP("Всего за*",CW$9:INDEX($9:$9,MATCH("яяя",$9:$9)),1,),10,10),"Декада",SUBSTITUTE(CW$9,CHAR(10)," ")),)</f>
        <v>0</v>
      </c>
      <c r="CX14" s="2">
        <f>IFERROR(GETPIVOTDATA("Сумма",Лист1!$A$1,"№ работника",$Z14,"Вариант",REPLACE(LEFTB(LOOKUP("яяя",$CI$8:CX$8),11),9,2,),"Год",--MID(HLOOKUP("*год*",CX$9:$KM$9,1,),10,4),"Квартал",MID(HLOOKUP("*Квартал*",CX$9:INDEX($9:$9,MATCH("яяя",$9:$9)),1,),10,11),"Месяц",MID(HLOOKUP("Всего за*",CX$9:INDEX($9:$9,MATCH("яяя",$9:$9)),1,),10,10),"Декада",SUBSTITUTE(CX$9,CHAR(10)," ")),)</f>
        <v>0</v>
      </c>
      <c r="CY14" s="2">
        <f>IFERROR(GETPIVOTDATA("Сумма",Лист1!$A$1,"№ работника",$Z14,"Вариант",REPLACE(LEFTB(LOOKUP("яяя",$CI$8:CY$8),11),9,2,),"Год",--MID(HLOOKUP("*год*",CY$9:$KM$9,1,),10,4),"Квартал",MID(HLOOKUP("*Квартал*",CY$9:INDEX($9:$9,MATCH("яяя",$9:$9)),1,),10,11),"Месяц",MID(HLOOKUP("Всего за*",CY$9:INDEX($9:$9,MATCH("яяя",$9:$9)),1,),10,10),"Декада",SUBSTITUTE(CY$9,CHAR(10)," ")),)</f>
        <v>0</v>
      </c>
      <c r="CZ14" s="2">
        <f>IFERROR(GETPIVOTDATA("Сумма",Лист1!$A$1,"№ работника",$Z14,"Вариант",REPLACE(LEFTB(LOOKUP("яяя",$CI$8:CZ$8),11),9,2,),"Год",--MID(HLOOKUP("*год*",CZ$9:INDEX($9:$9,MATCH("яяя",$9:$9)),1,),10,4),"Квартал",MID(HLOOKUP("*Квартал*",CZ$9:INDEX($9:$9,MATCH("яяя",$9:$9)),1,),10,11),"Месяц",MID(CZ$9,10,10)),)</f>
        <v>0</v>
      </c>
      <c r="DA14" s="2">
        <f>IFERROR(GETPIVOTDATA("Сумма",Лист1!$A$1,"№ работника",$Z14,"Вариант",REPLACE(LEFTB(LOOKUP("яяя",$CI$8:DA$8),11),9,2,),"Год",--MID(HLOOKUP("*год*",DA$9:$KM$9,1,),10,4),"Квартал",MID(HLOOKUP("*Квартал*",DA$9:INDEX($9:$9,MATCH("яяя",$9:$9)),1,),10,11),"Месяц",MID(HLOOKUP("Всего за*",DA$9:INDEX($9:$9,MATCH("яяя",$9:$9)),1,),10,10),"Декада",SUBSTITUTE(DA$9,CHAR(10)," ")),)</f>
        <v>0</v>
      </c>
      <c r="DB14" s="2">
        <f>IFERROR(GETPIVOTDATA("Сумма",Лист1!$A$1,"№ работника",$Z14,"Вариант",REPLACE(LEFTB(LOOKUP("яяя",$CI$8:DB$8),11),9,2,),"Год",--MID(HLOOKUP("*год*",DB$9:$KM$9,1,),10,4),"Квартал",MID(HLOOKUP("*Квартал*",DB$9:INDEX($9:$9,MATCH("яяя",$9:$9)),1,),10,11),"Месяц",MID(HLOOKUP("Всего за*",DB$9:INDEX($9:$9,MATCH("яяя",$9:$9)),1,),10,10),"Декада",SUBSTITUTE(DB$9,CHAR(10)," ")),)</f>
        <v>0</v>
      </c>
      <c r="DC14" s="2">
        <f>IFERROR(GETPIVOTDATA("Сумма",Лист1!$A$1,"№ работника",$Z14,"Вариант",REPLACE(LEFTB(LOOKUP("яяя",$CI$8:DC$8),11),9,2,),"Год",--MID(HLOOKUP("*год*",DC$9:$KM$9,1,),10,4),"Квартал",MID(HLOOKUP("*Квартал*",DC$9:INDEX($9:$9,MATCH("яяя",$9:$9)),1,),10,11),"Месяц",MID(HLOOKUP("Всего за*",DC$9:INDEX($9:$9,MATCH("яяя",$9:$9)),1,),10,10),"Декада",SUBSTITUTE(DC$9,CHAR(10)," ")),)</f>
        <v>0</v>
      </c>
      <c r="DD14" s="2">
        <f>IFERROR(GETPIVOTDATA("Сумма",Лист1!$A$1,"№ работника",$Z14,"Вариант",REPLACE(LEFTB(LOOKUP("яяя",$CI$8:DD$8),11),9,2,),"Год",--MID(HLOOKUP("*год*",DD$9:INDEX($9:$9,MATCH("яяя",$9:$9)),1,),10,4),"Квартал",MID(HLOOKUP("*Квартал*",DD$9:INDEX($9:$9,MATCH("яяя",$9:$9)),1,),10,11),"Месяц",MID(DD$9,10,10)),)</f>
        <v>0</v>
      </c>
      <c r="DE14" s="2">
        <f>IFERROR(GETPIVOTDATA("Сумма",Лист1!$A$1,"№ работника",$Z14,"Вариант",REPLACE(LEFTB(LOOKUP("яяя",$CI$8:DE$8),11),9,2,),"Год",--MID(HLOOKUP("*год*",DE$9:$KM$9,1,),10,4),"Квартал",MID(HLOOKUP("*Квартал*",DE$9:INDEX($9:$9,MATCH("яяя",$9:$9)),1,),10,11),"Месяц",MID(HLOOKUP("Всего за*",DE$9:INDEX($9:$9,MATCH("яяя",$9:$9)),1,),10,10),"Декада",SUBSTITUTE(DE$9,CHAR(10)," ")),)</f>
        <v>0</v>
      </c>
      <c r="DF14" s="2">
        <f>IFERROR(GETPIVOTDATA("Сумма",Лист1!$A$1,"№ работника",$Z14,"Вариант",REPLACE(LEFTB(LOOKUP("яяя",$CI$8:DF$8),11),9,2,),"Год",--MID(HLOOKUP("*год*",DF$9:$KM$9,1,),10,4),"Квартал",MID(HLOOKUP("*Квартал*",DF$9:INDEX($9:$9,MATCH("яяя",$9:$9)),1,),10,11),"Месяц",MID(HLOOKUP("Всего за*",DF$9:INDEX($9:$9,MATCH("яяя",$9:$9)),1,),10,10),"Декада",SUBSTITUTE(DF$9,CHAR(10)," ")),)</f>
        <v>0</v>
      </c>
      <c r="DG14" s="2">
        <f>IFERROR(GETPIVOTDATA("Сумма",Лист1!$A$1,"№ работника",$Z14,"Вариант",REPLACE(LEFTB(LOOKUP("яяя",$CI$8:DG$8),11),9,2,),"Год",--MID(HLOOKUP("*год*",DG$9:$KM$9,1,),10,4),"Квартал",MID(HLOOKUP("*Квартал*",DG$9:INDEX($9:$9,MATCH("яяя",$9:$9)),1,),10,11),"Месяц",MID(HLOOKUP("Всего за*",DG$9:INDEX($9:$9,MATCH("яяя",$9:$9)),1,),10,10),"Декада",SUBSTITUTE(DG$9,CHAR(10)," ")),)</f>
        <v>0</v>
      </c>
      <c r="DH14" s="2">
        <f>IFERROR(GETPIVOTDATA("Сумма",Лист1!$A$1,"№ работника",$Z14,"Вариант",REPLACE(LEFTB(LOOKUP("яяя",$CI$8:DH$8),11),9,2,),"Год",--MID(HLOOKUP("*год*",DH$9:INDEX($9:$9,MATCH("яяя",$9:$9)),1,),10,4),"Квартал",MID(HLOOKUP("*Квартал*",DH$9:INDEX($9:$9,MATCH("яяя",$9:$9)),1,),10,11),"Месяц",MID(DH$9,10,10)),)</f>
        <v>0</v>
      </c>
      <c r="DI14" s="2">
        <f>IFERROR(GETPIVOTDATA("Сумма",Лист1!$A$1,"№ работника",$Z14,"Вариант",REPLACE(LEFTB(LOOKUP("яяя",$CI$8:DI$8),11),9,2,),"Год",--MID(HLOOKUP("*год*",DI$9:INDEX($9:$9,MATCH("яяя",$9:$9)),1,),10,4),"Квартал",MID(HLOOKUP("*Квартал*",DI$9:INDEX($9:$9,MATCH("яяя",$9:$9)),1,),10,11)),)</f>
        <v>0</v>
      </c>
      <c r="DJ14" s="2">
        <f>IFERROR(GETPIVOTDATA("Сумма",Лист1!$A$1,"№ работника",$Z14,"Вариант",REPLACE(LEFTB(LOOKUP("яяя",$CI$8:DJ$8),11),9,2,),"Год",--MID(HLOOKUP("*год*",DJ$9:$KM$9,1,),10,4),"Квартал",MID(HLOOKUP("*Квартал*",DJ$9:INDEX($9:$9,MATCH("яяя",$9:$9)),1,),10,11),"Месяц",MID(HLOOKUP("Всего за*",DJ$9:INDEX($9:$9,MATCH("яяя",$9:$9)),1,),10,10),"Декада",SUBSTITUTE(DJ$9,CHAR(10)," ")),)</f>
        <v>0</v>
      </c>
      <c r="DK14" s="2">
        <f>IFERROR(GETPIVOTDATA("Сумма",Лист1!$A$1,"№ работника",$Z14,"Вариант",REPLACE(LEFTB(LOOKUP("яяя",$CI$8:DK$8),11),9,2,),"Год",--MID(HLOOKUP("*год*",DK$9:$KM$9,1,),10,4),"Квартал",MID(HLOOKUP("*Квартал*",DK$9:INDEX($9:$9,MATCH("яяя",$9:$9)),1,),10,11),"Месяц",MID(HLOOKUP("Всего за*",DK$9:INDEX($9:$9,MATCH("яяя",$9:$9)),1,),10,10),"Декада",SUBSTITUTE(DK$9,CHAR(10)," ")),)</f>
        <v>0</v>
      </c>
      <c r="DL14" s="2">
        <f>IFERROR(GETPIVOTDATA("Сумма",Лист1!$A$1,"№ работника",$Z14,"Вариант",REPLACE(LEFTB(LOOKUP("яяя",$CI$8:DL$8),11),9,2,),"Год",--MID(HLOOKUP("*год*",DL$9:$KM$9,1,),10,4),"Квартал",MID(HLOOKUP("*Квартал*",DL$9:INDEX($9:$9,MATCH("яяя",$9:$9)),1,),10,11),"Месяц",MID(HLOOKUP("Всего за*",DL$9:INDEX($9:$9,MATCH("яяя",$9:$9)),1,),10,10),"Декада",SUBSTITUTE(DL$9,CHAR(10)," ")),)</f>
        <v>0</v>
      </c>
      <c r="DM14" s="2">
        <f>IFERROR(GETPIVOTDATA("Сумма",Лист1!$A$1,"№ работника",$Z14,"Вариант",REPLACE(LEFTB(LOOKUP("яяя",$CI$8:DM$8),11),9,2,),"Год",--MID(HLOOKUP("*год*",DM$9:INDEX($9:$9,MATCH("яяя",$9:$9)),1,),10,4),"Квартал",MID(HLOOKUP("*Квартал*",DM$9:INDEX($9:$9,MATCH("яяя",$9:$9)),1,),10,11),"Месяц",MID(DM$9,10,10)),)</f>
        <v>0</v>
      </c>
      <c r="DN14" s="2">
        <f>IFERROR(GETPIVOTDATA("Сумма",Лист1!$A$1,"№ работника",$Z14,"Вариант",REPLACE(LEFTB(LOOKUP("яяя",$CI$8:DN$8),11),9,2,),"Год",--MID(HLOOKUP("*год*",DN$9:$KM$9,1,),10,4),"Квартал",MID(HLOOKUP("*Квартал*",DN$9:INDEX($9:$9,MATCH("яяя",$9:$9)),1,),10,11),"Месяц",MID(HLOOKUP("Всего за*",DN$9:INDEX($9:$9,MATCH("яяя",$9:$9)),1,),10,10),"Декада",SUBSTITUTE(DN$9,CHAR(10)," ")),)</f>
        <v>0</v>
      </c>
      <c r="DO14" s="2">
        <f>IFERROR(GETPIVOTDATA("Сумма",Лист1!$A$1,"№ работника",$Z14,"Вариант",REPLACE(LEFTB(LOOKUP("яяя",$CI$8:DO$8),11),9,2,),"Год",--MID(HLOOKUP("*год*",DO$9:$KM$9,1,),10,4),"Квартал",MID(HLOOKUP("*Квартал*",DO$9:INDEX($9:$9,MATCH("яяя",$9:$9)),1,),10,11),"Месяц",MID(HLOOKUP("Всего за*",DO$9:INDEX($9:$9,MATCH("яяя",$9:$9)),1,),10,10),"Декада",SUBSTITUTE(DO$9,CHAR(10)," ")),)</f>
        <v>0</v>
      </c>
      <c r="DP14" s="2">
        <f>IFERROR(GETPIVOTDATA("Сумма",Лист1!$A$1,"№ работника",$Z14,"Вариант",REPLACE(LEFTB(LOOKUP("яяя",$CI$8:DP$8),11),9,2,),"Год",--MID(HLOOKUP("*год*",DP$9:$KM$9,1,),10,4),"Квартал",MID(HLOOKUP("*Квартал*",DP$9:INDEX($9:$9,MATCH("яяя",$9:$9)),1,),10,11),"Месяц",MID(HLOOKUP("Всего за*",DP$9:INDEX($9:$9,MATCH("яяя",$9:$9)),1,),10,10),"Декада",SUBSTITUTE(DP$9,CHAR(10)," ")),)</f>
        <v>0</v>
      </c>
      <c r="DQ14" s="2">
        <f>IFERROR(GETPIVOTDATA("Сумма",Лист1!$A$1,"№ работника",$Z14,"Вариант",REPLACE(LEFTB(LOOKUP("яяя",$CI$8:DQ$8),11),9,2,),"Год",--MID(HLOOKUP("*год*",DQ$9:INDEX($9:$9,MATCH("яяя",$9:$9)),1,),10,4),"Квартал",MID(HLOOKUP("*Квартал*",DQ$9:INDEX($9:$9,MATCH("яяя",$9:$9)),1,),10,11),"Месяц",MID(DQ$9,10,10)),)</f>
        <v>0</v>
      </c>
      <c r="DR14" s="2">
        <f>IFERROR(GETPIVOTDATA("Сумма",Лист1!$A$1,"№ работника",$Z14,"Вариант",REPLACE(LEFTB(LOOKUP("яяя",$CI$8:DR$8),11),9,2,),"Год",--MID(HLOOKUP("*год*",DR$9:$KM$9,1,),10,4),"Квартал",MID(HLOOKUP("*Квартал*",DR$9:INDEX($9:$9,MATCH("яяя",$9:$9)),1,),10,11),"Месяц",MID(HLOOKUP("Всего за*",DR$9:INDEX($9:$9,MATCH("яяя",$9:$9)),1,),10,10),"Декада",SUBSTITUTE(DR$9,CHAR(10)," ")),)</f>
        <v>0</v>
      </c>
      <c r="DS14" s="2">
        <f>IFERROR(GETPIVOTDATA("Сумма",Лист1!$A$1,"№ работника",$Z14,"Вариант",REPLACE(LEFTB(LOOKUP("яяя",$CI$8:DS$8),11),9,2,),"Год",--MID(HLOOKUP("*год*",DS$9:$KM$9,1,),10,4),"Квартал",MID(HLOOKUP("*Квартал*",DS$9:INDEX($9:$9,MATCH("яяя",$9:$9)),1,),10,11),"Месяц",MID(HLOOKUP("Всего за*",DS$9:INDEX($9:$9,MATCH("яяя",$9:$9)),1,),10,10),"Декада",SUBSTITUTE(DS$9,CHAR(10)," ")),)</f>
        <v>0</v>
      </c>
      <c r="DT14" s="2">
        <f>IFERROR(GETPIVOTDATA("Сумма",Лист1!$A$1,"№ работника",$Z14,"Вариант",REPLACE(LEFTB(LOOKUP("яяя",$CI$8:DT$8),11),9,2,),"Год",--MID(HLOOKUP("*год*",DT$9:$KM$9,1,),10,4),"Квартал",MID(HLOOKUP("*Квартал*",DT$9:INDEX($9:$9,MATCH("яяя",$9:$9)),1,),10,11),"Месяц",MID(HLOOKUP("Всего за*",DT$9:INDEX($9:$9,MATCH("яяя",$9:$9)),1,),10,10),"Декада",SUBSTITUTE(DT$9,CHAR(10)," ")),)</f>
        <v>0</v>
      </c>
      <c r="DU14" s="2">
        <f>IFERROR(GETPIVOTDATA("Сумма",Лист1!$A$1,"№ работника",$Z14,"Вариант",REPLACE(LEFTB(LOOKUP("яяя",$CI$8:DU$8),11),9,2,),"Год",--MID(HLOOKUP("*год*",DU$9:INDEX($9:$9,MATCH("яяя",$9:$9)),1,),10,4),"Квартал",MID(HLOOKUP("*Квартал*",DU$9:INDEX($9:$9,MATCH("яяя",$9:$9)),1,),10,11),"Месяц",MID(DU$9,10,10)),)</f>
        <v>0</v>
      </c>
      <c r="DV14" s="2">
        <f>IFERROR(GETPIVOTDATA("Сумма",Лист1!$A$1,"№ работника",$Z14,"Вариант",REPLACE(LEFTB(LOOKUP("яяя",$CI$8:DV$8),11),9,2,),"Год",--MID(HLOOKUP("*год*",DV$9:INDEX($9:$9,MATCH("яяя",$9:$9)),1,),10,4),"Квартал",MID(HLOOKUP("*Квартал*",DV$9:INDEX($9:$9,MATCH("яяя",$9:$9)),1,),10,11)),)</f>
        <v>0</v>
      </c>
      <c r="DW14" s="2">
        <f>IFERROR(GETPIVOTDATA("Сумма",Лист1!$A$1,"№ работника",$Z14,"Вариант",REPLACE(LEFTB(LOOKUP("яяя",$CI$8:DW$8),11),9,2,),"Год",--MID(HLOOKUP("*год*",DW$9:$KM$9,1,),10,4),"Квартал",MID(HLOOKUP("*Квартал*",DW$9:INDEX($9:$9,MATCH("яяя",$9:$9)),1,),10,11),"Месяц",MID(HLOOKUP("Всего за*",DW$9:INDEX($9:$9,MATCH("яяя",$9:$9)),1,),10,10),"Декада",SUBSTITUTE(DW$9,CHAR(10)," ")),)</f>
        <v>0</v>
      </c>
      <c r="DX14" s="2">
        <f>IFERROR(GETPIVOTDATA("Сумма",Лист1!$A$1,"№ работника",$Z14,"Вариант",REPLACE(LEFTB(LOOKUP("яяя",$CI$8:DX$8),11),9,2,),"Год",--MID(HLOOKUP("*год*",DX$9:$KM$9,1,),10,4),"Квартал",MID(HLOOKUP("*Квартал*",DX$9:INDEX($9:$9,MATCH("яяя",$9:$9)),1,),10,11),"Месяц",MID(HLOOKUP("Всего за*",DX$9:INDEX($9:$9,MATCH("яяя",$9:$9)),1,),10,10),"Декада",SUBSTITUTE(DX$9,CHAR(10)," ")),)</f>
        <v>0</v>
      </c>
      <c r="DY14" s="2">
        <f>IFERROR(GETPIVOTDATA("Сумма",Лист1!$A$1,"№ работника",$Z14,"Вариант",REPLACE(LEFTB(LOOKUP("яяя",$CI$8:DY$8),11),9,2,),"Год",--MID(HLOOKUP("*год*",DY$9:$KM$9,1,),10,4),"Квартал",MID(HLOOKUP("*Квартал*",DY$9:INDEX($9:$9,MATCH("яяя",$9:$9)),1,),10,11),"Месяц",MID(HLOOKUP("Всего за*",DY$9:INDEX($9:$9,MATCH("яяя",$9:$9)),1,),10,10),"Декада",SUBSTITUTE(DY$9,CHAR(10)," ")),)</f>
        <v>0</v>
      </c>
      <c r="DZ14" s="2">
        <f>IFERROR(GETPIVOTDATA("Сумма",Лист1!$A$1,"№ работника",$Z14,"Вариант",REPLACE(LEFTB(LOOKUP("яяя",$CI$8:DZ$8),11),9,2,),"Год",--MID(HLOOKUP("*год*",DZ$9:INDEX($9:$9,MATCH("яяя",$9:$9)),1,),10,4),"Квартал",MID(HLOOKUP("*Квартал*",DZ$9:INDEX($9:$9,MATCH("яяя",$9:$9)),1,),10,11),"Месяц",MID(DZ$9,10,10)),)</f>
        <v>0</v>
      </c>
      <c r="EA14" s="2">
        <f>IFERROR(GETPIVOTDATA("Сумма",Лист1!$A$1,"№ работника",$Z14,"Вариант",REPLACE(LEFTB(LOOKUP("яяя",$CI$8:EA$8),11),9,2,),"Год",--MID(HLOOKUP("*год*",EA$9:$KM$9,1,),10,4),"Квартал",MID(HLOOKUP("*Квартал*",EA$9:INDEX($9:$9,MATCH("яяя",$9:$9)),1,),10,11),"Месяц",MID(HLOOKUP("Всего за*",EA$9:INDEX($9:$9,MATCH("яяя",$9:$9)),1,),10,10),"Декада",SUBSTITUTE(EA$9,CHAR(10)," ")),)</f>
        <v>0</v>
      </c>
      <c r="EB14" s="2">
        <f>IFERROR(GETPIVOTDATA("Сумма",Лист1!$A$1,"№ работника",$Z14,"Вариант",REPLACE(LEFTB(LOOKUP("яяя",$CI$8:EB$8),11),9,2,),"Год",--MID(HLOOKUP("*год*",EB$9:$KM$9,1,),10,4),"Квартал",MID(HLOOKUP("*Квартал*",EB$9:INDEX($9:$9,MATCH("яяя",$9:$9)),1,),10,11),"Месяц",MID(HLOOKUP("Всего за*",EB$9:INDEX($9:$9,MATCH("яяя",$9:$9)),1,),10,10),"Декада",SUBSTITUTE(EB$9,CHAR(10)," ")),)</f>
        <v>0</v>
      </c>
      <c r="EC14" s="2">
        <f>IFERROR(GETPIVOTDATA("Сумма",Лист1!$A$1,"№ работника",$Z14,"Вариант",REPLACE(LEFTB(LOOKUP("яяя",$CI$8:EC$8),11),9,2,),"Год",--MID(HLOOKUP("*год*",EC$9:$KM$9,1,),10,4),"Квартал",MID(HLOOKUP("*Квартал*",EC$9:INDEX($9:$9,MATCH("яяя",$9:$9)),1,),10,11),"Месяц",MID(HLOOKUP("Всего за*",EC$9:INDEX($9:$9,MATCH("яяя",$9:$9)),1,),10,10),"Декада",SUBSTITUTE(EC$9,CHAR(10)," ")),)</f>
        <v>0</v>
      </c>
      <c r="ED14" s="2">
        <f>IFERROR(GETPIVOTDATA("Сумма",Лист1!$A$1,"№ работника",$Z14,"Вариант",REPLACE(LEFTB(LOOKUP("яяя",$CI$8:ED$8),11),9,2,),"Год",--MID(HLOOKUP("*год*",ED$9:INDEX($9:$9,MATCH("яяя",$9:$9)),1,),10,4),"Квартал",MID(HLOOKUP("*Квартал*",ED$9:INDEX($9:$9,MATCH("яяя",$9:$9)),1,),10,11),"Месяц",MID(ED$9,10,10)),)</f>
        <v>0</v>
      </c>
      <c r="EE14" s="2">
        <f>IFERROR(GETPIVOTDATA("Сумма",Лист1!$A$1,"№ работника",$Z14,"Вариант",REPLACE(LEFTB(LOOKUP("яяя",$CI$8:EE$8),11),9,2,),"Год",--MID(HLOOKUP("*год*",EE$9:$KM$9,1,),10,4),"Квартал",MID(HLOOKUP("*Квартал*",EE$9:INDEX($9:$9,MATCH("яяя",$9:$9)),1,),10,11),"Месяц",MID(HLOOKUP("Всего за*",EE$9:INDEX($9:$9,MATCH("яяя",$9:$9)),1,),10,10),"Декада",SUBSTITUTE(EE$9,CHAR(10)," ")),)</f>
        <v>0</v>
      </c>
      <c r="EF14" s="2">
        <f>IFERROR(GETPIVOTDATA("Сумма",Лист1!$A$1,"№ работника",$Z14,"Вариант",REPLACE(LEFTB(LOOKUP("яяя",$CI$8:EF$8),11),9,2,),"Год",--MID(HLOOKUP("*год*",EF$9:$KM$9,1,),10,4),"Квартал",MID(HLOOKUP("*Квартал*",EF$9:INDEX($9:$9,MATCH("яяя",$9:$9)),1,),10,11),"Месяц",MID(HLOOKUP("Всего за*",EF$9:INDEX($9:$9,MATCH("яяя",$9:$9)),1,),10,10),"Декада",SUBSTITUTE(EF$9,CHAR(10)," ")),)</f>
        <v>0</v>
      </c>
      <c r="EG14" s="2">
        <f>IFERROR(GETPIVOTDATA("Сумма",Лист1!$A$1,"№ работника",$Z14,"Вариант",REPLACE(LEFTB(LOOKUP("яяя",$CI$8:EG$8),11),9,2,),"Год",--MID(HLOOKUP("*год*",EG$9:$KM$9,1,),10,4),"Квартал",MID(HLOOKUP("*Квартал*",EG$9:INDEX($9:$9,MATCH("яяя",$9:$9)),1,),10,11),"Месяц",MID(HLOOKUP("Всего за*",EG$9:INDEX($9:$9,MATCH("яяя",$9:$9)),1,),10,10),"Декада",SUBSTITUTE(EG$9,CHAR(10)," ")),)</f>
        <v>0</v>
      </c>
      <c r="EH14" s="2">
        <f>IFERROR(GETPIVOTDATA("Сумма",Лист1!$A$1,"№ работника",$Z14,"Вариант",REPLACE(LEFTB(LOOKUP("яяя",$CI$8:EH$8),11),9,2,),"Год",--MID(HLOOKUP("*год*",EH$9:INDEX($9:$9,MATCH("яяя",$9:$9)),1,),10,4),"Квартал",MID(HLOOKUP("*Квартал*",EH$9:INDEX($9:$9,MATCH("яяя",$9:$9)),1,),10,11),"Месяц",MID(EH$9,10,10)),)</f>
        <v>0</v>
      </c>
      <c r="EI14" s="2">
        <f>IFERROR(GETPIVOTDATA("Сумма",Лист1!$A$1,"№ работника",$Z14,"Вариант",REPLACE(LEFTB(LOOKUP("яяя",$CI$8:EI$8),11),9,2,),"Год",--MID(HLOOKUP("*год*",EI$9:INDEX($9:$9,MATCH("яяя",$9:$9)),1,),10,4),"Квартал",MID(HLOOKUP("*Квартал*",EI$9:INDEX($9:$9,MATCH("яяя",$9:$9)),1,),10,11)),)</f>
        <v>0</v>
      </c>
      <c r="EJ14" s="2">
        <f>IFERROR(GETPIVOTDATA("Сумма",Лист1!$A$1,"№ работника",$Z14,"Вариант",REPLACE(LEFTB(LOOKUP("яяя",$CI$8:EJ$8),11),9,2,),"Год",--MID(EJ$9,10,4)),)</f>
        <v>0</v>
      </c>
      <c r="EK14" s="2">
        <f>IFERROR(GETPIVOTDATA("Сумма",Лист1!$A$1,"№ работника",$Z14,"Вариант",REPLACE(LEFTB(LOOKUP("яяя",$CI$8:EK$8),11),9,2,),"Год",--MID(HLOOKUP("*год*",EK$9:$KM$9,1,),10,4),"Квартал",MID(HLOOKUP("*Квартал*",EK$9:INDEX($9:$9,MATCH("яяя",$9:$9)),1,),10,11),"Месяц",MID(HLOOKUP("Всего за*",EK$9:INDEX($9:$9,MATCH("яяя",$9:$9)),1,),10,10),"Декада",SUBSTITUTE(EK$9,CHAR(10)," ")),)</f>
        <v>0</v>
      </c>
      <c r="EL14" s="2">
        <f>IFERROR(GETPIVOTDATA("Сумма",Лист1!$A$1,"№ работника",$Z14,"Вариант",REPLACE(LEFTB(LOOKUP("яяя",$CI$8:EL$8),11),9,2,),"Год",--MID(HLOOKUP("*год*",EL$9:$KM$9,1,),10,4),"Квартал",MID(HLOOKUP("*Квартал*",EL$9:INDEX($9:$9,MATCH("яяя",$9:$9)),1,),10,11),"Месяц",MID(HLOOKUP("Всего за*",EL$9:INDEX($9:$9,MATCH("яяя",$9:$9)),1,),10,10),"Декада",SUBSTITUTE(EL$9,CHAR(10)," ")),)</f>
        <v>0</v>
      </c>
      <c r="EM14" s="2">
        <f>IFERROR(GETPIVOTDATA("Сумма",Лист1!$A$1,"№ работника",$Z14,"Вариант",REPLACE(LEFTB(LOOKUP("яяя",$CI$8:EM$8),11),9,2,),"Год",--MID(HLOOKUP("*год*",EM$9:$KM$9,1,),10,4),"Квартал",MID(HLOOKUP("*Квартал*",EM$9:INDEX($9:$9,MATCH("яяя",$9:$9)),1,),10,11),"Месяц",MID(HLOOKUP("Всего за*",EM$9:INDEX($9:$9,MATCH("яяя",$9:$9)),1,),10,10),"Декада",SUBSTITUTE(EM$9,CHAR(10)," ")),)</f>
        <v>0</v>
      </c>
      <c r="EN14" s="2">
        <f>IFERROR(GETPIVOTDATA("Сумма",Лист1!$A$1,"№ работника",$Z14,"Вариант",REPLACE(LEFTB(LOOKUP("яяя",$CI$8:EN$8),11),9,2,),"Год",--MID(HLOOKUP("*год*",EN$9:INDEX($9:$9,MATCH("яяя",$9:$9)),1,),10,4),"Квартал",MID(HLOOKUP("*Квартал*",EN$9:INDEX($9:$9,MATCH("яяя",$9:$9)),1,),10,11),"Месяц",MID(EN$9,10,10)),)</f>
        <v>0</v>
      </c>
      <c r="EO14" s="2">
        <f>IFERROR(GETPIVOTDATA("Сумма",Лист1!$A$1,"№ работника",$Z14,"Вариант",REPLACE(LEFTB(LOOKUP("яяя",$CI$8:EO$8),11),9,2,),"Год",--MID(HLOOKUP("*год*",EO$9:$KM$9,1,),10,4),"Квартал",MID(HLOOKUP("*Квартал*",EO$9:INDEX($9:$9,MATCH("яяя",$9:$9)),1,),10,11),"Месяц",MID(HLOOKUP("Всего за*",EO$9:INDEX($9:$9,MATCH("яяя",$9:$9)),1,),10,10),"Декада",SUBSTITUTE(EO$9,CHAR(10)," ")),)</f>
        <v>0</v>
      </c>
      <c r="EP14" s="2">
        <f>IFERROR(GETPIVOTDATA("Сумма",Лист1!$A$1,"№ работника",$Z14,"Вариант",REPLACE(LEFTB(LOOKUP("яяя",$CI$8:EP$8),11),9,2,),"Год",--MID(HLOOKUP("*год*",EP$9:$KM$9,1,),10,4),"Квартал",MID(HLOOKUP("*Квартал*",EP$9:INDEX($9:$9,MATCH("яяя",$9:$9)),1,),10,11),"Месяц",MID(HLOOKUP("Всего за*",EP$9:INDEX($9:$9,MATCH("яяя",$9:$9)),1,),10,10),"Декада",SUBSTITUTE(EP$9,CHAR(10)," ")),)</f>
        <v>0</v>
      </c>
      <c r="EQ14" s="2">
        <f>IFERROR(GETPIVOTDATA("Сумма",Лист1!$A$1,"№ работника",$Z14,"Вариант",REPLACE(LEFTB(LOOKUP("яяя",$CI$8:EQ$8),11),9,2,),"Год",--MID(HLOOKUP("*год*",EQ$9:$KM$9,1,),10,4),"Квартал",MID(HLOOKUP("*Квартал*",EQ$9:INDEX($9:$9,MATCH("яяя",$9:$9)),1,),10,11),"Месяц",MID(HLOOKUP("Всего за*",EQ$9:INDEX($9:$9,MATCH("яяя",$9:$9)),1,),10,10),"Декада",SUBSTITUTE(EQ$9,CHAR(10)," ")),)</f>
        <v>0</v>
      </c>
      <c r="ER14" s="2">
        <f>IFERROR(GETPIVOTDATA("Сумма",Лист1!$A$1,"№ работника",$Z14,"Вариант",REPLACE(LEFTB(LOOKUP("яяя",$CI$8:ER$8),11),9,2,),"Год",--MID(HLOOKUP("*год*",ER$9:INDEX($9:$9,MATCH("яяя",$9:$9)),1,),10,4),"Квартал",MID(HLOOKUP("*Квартал*",ER$9:INDEX($9:$9,MATCH("яяя",$9:$9)),1,),10,11),"Месяц",MID(ER$9,10,10)),)</f>
        <v>0</v>
      </c>
      <c r="ES14" s="2">
        <f>IFERROR(GETPIVOTDATA("Сумма",Лист1!$A$1,"№ работника",$Z14,"Вариант",REPLACE(LEFTB(LOOKUP("яяя",$CI$8:ES$8),11),9,2,),"Год",--MID(HLOOKUP("*год*",ES$9:$KM$9,1,),10,4),"Квартал",MID(HLOOKUP("*Квартал*",ES$9:INDEX($9:$9,MATCH("яяя",$9:$9)),1,),10,11),"Месяц",MID(HLOOKUP("Всего за*",ES$9:INDEX($9:$9,MATCH("яяя",$9:$9)),1,),10,10),"Декада",SUBSTITUTE(ES$9,CHAR(10)," ")),)</f>
        <v>0</v>
      </c>
      <c r="ET14" s="2">
        <f>IFERROR(GETPIVOTDATA("Сумма",Лист1!$A$1,"№ работника",$Z14,"Вариант",REPLACE(LEFTB(LOOKUP("яяя",$CI$8:ET$8),11),9,2,),"Год",--MID(HLOOKUP("*год*",ET$9:$KM$9,1,),10,4),"Квартал",MID(HLOOKUP("*Квартал*",ET$9:INDEX($9:$9,MATCH("яяя",$9:$9)),1,),10,11),"Месяц",MID(HLOOKUP("Всего за*",ET$9:INDEX($9:$9,MATCH("яяя",$9:$9)),1,),10,10),"Декада",SUBSTITUTE(ET$9,CHAR(10)," ")),)</f>
        <v>0</v>
      </c>
      <c r="EU14" s="2">
        <f>IFERROR(GETPIVOTDATA("Сумма",Лист1!$A$1,"№ работника",$Z14,"Вариант",REPLACE(LEFTB(LOOKUP("яяя",$CI$8:EU$8),11),9,2,),"Год",--MID(HLOOKUP("*год*",EU$9:$KM$9,1,),10,4),"Квартал",MID(HLOOKUP("*Квартал*",EU$9:INDEX($9:$9,MATCH("яяя",$9:$9)),1,),10,11),"Месяц",MID(HLOOKUP("Всего за*",EU$9:INDEX($9:$9,MATCH("яяя",$9:$9)),1,),10,10),"Декада",SUBSTITUTE(EU$9,CHAR(10)," ")),)</f>
        <v>0</v>
      </c>
      <c r="EV14" s="2">
        <f>IFERROR(GETPIVOTDATA("Сумма",Лист1!$A$1,"№ работника",$Z14,"Вариант",REPLACE(LEFTB(LOOKUP("яяя",$CI$8:EV$8),11),9,2,),"Год",--MID(HLOOKUP("*год*",EV$9:INDEX($9:$9,MATCH("яяя",$9:$9)),1,),10,4),"Квартал",MID(HLOOKUP("*Квартал*",EV$9:INDEX($9:$9,MATCH("яяя",$9:$9)),1,),10,11),"Месяц",MID(EV$9,10,10)),)</f>
        <v>0</v>
      </c>
      <c r="EW14" s="2">
        <f>IFERROR(GETPIVOTDATA("Сумма",Лист1!$A$1,"№ работника",$Z14,"Вариант",REPLACE(LEFTB(LOOKUP("яяя",$CI$8:EW$8),11),9,2,),"Год",--MID(HLOOKUP("*год*",EW$9:INDEX($9:$9,MATCH("яяя",$9:$9)),1,),10,4),"Квартал",MID(HLOOKUP("*Квартал*",EW$9:INDEX($9:$9,MATCH("яяя",$9:$9)),1,),10,11)),)</f>
        <v>0</v>
      </c>
      <c r="EX14" s="2">
        <f>IFERROR(GETPIVOTDATA("Сумма",Лист1!$A$1,"№ работника",$Z14,"Вариант",REPLACE(LEFTB(LOOKUP("яяя",$CI$8:EX$8),11),9,2,),"Год",--MID(HLOOKUP("*год*",EX$9:$KM$9,1,),10,4),"Квартал",MID(HLOOKUP("*Квартал*",EX$9:INDEX($9:$9,MATCH("яяя",$9:$9)),1,),10,11),"Месяц",MID(HLOOKUP("Всего за*",EX$9:INDEX($9:$9,MATCH("яяя",$9:$9)),1,),10,10),"Декада",SUBSTITUTE(EX$9,CHAR(10)," ")),)</f>
        <v>0</v>
      </c>
      <c r="EY14" s="2">
        <f>IFERROR(GETPIVOTDATA("Сумма",Лист1!$A$1,"№ работника",$Z14,"Вариант",REPLACE(LEFTB(LOOKUP("яяя",$CI$8:EY$8),11),9,2,),"Год",--MID(HLOOKUP("*год*",EY$9:$KM$9,1,),10,4),"Квартал",MID(HLOOKUP("*Квартал*",EY$9:INDEX($9:$9,MATCH("яяя",$9:$9)),1,),10,11),"Месяц",MID(HLOOKUP("Всего за*",EY$9:INDEX($9:$9,MATCH("яяя",$9:$9)),1,),10,10),"Декада",SUBSTITUTE(EY$9,CHAR(10)," ")),)</f>
        <v>0</v>
      </c>
      <c r="EZ14" s="2">
        <f>IFERROR(GETPIVOTDATA("Сумма",Лист1!$A$1,"№ работника",$Z14,"Вариант",REPLACE(LEFTB(LOOKUP("яяя",$CI$8:EZ$8),11),9,2,),"Год",--MID(HLOOKUP("*год*",EZ$9:$KM$9,1,),10,4),"Квартал",MID(HLOOKUP("*Квартал*",EZ$9:INDEX($9:$9,MATCH("яяя",$9:$9)),1,),10,11),"Месяц",MID(HLOOKUP("Всего за*",EZ$9:INDEX($9:$9,MATCH("яяя",$9:$9)),1,),10,10),"Декада",SUBSTITUTE(EZ$9,CHAR(10)," ")),)</f>
        <v>0</v>
      </c>
      <c r="FA14" s="2">
        <f>IFERROR(GETPIVOTDATA("Сумма",Лист1!$A$1,"№ работника",$Z14,"Вариант",REPLACE(LEFTB(LOOKUP("яяя",$CI$8:FA$8),11),9,2,),"Год",--MID(HLOOKUP("*год*",FA$9:INDEX($9:$9,MATCH("яяя",$9:$9)),1,),10,4),"Квартал",MID(HLOOKUP("*Квартал*",FA$9:INDEX($9:$9,MATCH("яяя",$9:$9)),1,),10,11),"Месяц",MID(FA$9,10,10)),)</f>
        <v>0</v>
      </c>
      <c r="FB14" s="2">
        <f>IFERROR(GETPIVOTDATA("Сумма",Лист1!$A$1,"№ работника",$Z14,"Вариант",REPLACE(LEFTB(LOOKUP("яяя",$CI$8:FB$8),11),9,2,),"Год",--MID(HLOOKUP("*год*",FB$9:$KM$9,1,),10,4),"Квартал",MID(HLOOKUP("*Квартал*",FB$9:INDEX($9:$9,MATCH("яяя",$9:$9)),1,),10,11),"Месяц",MID(HLOOKUP("Всего за*",FB$9:INDEX($9:$9,MATCH("яяя",$9:$9)),1,),10,10),"Декада",SUBSTITUTE(FB$9,CHAR(10)," ")),)</f>
        <v>0</v>
      </c>
      <c r="FC14" s="2">
        <f>IFERROR(GETPIVOTDATA("Сумма",Лист1!$A$1,"№ работника",$Z14,"Вариант",REPLACE(LEFTB(LOOKUP("яяя",$CI$8:FC$8),11),9,2,),"Год",--MID(HLOOKUP("*год*",FC$9:$KM$9,1,),10,4),"Квартал",MID(HLOOKUP("*Квартал*",FC$9:INDEX($9:$9,MATCH("яяя",$9:$9)),1,),10,11),"Месяц",MID(HLOOKUP("Всего за*",FC$9:INDEX($9:$9,MATCH("яяя",$9:$9)),1,),10,10),"Декада",SUBSTITUTE(FC$9,CHAR(10)," ")),)</f>
        <v>0</v>
      </c>
      <c r="FD14" s="2">
        <f>IFERROR(GETPIVOTDATA("Сумма",Лист1!$A$1,"№ работника",$Z14,"Вариант",REPLACE(LEFTB(LOOKUP("яяя",$CI$8:FD$8),11),9,2,),"Год",--MID(HLOOKUP("*год*",FD$9:$KM$9,1,),10,4),"Квартал",MID(HLOOKUP("*Квартал*",FD$9:INDEX($9:$9,MATCH("яяя",$9:$9)),1,),10,11),"Месяц",MID(HLOOKUP("Всего за*",FD$9:INDEX($9:$9,MATCH("яяя",$9:$9)),1,),10,10),"Декада",SUBSTITUTE(FD$9,CHAR(10)," ")),)</f>
        <v>0</v>
      </c>
      <c r="FE14" s="2">
        <f>IFERROR(GETPIVOTDATA("Сумма",Лист1!$A$1,"№ работника",$Z14,"Вариант",REPLACE(LEFTB(LOOKUP("яяя",$CI$8:FE$8),11),9,2,),"Год",--MID(HLOOKUP("*год*",FE$9:INDEX($9:$9,MATCH("яяя",$9:$9)),1,),10,4),"Квартал",MID(HLOOKUP("*Квартал*",FE$9:INDEX($9:$9,MATCH("яяя",$9:$9)),1,),10,11),"Месяц",MID(FE$9,10,10)),)</f>
        <v>0</v>
      </c>
      <c r="FF14" s="2">
        <f>IFERROR(GETPIVOTDATA("Сумма",Лист1!$A$1,"№ работника",$Z14,"Вариант",REPLACE(LEFTB(LOOKUP("яяя",$CI$8:FF$8),11),9,2,),"Год",--MID(HLOOKUP("*год*",FF$9:$KM$9,1,),10,4),"Квартал",MID(HLOOKUP("*Квартал*",FF$9:INDEX($9:$9,MATCH("яяя",$9:$9)),1,),10,11),"Месяц",MID(HLOOKUP("Всего за*",FF$9:INDEX($9:$9,MATCH("яяя",$9:$9)),1,),10,10),"Декада",SUBSTITUTE(FF$9,CHAR(10)," ")),)</f>
        <v>0</v>
      </c>
      <c r="FG14" s="2">
        <f>IFERROR(GETPIVOTDATA("Сумма",Лист1!$A$1,"№ работника",$Z14,"Вариант",REPLACE(LEFTB(LOOKUP("яяя",$CI$8:FG$8),11),9,2,),"Год",--MID(HLOOKUP("*год*",FG$9:$KM$9,1,),10,4),"Квартал",MID(HLOOKUP("*Квартал*",FG$9:INDEX($9:$9,MATCH("яяя",$9:$9)),1,),10,11),"Месяц",MID(HLOOKUP("Всего за*",FG$9:INDEX($9:$9,MATCH("яяя",$9:$9)),1,),10,10),"Декада",SUBSTITUTE(FG$9,CHAR(10)," ")),)</f>
        <v>0</v>
      </c>
      <c r="FH14" s="2">
        <f>IFERROR(GETPIVOTDATA("Сумма",Лист1!$A$1,"№ работника",$Z14,"Вариант",REPLACE(LEFTB(LOOKUP("яяя",$CI$8:FH$8),11),9,2,),"Год",--MID(HLOOKUP("*год*",FH$9:$KM$9,1,),10,4),"Квартал",MID(HLOOKUP("*Квартал*",FH$9:INDEX($9:$9,MATCH("яяя",$9:$9)),1,),10,11),"Месяц",MID(HLOOKUP("Всего за*",FH$9:INDEX($9:$9,MATCH("яяя",$9:$9)),1,),10,10),"Декада",SUBSTITUTE(FH$9,CHAR(10)," ")),)</f>
        <v>0</v>
      </c>
      <c r="FI14" s="2">
        <f>IFERROR(GETPIVOTDATA("Сумма",Лист1!$A$1,"№ работника",$Z14,"Вариант",REPLACE(LEFTB(LOOKUP("яяя",$CI$8:FI$8),11),9,2,),"Год",--MID(HLOOKUP("*год*",FI$9:INDEX($9:$9,MATCH("яяя",$9:$9)),1,),10,4),"Квартал",MID(HLOOKUP("*Квартал*",FI$9:INDEX($9:$9,MATCH("яяя",$9:$9)),1,),10,11),"Месяц",MID(FI$9,10,10)),)</f>
        <v>0</v>
      </c>
      <c r="FJ14" s="2">
        <f>IFERROR(GETPIVOTDATA("Сумма",Лист1!$A$1,"№ работника",$Z14,"Вариант",REPLACE(LEFTB(LOOKUP("яяя",$CI$8:FJ$8),11),9,2,),"Год",--MID(HLOOKUP("*год*",FJ$9:INDEX($9:$9,MATCH("яяя",$9:$9)),1,),10,4),"Квартал",MID(HLOOKUP("*Квартал*",FJ$9:INDEX($9:$9,MATCH("яяя",$9:$9)),1,),10,11)),)</f>
        <v>0</v>
      </c>
      <c r="FK14" s="2">
        <f>IFERROR(GETPIVOTDATA("Сумма",Лист1!$A$1,"№ работника",$Z14,"Вариант",REPLACE(LEFTB(LOOKUP("яяя",$CI$8:FK$8),11),9,2,),"Год",--MID(HLOOKUP("*год*",FK$9:$KM$9,1,),10,4),"Квартал",MID(HLOOKUP("*Квартал*",FK$9:INDEX($9:$9,MATCH("яяя",$9:$9)),1,),10,11),"Месяц",MID(HLOOKUP("Всего за*",FK$9:INDEX($9:$9,MATCH("яяя",$9:$9)),1,),10,10),"Декада",SUBSTITUTE(FK$9,CHAR(10)," ")),)</f>
        <v>0</v>
      </c>
      <c r="FL14" s="2">
        <f>IFERROR(GETPIVOTDATA("Сумма",Лист1!$A$1,"№ работника",$Z14,"Вариант",REPLACE(LEFTB(LOOKUP("яяя",$CI$8:FL$8),11),9,2,),"Год",--MID(HLOOKUP("*год*",FL$9:$KM$9,1,),10,4),"Квартал",MID(HLOOKUP("*Квартал*",FL$9:INDEX($9:$9,MATCH("яяя",$9:$9)),1,),10,11),"Месяц",MID(HLOOKUP("Всего за*",FL$9:INDEX($9:$9,MATCH("яяя",$9:$9)),1,),10,10),"Декада",SUBSTITUTE(FL$9,CHAR(10)," ")),)</f>
        <v>0</v>
      </c>
      <c r="FM14" s="2">
        <f>IFERROR(GETPIVOTDATA("Сумма",Лист1!$A$1,"№ работника",$Z14,"Вариант",REPLACE(LEFTB(LOOKUP("яяя",$CI$8:FM$8),11),9,2,),"Год",--MID(HLOOKUP("*год*",FM$9:$KM$9,1,),10,4),"Квартал",MID(HLOOKUP("*Квартал*",FM$9:INDEX($9:$9,MATCH("яяя",$9:$9)),1,),10,11),"Месяц",MID(HLOOKUP("Всего за*",FM$9:INDEX($9:$9,MATCH("яяя",$9:$9)),1,),10,10),"Декада",SUBSTITUTE(FM$9,CHAR(10)," ")),)</f>
        <v>0</v>
      </c>
      <c r="FN14" s="2">
        <f>IFERROR(GETPIVOTDATA("Сумма",Лист1!$A$1,"№ работника",$Z14,"Вариант",REPLACE(LEFTB(LOOKUP("яяя",$CI$8:FN$8),11),9,2,),"Год",--MID(HLOOKUP("*год*",FN$9:INDEX($9:$9,MATCH("яяя",$9:$9)),1,),10,4),"Квартал",MID(HLOOKUP("*Квартал*",FN$9:INDEX($9:$9,MATCH("яяя",$9:$9)),1,),10,11),"Месяц",MID(FN$9,10,10)),)</f>
        <v>0</v>
      </c>
      <c r="FO14" s="2">
        <f>IFERROR(GETPIVOTDATA("Сумма",Лист1!$A$1,"№ работника",$Z14,"Вариант",REPLACE(LEFTB(LOOKUP("яяя",$CI$8:FO$8),11),9,2,),"Год",--MID(HLOOKUP("*год*",FO$9:$KM$9,1,),10,4),"Квартал",MID(HLOOKUP("*Квартал*",FO$9:INDEX($9:$9,MATCH("яяя",$9:$9)),1,),10,11),"Месяц",MID(HLOOKUP("Всего за*",FO$9:INDEX($9:$9,MATCH("яяя",$9:$9)),1,),10,10),"Декада",SUBSTITUTE(FO$9,CHAR(10)," ")),)</f>
        <v>0</v>
      </c>
      <c r="FP14" s="2">
        <f>IFERROR(GETPIVOTDATA("Сумма",Лист1!$A$1,"№ работника",$Z14,"Вариант",REPLACE(LEFTB(LOOKUP("яяя",$CI$8:FP$8),11),9,2,),"Год",--MID(HLOOKUP("*год*",FP$9:$KM$9,1,),10,4),"Квартал",MID(HLOOKUP("*Квартал*",FP$9:INDEX($9:$9,MATCH("яяя",$9:$9)),1,),10,11),"Месяц",MID(HLOOKUP("Всего за*",FP$9:INDEX($9:$9,MATCH("яяя",$9:$9)),1,),10,10),"Декада",SUBSTITUTE(FP$9,CHAR(10)," ")),)</f>
        <v>0</v>
      </c>
      <c r="FQ14" s="2">
        <f>IFERROR(GETPIVOTDATA("Сумма",Лист1!$A$1,"№ работника",$Z14,"Вариант",REPLACE(LEFTB(LOOKUP("яяя",$CI$8:FQ$8),11),9,2,),"Год",--MID(HLOOKUP("*год*",FQ$9:$KM$9,1,),10,4),"Квартал",MID(HLOOKUP("*Квартал*",FQ$9:INDEX($9:$9,MATCH("яяя",$9:$9)),1,),10,11),"Месяц",MID(HLOOKUP("Всего за*",FQ$9:INDEX($9:$9,MATCH("яяя",$9:$9)),1,),10,10),"Декада",SUBSTITUTE(FQ$9,CHAR(10)," ")),)</f>
        <v>0</v>
      </c>
      <c r="FR14" s="2">
        <f>IFERROR(GETPIVOTDATA("Сумма",Лист1!$A$1,"№ работника",$Z14,"Вариант",REPLACE(LEFTB(LOOKUP("яяя",$CI$8:FR$8),11),9,2,),"Год",--MID(HLOOKUP("*год*",FR$9:INDEX($9:$9,MATCH("яяя",$9:$9)),1,),10,4),"Квартал",MID(HLOOKUP("*Квартал*",FR$9:INDEX($9:$9,MATCH("яяя",$9:$9)),1,),10,11),"Месяц",MID(FR$9,10,10)),)</f>
        <v>0</v>
      </c>
      <c r="FS14" s="2">
        <f>IFERROR(GETPIVOTDATA("Сумма",Лист1!$A$1,"№ работника",$Z14,"Вариант",REPLACE(LEFTB(LOOKUP("яяя",$CI$8:FS$8),11),9,2,),"Год",--MID(HLOOKUP("*год*",FS$9:$KM$9,1,),10,4),"Квартал",MID(HLOOKUP("*Квартал*",FS$9:INDEX($9:$9,MATCH("яяя",$9:$9)),1,),10,11),"Месяц",MID(HLOOKUP("Всего за*",FS$9:INDEX($9:$9,MATCH("яяя",$9:$9)),1,),10,10),"Декада",SUBSTITUTE(FS$9,CHAR(10)," ")),)</f>
        <v>0</v>
      </c>
      <c r="FT14" s="2">
        <f>IFERROR(GETPIVOTDATA("Сумма",Лист1!$A$1,"№ работника",$Z14,"Вариант",REPLACE(LEFTB(LOOKUP("яяя",$CI$8:FT$8),11),9,2,),"Год",--MID(HLOOKUP("*год*",FT$9:$KM$9,1,),10,4),"Квартал",MID(HLOOKUP("*Квартал*",FT$9:INDEX($9:$9,MATCH("яяя",$9:$9)),1,),10,11),"Месяц",MID(HLOOKUP("Всего за*",FT$9:INDEX($9:$9,MATCH("яяя",$9:$9)),1,),10,10),"Декада",SUBSTITUTE(FT$9,CHAR(10)," ")),)</f>
        <v>0</v>
      </c>
      <c r="FU14" s="2">
        <f>IFERROR(GETPIVOTDATA("Сумма",Лист1!$A$1,"№ работника",$Z14,"Вариант",REPLACE(LEFTB(LOOKUP("яяя",$CI$8:FU$8),11),9,2,),"Год",--MID(HLOOKUP("*год*",FU$9:$KM$9,1,),10,4),"Квартал",MID(HLOOKUP("*Квартал*",FU$9:INDEX($9:$9,MATCH("яяя",$9:$9)),1,),10,11),"Месяц",MID(HLOOKUP("Всего за*",FU$9:INDEX($9:$9,MATCH("яяя",$9:$9)),1,),10,10),"Декада",SUBSTITUTE(FU$9,CHAR(10)," ")),)</f>
        <v>0</v>
      </c>
      <c r="FV14" s="2">
        <f>IFERROR(GETPIVOTDATA("Сумма",Лист1!$A$1,"№ работника",$Z14,"Вариант",REPLACE(LEFTB(LOOKUP("яяя",$CI$8:FV$8),11),9,2,),"Год",--MID(HLOOKUP("*год*",FV$9:INDEX($9:$9,MATCH("яяя",$9:$9)),1,),10,4),"Квартал",MID(HLOOKUP("*Квартал*",FV$9:INDEX($9:$9,MATCH("яяя",$9:$9)),1,),10,11),"Месяц",MID(FV$9,10,10)),)</f>
        <v>0</v>
      </c>
      <c r="FW14" s="2">
        <f>IFERROR(GETPIVOTDATA("Сумма",Лист1!$A$1,"№ работника",$Z14,"Вариант",REPLACE(LEFTB(LOOKUP("яяя",$CI$8:FW$8),11),9,2,),"Год",--MID(HLOOKUP("*год*",FW$9:INDEX($9:$9,MATCH("яяя",$9:$9)),1,),10,4),"Квартал",MID(HLOOKUP("*Квартал*",FW$9:INDEX($9:$9,MATCH("яяя",$9:$9)),1,),10,11)),)</f>
        <v>0</v>
      </c>
      <c r="FX14" s="2">
        <f>IFERROR(GETPIVOTDATA("Сумма",Лист1!$A$1,"№ работника",$Z14,"Вариант",REPLACE(LEFTB(LOOKUP("яяя",$CI$8:FX$8),11),9,2,),"Год",--MID(HLOOKUP("*год*",FX$9:$KM$9,1,),10,4),"Квартал",MID(HLOOKUP("*Квартал*",FX$9:INDEX($9:$9,MATCH("яяя",$9:$9)),1,),10,11),"Месяц",MID(HLOOKUP("Всего за*",FX$9:INDEX($9:$9,MATCH("яяя",$9:$9)),1,),10,10),"Декада",SUBSTITUTE(FX$9,CHAR(10)," ")),)</f>
        <v>0</v>
      </c>
      <c r="FY14" s="2">
        <f>IFERROR(GETPIVOTDATA("Сумма",Лист1!$A$1,"№ работника",$Z14,"Вариант",REPLACE(LEFTB(LOOKUP("яяя",$CI$8:FY$8),11),9,2,),"Год",--MID(HLOOKUP("*год*",FY$9:$KM$9,1,),10,4),"Квартал",MID(HLOOKUP("*Квартал*",FY$9:INDEX($9:$9,MATCH("яяя",$9:$9)),1,),10,11),"Месяц",MID(HLOOKUP("Всего за*",FY$9:INDEX($9:$9,MATCH("яяя",$9:$9)),1,),10,10),"Декада",SUBSTITUTE(FY$9,CHAR(10)," ")),)</f>
        <v>0</v>
      </c>
      <c r="FZ14" s="2">
        <f>IFERROR(GETPIVOTDATA("Сумма",Лист1!$A$1,"№ работника",$Z14,"Вариант",REPLACE(LEFTB(LOOKUP("яяя",$CI$8:FZ$8),11),9,2,),"Год",--MID(HLOOKUP("*год*",FZ$9:$KM$9,1,),10,4),"Квартал",MID(HLOOKUP("*Квартал*",FZ$9:INDEX($9:$9,MATCH("яяя",$9:$9)),1,),10,11),"Месяц",MID(HLOOKUP("Всего за*",FZ$9:INDEX($9:$9,MATCH("яяя",$9:$9)),1,),10,10),"Декада",SUBSTITUTE(FZ$9,CHAR(10)," ")),)</f>
        <v>0</v>
      </c>
      <c r="GA14" s="2">
        <f>IFERROR(GETPIVOTDATA("Сумма",Лист1!$A$1,"№ работника",$Z14,"Вариант",REPLACE(LEFTB(LOOKUP("яяя",$CI$8:GA$8),11),9,2,),"Год",--MID(HLOOKUP("*год*",GA$9:INDEX($9:$9,MATCH("яяя",$9:$9)),1,),10,4),"Квартал",MID(HLOOKUP("*Квартал*",GA$9:INDEX($9:$9,MATCH("яяя",$9:$9)),1,),10,11),"Месяц",MID(GA$9,10,10)),)</f>
        <v>0</v>
      </c>
      <c r="GB14" s="2">
        <f>IFERROR(GETPIVOTDATA("Сумма",Лист1!$A$1,"№ работника",$Z14,"Вариант",REPLACE(LEFTB(LOOKUP("яяя",$CI$8:GB$8),11),9,2,),"Год",--MID(HLOOKUP("*год*",GB$9:$KM$9,1,),10,4),"Квартал",MID(HLOOKUP("*Квартал*",GB$9:INDEX($9:$9,MATCH("яяя",$9:$9)),1,),10,11),"Месяц",MID(HLOOKUP("Всего за*",GB$9:INDEX($9:$9,MATCH("яяя",$9:$9)),1,),10,10),"Декада",SUBSTITUTE(GB$9,CHAR(10)," ")),)</f>
        <v>0</v>
      </c>
      <c r="GC14" s="2">
        <f>IFERROR(GETPIVOTDATA("Сумма",Лист1!$A$1,"№ работника",$Z14,"Вариант",REPLACE(LEFTB(LOOKUP("яяя",$CI$8:GC$8),11),9,2,),"Год",--MID(HLOOKUP("*год*",GC$9:$KM$9,1,),10,4),"Квартал",MID(HLOOKUP("*Квартал*",GC$9:INDEX($9:$9,MATCH("яяя",$9:$9)),1,),10,11),"Месяц",MID(HLOOKUP("Всего за*",GC$9:INDEX($9:$9,MATCH("яяя",$9:$9)),1,),10,10),"Декада",SUBSTITUTE(GC$9,CHAR(10)," ")),)</f>
        <v>0</v>
      </c>
      <c r="GD14" s="2">
        <f>IFERROR(GETPIVOTDATA("Сумма",Лист1!$A$1,"№ работника",$Z14,"Вариант",REPLACE(LEFTB(LOOKUP("яяя",$CI$8:GD$8),11),9,2,),"Год",--MID(HLOOKUP("*год*",GD$9:$KM$9,1,),10,4),"Квартал",MID(HLOOKUP("*Квартал*",GD$9:INDEX($9:$9,MATCH("яяя",$9:$9)),1,),10,11),"Месяц",MID(HLOOKUP("Всего за*",GD$9:INDEX($9:$9,MATCH("яяя",$9:$9)),1,),10,10),"Декада",SUBSTITUTE(GD$9,CHAR(10)," ")),)</f>
        <v>0</v>
      </c>
      <c r="GE14" s="2">
        <f>IFERROR(GETPIVOTDATA("Сумма",Лист1!$A$1,"№ работника",$Z14,"Вариант",REPLACE(LEFTB(LOOKUP("яяя",$CI$8:GE$8),11),9,2,),"Год",--MID(HLOOKUP("*год*",GE$9:INDEX($9:$9,MATCH("яяя",$9:$9)),1,),10,4),"Квартал",MID(HLOOKUP("*Квартал*",GE$9:INDEX($9:$9,MATCH("яяя",$9:$9)),1,),10,11),"Месяц",MID(GE$9,10,10)),)</f>
        <v>0</v>
      </c>
      <c r="GF14" s="2">
        <f>IFERROR(GETPIVOTDATA("Сумма",Лист1!$A$1,"№ работника",$Z14,"Вариант",REPLACE(LEFTB(LOOKUP("яяя",$CI$8:GF$8),11),9,2,),"Год",--MID(HLOOKUP("*год*",GF$9:$KM$9,1,),10,4),"Квартал",MID(HLOOKUP("*Квартал*",GF$9:INDEX($9:$9,MATCH("яяя",$9:$9)),1,),10,11),"Месяц",MID(HLOOKUP("Всего за*",GF$9:INDEX($9:$9,MATCH("яяя",$9:$9)),1,),10,10),"Декада",SUBSTITUTE(GF$9,CHAR(10)," ")),)</f>
        <v>0</v>
      </c>
      <c r="GG14" s="2">
        <f>IFERROR(GETPIVOTDATA("Сумма",Лист1!$A$1,"№ работника",$Z14,"Вариант",REPLACE(LEFTB(LOOKUP("яяя",$CI$8:GG$8),11),9,2,),"Год",--MID(HLOOKUP("*год*",GG$9:$KM$9,1,),10,4),"Квартал",MID(HLOOKUP("*Квартал*",GG$9:INDEX($9:$9,MATCH("яяя",$9:$9)),1,),10,11),"Месяц",MID(HLOOKUP("Всего за*",GG$9:INDEX($9:$9,MATCH("яяя",$9:$9)),1,),10,10),"Декада",SUBSTITUTE(GG$9,CHAR(10)," ")),)</f>
        <v>0</v>
      </c>
      <c r="GH14" s="2">
        <f>IFERROR(GETPIVOTDATA("Сумма",Лист1!$A$1,"№ работника",$Z14,"Вариант",REPLACE(LEFTB(LOOKUP("яяя",$CI$8:GH$8),11),9,2,),"Год",--MID(HLOOKUP("*год*",GH$9:$KM$9,1,),10,4),"Квартал",MID(HLOOKUP("*Квартал*",GH$9:INDEX($9:$9,MATCH("яяя",$9:$9)),1,),10,11),"Месяц",MID(HLOOKUP("Всего за*",GH$9:INDEX($9:$9,MATCH("яяя",$9:$9)),1,),10,10),"Декада",SUBSTITUTE(GH$9,CHAR(10)," ")),)</f>
        <v>0</v>
      </c>
      <c r="GI14" s="2">
        <f>IFERROR(GETPIVOTDATA("Сумма",Лист1!$A$1,"№ работника",$Z14,"Вариант",REPLACE(LEFTB(LOOKUP("яяя",$CI$8:GI$8),11),9,2,),"Год",--MID(HLOOKUP("*год*",GI$9:INDEX($9:$9,MATCH("яяя",$9:$9)),1,),10,4),"Квартал",MID(HLOOKUP("*Квартал*",GI$9:INDEX($9:$9,MATCH("яяя",$9:$9)),1,),10,11),"Месяц",MID(GI$9,10,10)),)</f>
        <v>0</v>
      </c>
      <c r="GJ14" s="2">
        <f>IFERROR(GETPIVOTDATA("Сумма",Лист1!$A$1,"№ работника",$Z14,"Вариант",REPLACE(LEFTB(LOOKUP("яяя",$CI$8:GJ$8),11),9,2,),"Год",--MID(HLOOKUP("*год*",GJ$9:INDEX($9:$9,MATCH("яяя",$9:$9)),1,),10,4),"Квартал",MID(HLOOKUP("*Квартал*",GJ$9:INDEX($9:$9,MATCH("яяя",$9:$9)),1,),10,11)),)</f>
        <v>0</v>
      </c>
      <c r="GK14" s="2">
        <f>IFERROR(GETPIVOTDATA("Сумма",Лист1!$A$1,"№ работника",$Z14,"Вариант",REPLACE(LEFTB(LOOKUP("яяя",$CI$8:GK$8),11),9,2,),"Год",--MID(GK$9,10,4)),)</f>
        <v>0</v>
      </c>
      <c r="GL14" s="2">
        <f>IFERROR(GETPIVOTDATA("Сумма",Лист1!$A$1,"№ работника",$Z14,"Вариант",REPLACE(LEFTB(LOOKUP("яяя",$CI$8:GL$8),11),9,2,),"Год",--MID(HLOOKUP("*год*",GL$9:$KM$9,1,),10,4),"Квартал",MID(HLOOKUP("*Квартал*",GL$9:INDEX($9:$9,MATCH("яяя",$9:$9)),1,),10,11),"Месяц",MID(HLOOKUP("Всего за*",GL$9:INDEX($9:$9,MATCH("яяя",$9:$9)),1,),10,10),"Декада",SUBSTITUTE(GL$9,CHAR(10)," ")),)</f>
        <v>0</v>
      </c>
      <c r="GM14" s="2">
        <f>IFERROR(GETPIVOTDATA("Сумма",Лист1!$A$1,"№ работника",$Z14,"Вариант",REPLACE(LEFTB(LOOKUP("яяя",$CI$8:GM$8),11),9,2,),"Год",--MID(HLOOKUP("*год*",GM$9:$KM$9,1,),10,4),"Квартал",MID(HLOOKUP("*Квартал*",GM$9:INDEX($9:$9,MATCH("яяя",$9:$9)),1,),10,11),"Месяц",MID(HLOOKUP("Всего за*",GM$9:INDEX($9:$9,MATCH("яяя",$9:$9)),1,),10,10),"Декада",SUBSTITUTE(GM$9,CHAR(10)," ")),)</f>
        <v>0</v>
      </c>
      <c r="GN14" s="2">
        <f>IFERROR(GETPIVOTDATA("Сумма",Лист1!$A$1,"№ работника",$Z14,"Вариант",REPLACE(LEFTB(LOOKUP("яяя",$CI$8:GN$8),11),9,2,),"Год",--MID(HLOOKUP("*год*",GN$9:$KM$9,1,),10,4),"Квартал",MID(HLOOKUP("*Квартал*",GN$9:INDEX($9:$9,MATCH("яяя",$9:$9)),1,),10,11),"Месяц",MID(HLOOKUP("Всего за*",GN$9:INDEX($9:$9,MATCH("яяя",$9:$9)),1,),10,10),"Декада",SUBSTITUTE(GN$9,CHAR(10)," ")),)</f>
        <v>0</v>
      </c>
      <c r="GO14" s="2">
        <f>IFERROR(GETPIVOTDATA("Сумма",Лист1!$A$1,"№ работника",$Z14,"Вариант",REPLACE(LEFTB(LOOKUP("яяя",$CI$8:GO$8),11),9,2,),"Год",--MID(HLOOKUP("*год*",GO$9:INDEX($9:$9,MATCH("яяя",$9:$9)),1,),10,4),"Квартал",MID(HLOOKUP("*Квартал*",GO$9:INDEX($9:$9,MATCH("яяя",$9:$9)),1,),10,11),"Месяц",MID(GO$9,10,10)),)</f>
        <v>0</v>
      </c>
      <c r="GP14" s="2">
        <f>IFERROR(GETPIVOTDATA("Сумма",Лист1!$A$1,"№ работника",$Z14,"Вариант",REPLACE(LEFTB(LOOKUP("яяя",$CI$8:GP$8),11),9,2,),"Год",--MID(HLOOKUP("*год*",GP$9:$KM$9,1,),10,4),"Квартал",MID(HLOOKUP("*Квартал*",GP$9:INDEX($9:$9,MATCH("яяя",$9:$9)),1,),10,11),"Месяц",MID(HLOOKUP("Всего за*",GP$9:INDEX($9:$9,MATCH("яяя",$9:$9)),1,),10,10),"Декада",SUBSTITUTE(GP$9,CHAR(10)," ")),)</f>
        <v>0</v>
      </c>
      <c r="GQ14" s="2">
        <f>IFERROR(GETPIVOTDATA("Сумма",Лист1!$A$1,"№ работника",$Z14,"Вариант",REPLACE(LEFTB(LOOKUP("яяя",$CI$8:GQ$8),11),9,2,),"Год",--MID(HLOOKUP("*год*",GQ$9:$KM$9,1,),10,4),"Квартал",MID(HLOOKUP("*Квартал*",GQ$9:INDEX($9:$9,MATCH("яяя",$9:$9)),1,),10,11),"Месяц",MID(HLOOKUP("Всего за*",GQ$9:INDEX($9:$9,MATCH("яяя",$9:$9)),1,),10,10),"Декада",SUBSTITUTE(GQ$9,CHAR(10)," ")),)</f>
        <v>0</v>
      </c>
      <c r="GR14" s="2">
        <f>IFERROR(GETPIVOTDATA("Сумма",Лист1!$A$1,"№ работника",$Z14,"Вариант",REPLACE(LEFTB(LOOKUP("яяя",$CI$8:GR$8),11),9,2,),"Год",--MID(HLOOKUP("*год*",GR$9:$KM$9,1,),10,4),"Квартал",MID(HLOOKUP("*Квартал*",GR$9:INDEX($9:$9,MATCH("яяя",$9:$9)),1,),10,11),"Месяц",MID(HLOOKUP("Всего за*",GR$9:INDEX($9:$9,MATCH("яяя",$9:$9)),1,),10,10),"Декада",SUBSTITUTE(GR$9,CHAR(10)," ")),)</f>
        <v>0</v>
      </c>
      <c r="GS14" s="2">
        <f>IFERROR(GETPIVOTDATA("Сумма",Лист1!$A$1,"№ работника",$Z14,"Вариант",REPLACE(LEFTB(LOOKUP("яяя",$CI$8:GS$8),11),9,2,),"Год",--MID(HLOOKUP("*год*",GS$9:INDEX($9:$9,MATCH("яяя",$9:$9)),1,),10,4),"Квартал",MID(HLOOKUP("*Квартал*",GS$9:INDEX($9:$9,MATCH("яяя",$9:$9)),1,),10,11),"Месяц",MID(GS$9,10,10)),)</f>
        <v>0</v>
      </c>
      <c r="GT14" s="2">
        <f>IFERROR(GETPIVOTDATA("Сумма",Лист1!$A$1,"№ работника",$Z14,"Вариант",REPLACE(LEFTB(LOOKUP("яяя",$CI$8:GT$8),11),9,2,),"Год",--MID(HLOOKUP("*год*",GT$9:$KM$9,1,),10,4),"Квартал",MID(HLOOKUP("*Квартал*",GT$9:INDEX($9:$9,MATCH("яяя",$9:$9)),1,),10,11),"Месяц",MID(HLOOKUP("Всего за*",GT$9:INDEX($9:$9,MATCH("яяя",$9:$9)),1,),10,10),"Декада",SUBSTITUTE(GT$9,CHAR(10)," ")),)</f>
        <v>0</v>
      </c>
      <c r="GU14" s="2">
        <f>IFERROR(GETPIVOTDATA("Сумма",Лист1!$A$1,"№ работника",$Z14,"Вариант",REPLACE(LEFTB(LOOKUP("яяя",$CI$8:GU$8),11),9,2,),"Год",--MID(HLOOKUP("*год*",GU$9:$KM$9,1,),10,4),"Квартал",MID(HLOOKUP("*Квартал*",GU$9:INDEX($9:$9,MATCH("яяя",$9:$9)),1,),10,11),"Месяц",MID(HLOOKUP("Всего за*",GU$9:INDEX($9:$9,MATCH("яяя",$9:$9)),1,),10,10),"Декада",SUBSTITUTE(GU$9,CHAR(10)," ")),)</f>
        <v>0</v>
      </c>
      <c r="GV14" s="2">
        <f>IFERROR(GETPIVOTDATA("Сумма",Лист1!$A$1,"№ работника",$Z14,"Вариант",REPLACE(LEFTB(LOOKUP("яяя",$CI$8:GV$8),11),9,2,),"Год",--MID(HLOOKUP("*год*",GV$9:$KM$9,1,),10,4),"Квартал",MID(HLOOKUP("*Квартал*",GV$9:INDEX($9:$9,MATCH("яяя",$9:$9)),1,),10,11),"Месяц",MID(HLOOKUP("Всего за*",GV$9:INDEX($9:$9,MATCH("яяя",$9:$9)),1,),10,10),"Декада",SUBSTITUTE(GV$9,CHAR(10)," ")),)</f>
        <v>0</v>
      </c>
      <c r="GW14" s="2">
        <f>IFERROR(GETPIVOTDATA("Сумма",Лист1!$A$1,"№ работника",$Z14,"Вариант",REPLACE(LEFTB(LOOKUP("яяя",$CI$8:GW$8),11),9,2,),"Год",--MID(HLOOKUP("*год*",GW$9:INDEX($9:$9,MATCH("яяя",$9:$9)),1,),10,4),"Квартал",MID(HLOOKUP("*Квартал*",GW$9:INDEX($9:$9,MATCH("яяя",$9:$9)),1,),10,11),"Месяц",MID(GW$9,10,10)),)</f>
        <v>0</v>
      </c>
      <c r="GX14" s="2">
        <f>IFERROR(GETPIVOTDATA("Сумма",Лист1!$A$1,"№ работника",$Z14,"Вариант",REPLACE(LEFTB(LOOKUP("яяя",$CI$8:GX$8),11),9,2,),"Год",--MID(HLOOKUP("*год*",GX$9:INDEX($9:$9,MATCH("яяя",$9:$9)),1,),10,4),"Квартал",MID(HLOOKUP("*Квартал*",GX$9:INDEX($9:$9,MATCH("яяя",$9:$9)),1,),10,11)),)</f>
        <v>0</v>
      </c>
      <c r="GY14" s="2">
        <f>IFERROR(GETPIVOTDATA("Сумма",Лист1!$A$1,"№ работника",$Z14,"Вариант",REPLACE(LEFTB(LOOKUP("яяя",$CI$8:GY$8),11),9,2,),"Год",--MID(HLOOKUP("*год*",GY$9:$KM$9,1,),10,4),"Квартал",MID(HLOOKUP("*Квартал*",GY$9:INDEX($9:$9,MATCH("яяя",$9:$9)),1,),10,11),"Месяц",MID(HLOOKUP("Всего за*",GY$9:INDEX($9:$9,MATCH("яяя",$9:$9)),1,),10,10),"Декада",SUBSTITUTE(GY$9,CHAR(10)," ")),)</f>
        <v>0</v>
      </c>
      <c r="GZ14" s="2">
        <f>IFERROR(GETPIVOTDATA("Сумма",Лист1!$A$1,"№ работника",$Z14,"Вариант",REPLACE(LEFTB(LOOKUP("яяя",$CI$8:GZ$8),11),9,2,),"Год",--MID(HLOOKUP("*год*",GZ$9:$KM$9,1,),10,4),"Квартал",MID(HLOOKUP("*Квартал*",GZ$9:INDEX($9:$9,MATCH("яяя",$9:$9)),1,),10,11),"Месяц",MID(HLOOKUP("Всего за*",GZ$9:INDEX($9:$9,MATCH("яяя",$9:$9)),1,),10,10),"Декада",SUBSTITUTE(GZ$9,CHAR(10)," ")),)</f>
        <v>0</v>
      </c>
      <c r="HA14" s="2">
        <f>IFERROR(GETPIVOTDATA("Сумма",Лист1!$A$1,"№ работника",$Z14,"Вариант",REPLACE(LEFTB(LOOKUP("яяя",$CI$8:HA$8),11),9,2,),"Год",--MID(HLOOKUP("*год*",HA$9:$KM$9,1,),10,4),"Квартал",MID(HLOOKUP("*Квартал*",HA$9:INDEX($9:$9,MATCH("яяя",$9:$9)),1,),10,11),"Месяц",MID(HLOOKUP("Всего за*",HA$9:INDEX($9:$9,MATCH("яяя",$9:$9)),1,),10,10),"Декада",SUBSTITUTE(HA$9,CHAR(10)," ")),)</f>
        <v>0</v>
      </c>
      <c r="HB14" s="2">
        <f>IFERROR(GETPIVOTDATA("Сумма",Лист1!$A$1,"№ работника",$Z14,"Вариант",REPLACE(LEFTB(LOOKUP("яяя",$CI$8:HB$8),11),9,2,),"Год",--MID(HLOOKUP("*год*",HB$9:INDEX($9:$9,MATCH("яяя",$9:$9)),1,),10,4),"Квартал",MID(HLOOKUP("*Квартал*",HB$9:INDEX($9:$9,MATCH("яяя",$9:$9)),1,),10,11),"Месяц",MID(HB$9,10,10)),)</f>
        <v>0</v>
      </c>
      <c r="HC14" s="2">
        <f>IFERROR(GETPIVOTDATA("Сумма",Лист1!$A$1,"№ работника",$Z14,"Вариант",REPLACE(LEFTB(LOOKUP("яяя",$CI$8:HC$8),11),9,2,),"Год",--MID(HLOOKUP("*год*",HC$9:$KM$9,1,),10,4),"Квартал",MID(HLOOKUP("*Квартал*",HC$9:INDEX($9:$9,MATCH("яяя",$9:$9)),1,),10,11),"Месяц",MID(HLOOKUP("Всего за*",HC$9:INDEX($9:$9,MATCH("яяя",$9:$9)),1,),10,10),"Декада",SUBSTITUTE(HC$9,CHAR(10)," ")),)</f>
        <v>0</v>
      </c>
      <c r="HD14" s="2">
        <f>IFERROR(GETPIVOTDATA("Сумма",Лист1!$A$1,"№ работника",$Z14,"Вариант",REPLACE(LEFTB(LOOKUP("яяя",$CI$8:HD$8),11),9,2,),"Год",--MID(HLOOKUP("*год*",HD$9:$KM$9,1,),10,4),"Квартал",MID(HLOOKUP("*Квартал*",HD$9:INDEX($9:$9,MATCH("яяя",$9:$9)),1,),10,11),"Месяц",MID(HLOOKUP("Всего за*",HD$9:INDEX($9:$9,MATCH("яяя",$9:$9)),1,),10,10),"Декада",SUBSTITUTE(HD$9,CHAR(10)," ")),)</f>
        <v>831.78947368421052</v>
      </c>
      <c r="HE14" s="2">
        <f>IFERROR(GETPIVOTDATA("Сумма",Лист1!$A$1,"№ работника",$Z14,"Вариант",REPLACE(LEFTB(LOOKUP("яяя",$CI$8:HE$8),11),9,2,),"Год",--MID(HLOOKUP("*год*",HE$9:$KM$9,1,),10,4),"Квартал",MID(HLOOKUP("*Квартал*",HE$9:INDEX($9:$9,MATCH("яяя",$9:$9)),1,),10,11),"Месяц",MID(HLOOKUP("Всего за*",HE$9:INDEX($9:$9,MATCH("яяя",$9:$9)),1,),10,10),"Декада",SUBSTITUTE(HE$9,CHAR(10)," ")),)</f>
        <v>1016.6315789473684</v>
      </c>
      <c r="HF14" s="2">
        <f>IFERROR(GETPIVOTDATA("Сумма",Лист1!$A$1,"№ работника",$Z14,"Вариант",REPLACE(LEFTB(LOOKUP("яяя",$CI$8:HF$8),11),9,2,),"Год",--MID(HLOOKUP("*год*",HF$9:INDEX($9:$9,MATCH("яяя",$9:$9)),1,),10,4),"Квартал",MID(HLOOKUP("*Квартал*",HF$9:INDEX($9:$9,MATCH("яяя",$9:$9)),1,),10,11),"Месяц",MID(HF$9,10,10)),)</f>
        <v>1848.421052631579</v>
      </c>
      <c r="HG14" s="2">
        <f>IFERROR(GETPIVOTDATA("Сумма",Лист1!$A$1,"№ работника",$Z14,"Вариант",REPLACE(LEFTB(LOOKUP("яяя",$CI$8:HG$8),11),9,2,),"Год",--MID(HLOOKUP("*год*",HG$9:$KM$9,1,),10,4),"Квартал",MID(HLOOKUP("*Квартал*",HG$9:INDEX($9:$9,MATCH("яяя",$9:$9)),1,),10,11),"Месяц",MID(HLOOKUP("Всего за*",HG$9:INDEX($9:$9,MATCH("яяя",$9:$9)),1,),10,10),"Декада",SUBSTITUTE(HG$9,CHAR(10)," ")),)</f>
        <v>924.21052631578948</v>
      </c>
      <c r="HH14" s="2">
        <f>IFERROR(GETPIVOTDATA("Сумма",Лист1!$A$1,"№ работника",$Z14,"Вариант",REPLACE(LEFTB(LOOKUP("яяя",$CI$8:HH$8),11),9,2,),"Год",--MID(HLOOKUP("*год*",HH$9:$KM$9,1,),10,4),"Квартал",MID(HLOOKUP("*Квартал*",HH$9:INDEX($9:$9,MATCH("яяя",$9:$9)),1,),10,11),"Месяц",MID(HLOOKUP("Всего за*",HH$9:INDEX($9:$9,MATCH("яяя",$9:$9)),1,),10,10),"Декада",SUBSTITUTE(HH$9,CHAR(10)," ")),)</f>
        <v>924.21052631578948</v>
      </c>
      <c r="HI14" s="2">
        <f>IFERROR(GETPIVOTDATA("Сумма",Лист1!$A$1,"№ работника",$Z14,"Вариант",REPLACE(LEFTB(LOOKUP("яяя",$CI$8:HI$8),11),9,2,),"Год",--MID(HLOOKUP("*год*",HI$9:$KM$9,1,),10,4),"Квартал",MID(HLOOKUP("*Квартал*",HI$9:INDEX($9:$9,MATCH("яяя",$9:$9)),1,),10,11),"Месяц",MID(HLOOKUP("Всего за*",HI$9:INDEX($9:$9,MATCH("яяя",$9:$9)),1,),10,10),"Декада",SUBSTITUTE(HI$9,CHAR(10)," ")),)</f>
        <v>924.21052631578948</v>
      </c>
      <c r="HJ14" s="2">
        <f>IFERROR(GETPIVOTDATA("Сумма",Лист1!$A$1,"№ работника",$Z14,"Вариант",REPLACE(LEFTB(LOOKUP("яяя",$CI$8:HJ$8),11),9,2,),"Год",--MID(HLOOKUP("*год*",HJ$9:INDEX($9:$9,MATCH("яяя",$9:$9)),1,),10,4),"Квартал",MID(HLOOKUP("*Квартал*",HJ$9:INDEX($9:$9,MATCH("яяя",$9:$9)),1,),10,11),"Месяц",MID(HJ$9,10,10)),)</f>
        <v>2772.6315789473683</v>
      </c>
      <c r="HK14" s="2">
        <f>IFERROR(GETPIVOTDATA("Сумма",Лист1!$A$1,"№ работника",$Z14,"Вариант",REPLACE(LEFTB(LOOKUP("яяя",$CI$8:HK$8),11),9,2,),"Год",--MID(HLOOKUP("*год*",HK$9:INDEX($9:$9,MATCH("яяя",$9:$9)),1,),10,4),"Квартал",MID(HLOOKUP("*Квартал*",HK$9:INDEX($9:$9,MATCH("яяя",$9:$9)),1,),10,11)),)</f>
        <v>4621.0526315789475</v>
      </c>
      <c r="HL14" s="2">
        <f>IFERROR(GETPIVOTDATA("Сумма",Лист1!$A$1,"№ работника",$Z14,"Вариант",REPLACE(LEFTB(LOOKUP("яяя",$CI$8:HL$8),11),9,2,),"Год",--MID(HLOOKUP("*год*",HL$9:$KM$9,1,),10,4),"Квартал",MID(HLOOKUP("*Квартал*",HL$9:INDEX($9:$9,MATCH("яяя",$9:$9)),1,),10,11),"Месяц",MID(HLOOKUP("Всего за*",HL$9:INDEX($9:$9,MATCH("яяя",$9:$9)),1,),10,10),"Декада",SUBSTITUTE(HL$9,CHAR(10)," ")),)</f>
        <v>924.21052631578948</v>
      </c>
      <c r="HM14" s="2">
        <f>IFERROR(GETPIVOTDATA("Сумма",Лист1!$A$1,"№ работника",$Z14,"Вариант",REPLACE(LEFTB(LOOKUP("яяя",$CI$8:HM$8),11),9,2,),"Год",--MID(HLOOKUP("*год*",HM$9:$KM$9,1,),10,4),"Квартал",MID(HLOOKUP("*Квартал*",HM$9:INDEX($9:$9,MATCH("яяя",$9:$9)),1,),10,11),"Месяц",MID(HLOOKUP("Всего за*",HM$9:INDEX($9:$9,MATCH("яяя",$9:$9)),1,),10,10),"Декада",SUBSTITUTE(HM$9,CHAR(10)," ")),)</f>
        <v>924.21052631578948</v>
      </c>
      <c r="HN14" s="2">
        <f>IFERROR(GETPIVOTDATA("Сумма",Лист1!$A$1,"№ работника",$Z14,"Вариант",REPLACE(LEFTB(LOOKUP("яяя",$CI$8:HN$8),11),9,2,),"Год",--MID(HLOOKUP("*год*",HN$9:$KM$9,1,),10,4),"Квартал",MID(HLOOKUP("*Квартал*",HN$9:INDEX($9:$9,MATCH("яяя",$9:$9)),1,),10,11),"Месяц",MID(HLOOKUP("Всего за*",HN$9:INDEX($9:$9,MATCH("яяя",$9:$9)),1,),10,10),"Декада",SUBSTITUTE(HN$9,CHAR(10)," ")),)</f>
        <v>1016.6315789473684</v>
      </c>
      <c r="HO14" s="2">
        <f>IFERROR(GETPIVOTDATA("Сумма",Лист1!$A$1,"№ работника",$Z14,"Вариант",REPLACE(LEFTB(LOOKUP("яяя",$CI$8:HO$8),11),9,2,),"Год",--MID(HLOOKUP("*год*",HO$9:INDEX($9:$9,MATCH("яяя",$9:$9)),1,),10,4),"Квартал",MID(HLOOKUP("*Квартал*",HO$9:INDEX($9:$9,MATCH("яяя",$9:$9)),1,),10,11),"Месяц",MID(HO$9,10,10)),)</f>
        <v>2865.0526315789475</v>
      </c>
      <c r="HP14" s="2">
        <f>IFERROR(GETPIVOTDATA("Сумма",Лист1!$A$1,"№ работника",$Z14,"Вариант",REPLACE(LEFTB(LOOKUP("яяя",$CI$8:HP$8),11),9,2,),"Год",--MID(HLOOKUP("*год*",HP$9:$KM$9,1,),10,4),"Квартал",MID(HLOOKUP("*Квартал*",HP$9:INDEX($9:$9,MATCH("яяя",$9:$9)),1,),10,11),"Месяц",MID(HLOOKUP("Всего за*",HP$9:INDEX($9:$9,MATCH("яяя",$9:$9)),1,),10,10),"Декада",SUBSTITUTE(HP$9,CHAR(10)," ")),)</f>
        <v>924.21052631578948</v>
      </c>
      <c r="HQ14" s="2">
        <f>IFERROR(GETPIVOTDATA("Сумма",Лист1!$A$1,"№ работника",$Z14,"Вариант",REPLACE(LEFTB(LOOKUP("яяя",$CI$8:HQ$8),11),9,2,),"Год",--MID(HLOOKUP("*год*",HQ$9:$KM$9,1,),10,4),"Квартал",MID(HLOOKUP("*Квартал*",HQ$9:INDEX($9:$9,MATCH("яяя",$9:$9)),1,),10,11),"Месяц",MID(HLOOKUP("Всего за*",HQ$9:INDEX($9:$9,MATCH("яяя",$9:$9)),1,),10,10),"Декада",SUBSTITUTE(HQ$9,CHAR(10)," ")),)</f>
        <v>924.21052631578948</v>
      </c>
      <c r="HR14" s="2">
        <f>IFERROR(GETPIVOTDATA("Сумма",Лист1!$A$1,"№ работника",$Z14,"Вариант",REPLACE(LEFTB(LOOKUP("яяя",$CI$8:HR$8),11),9,2,),"Год",--MID(HLOOKUP("*год*",HR$9:$KM$9,1,),10,4),"Квартал",MID(HLOOKUP("*Квартал*",HR$9:INDEX($9:$9,MATCH("яяя",$9:$9)),1,),10,11),"Месяц",MID(HLOOKUP("Всего за*",HR$9:INDEX($9:$9,MATCH("яяя",$9:$9)),1,),10,10),"Декада",SUBSTITUTE(HR$9,CHAR(10)," ")),)</f>
        <v>1016.6315789473684</v>
      </c>
      <c r="HS14" s="2">
        <f>IFERROR(GETPIVOTDATA("Сумма",Лист1!$A$1,"№ работника",$Z14,"Вариант",REPLACE(LEFTB(LOOKUP("яяя",$CI$8:HS$8),11),9,2,),"Год",--MID(HLOOKUP("*год*",HS$9:INDEX($9:$9,MATCH("яяя",$9:$9)),1,),10,4),"Квартал",MID(HLOOKUP("*Квартал*",HS$9:INDEX($9:$9,MATCH("яяя",$9:$9)),1,),10,11),"Месяц",MID(HS$9,10,10)),)</f>
        <v>2865.0526315789475</v>
      </c>
      <c r="HT14" s="2">
        <f>IFERROR(GETPIVOTDATA("Сумма",Лист1!$A$1,"№ работника",$Z14,"Вариант",REPLACE(LEFTB(LOOKUP("яяя",$CI$8:HT$8),11),9,2,),"Год",--MID(HLOOKUP("*год*",HT$9:$KM$9,1,),10,4),"Квартал",MID(HLOOKUP("*Квартал*",HT$9:INDEX($9:$9,MATCH("яяя",$9:$9)),1,),10,11),"Месяц",MID(HLOOKUP("Всего за*",HT$9:INDEX($9:$9,MATCH("яяя",$9:$9)),1,),10,10),"Декада",SUBSTITUTE(HT$9,CHAR(10)," ")),)</f>
        <v>924.21052631578948</v>
      </c>
      <c r="HU14" s="2">
        <f>IFERROR(GETPIVOTDATA("Сумма",Лист1!$A$1,"№ работника",$Z14,"Вариант",REPLACE(LEFTB(LOOKUP("яяя",$CI$8:HU$8),11),9,2,),"Год",--MID(HLOOKUP("*год*",HU$9:$KM$9,1,),10,4),"Квартал",MID(HLOOKUP("*Квартал*",HU$9:INDEX($9:$9,MATCH("яяя",$9:$9)),1,),10,11),"Месяц",MID(HLOOKUP("Всего за*",HU$9:INDEX($9:$9,MATCH("яяя",$9:$9)),1,),10,10),"Декада",SUBSTITUTE(HU$9,CHAR(10)," ")),)</f>
        <v>924.21052631578948</v>
      </c>
      <c r="HV14" s="2">
        <f>IFERROR(GETPIVOTDATA("Сумма",Лист1!$A$1,"№ работника",$Z14,"Вариант",REPLACE(LEFTB(LOOKUP("яяя",$CI$8:HV$8),11),9,2,),"Год",--MID(HLOOKUP("*год*",HV$9:$KM$9,1,),10,4),"Квартал",MID(HLOOKUP("*Квартал*",HV$9:INDEX($9:$9,MATCH("яяя",$9:$9)),1,),10,11),"Месяц",MID(HLOOKUP("Всего за*",HV$9:INDEX($9:$9,MATCH("яяя",$9:$9)),1,),10,10),"Декада",SUBSTITUTE(HV$9,CHAR(10)," ")),)</f>
        <v>924.21052631578948</v>
      </c>
      <c r="HW14" s="2">
        <f>IFERROR(GETPIVOTDATA("Сумма",Лист1!$A$1,"№ работника",$Z14,"Вариант",REPLACE(LEFTB(LOOKUP("яяя",$CI$8:HW$8),11),9,2,),"Год",--MID(HLOOKUP("*год*",HW$9:INDEX($9:$9,MATCH("яяя",$9:$9)),1,),10,4),"Квартал",MID(HLOOKUP("*Квартал*",HW$9:INDEX($9:$9,MATCH("яяя",$9:$9)),1,),10,11),"Месяц",MID(HW$9,10,10)),)</f>
        <v>2772.6315789473683</v>
      </c>
      <c r="HX14" s="2">
        <f>IFERROR(GETPIVOTDATA("Сумма",Лист1!$A$1,"№ работника",$Z14,"Вариант",REPLACE(LEFTB(LOOKUP("яяя",$CI$8:HX$8),11),9,2,),"Год",--MID(HLOOKUP("*год*",HX$9:INDEX($9:$9,MATCH("яяя",$9:$9)),1,),10,4),"Квартал",MID(HLOOKUP("*Квартал*",HX$9:INDEX($9:$9,MATCH("яяя",$9:$9)),1,),10,11)),)</f>
        <v>8502.7368421052633</v>
      </c>
      <c r="HY14" s="2">
        <f>IFERROR(GETPIVOTDATA("Сумма",Лист1!$A$1,"№ работника",$Z14,"Вариант",REPLACE(LEFTB(LOOKUP("яяя",$CI$8:HY$8),11),9,2,),"Год",--MID(HLOOKUP("*год*",HY$9:$KM$9,1,),10,4),"Квартал",MID(HLOOKUP("*Квартал*",HY$9:INDEX($9:$9,MATCH("яяя",$9:$9)),1,),10,11),"Месяц",MID(HLOOKUP("Всего за*",HY$9:INDEX($9:$9,MATCH("яяя",$9:$9)),1,),10,10),"Декада",SUBSTITUTE(HY$9,CHAR(10)," ")),)</f>
        <v>924.21052631578948</v>
      </c>
      <c r="HZ14" s="2">
        <f>IFERROR(GETPIVOTDATA("Сумма",Лист1!$A$1,"№ работника",$Z14,"Вариант",REPLACE(LEFTB(LOOKUP("яяя",$CI$8:HZ$8),11),9,2,),"Год",--MID(HLOOKUP("*год*",HZ$9:$KM$9,1,),10,4),"Квартал",MID(HLOOKUP("*Квартал*",HZ$9:INDEX($9:$9,MATCH("яяя",$9:$9)),1,),10,11),"Месяц",MID(HLOOKUP("Всего за*",HZ$9:INDEX($9:$9,MATCH("яяя",$9:$9)),1,),10,10),"Декада",SUBSTITUTE(HZ$9,CHAR(10)," ")),)</f>
        <v>924.21052631578948</v>
      </c>
      <c r="IA14" s="2">
        <f>IFERROR(GETPIVOTDATA("Сумма",Лист1!$A$1,"№ работника",$Z14,"Вариант",REPLACE(LEFTB(LOOKUP("яяя",$CI$8:IA$8),11),9,2,),"Год",--MID(HLOOKUP("*год*",IA$9:$KM$9,1,),10,4),"Квартал",MID(HLOOKUP("*Квартал*",IA$9:INDEX($9:$9,MATCH("яяя",$9:$9)),1,),10,11),"Месяц",MID(HLOOKUP("Всего за*",IA$9:INDEX($9:$9,MATCH("яяя",$9:$9)),1,),10,10),"Декада",SUBSTITUTE(IA$9,CHAR(10)," ")),)</f>
        <v>1016.6315789473684</v>
      </c>
      <c r="IB14" s="2">
        <f>IFERROR(GETPIVOTDATA("Сумма",Лист1!$A$1,"№ работника",$Z14,"Вариант",REPLACE(LEFTB(LOOKUP("яяя",$CI$8:IB$8),11),9,2,),"Год",--MID(HLOOKUP("*год*",IB$9:INDEX($9:$9,MATCH("яяя",$9:$9)),1,),10,4),"Квартал",MID(HLOOKUP("*Квартал*",IB$9:INDEX($9:$9,MATCH("яяя",$9:$9)),1,),10,11),"Месяц",MID(IB$9,10,10)),)</f>
        <v>2865.0526315789475</v>
      </c>
      <c r="IC14" s="2">
        <f>IFERROR(GETPIVOTDATA("Сумма",Лист1!$A$1,"№ работника",$Z14,"Вариант",REPLACE(LEFTB(LOOKUP("яяя",$CI$8:IC$8),11),9,2,),"Год",--MID(HLOOKUP("*год*",IC$9:$KM$9,1,),10,4),"Квартал",MID(HLOOKUP("*Квартал*",IC$9:INDEX($9:$9,MATCH("яяя",$9:$9)),1,),10,11),"Месяц",MID(HLOOKUP("Всего за*",IC$9:INDEX($9:$9,MATCH("яяя",$9:$9)),1,),10,10),"Декада",SUBSTITUTE(IC$9,CHAR(10)," ")),)</f>
        <v>924.21052631578948</v>
      </c>
      <c r="ID14" s="2">
        <f>IFERROR(GETPIVOTDATA("Сумма",Лист1!$A$1,"№ работника",$Z14,"Вариант",REPLACE(LEFTB(LOOKUP("яяя",$CI$8:ID$8),11),9,2,),"Год",--MID(HLOOKUP("*год*",ID$9:$KM$9,1,),10,4),"Квартал",MID(HLOOKUP("*Квартал*",ID$9:INDEX($9:$9,MATCH("яяя",$9:$9)),1,),10,11),"Месяц",MID(HLOOKUP("Всего за*",ID$9:INDEX($9:$9,MATCH("яяя",$9:$9)),1,),10,10),"Декада",SUBSTITUTE(ID$9,CHAR(10)," ")),)</f>
        <v>646.9473684210526</v>
      </c>
      <c r="IE14" s="2">
        <f>IFERROR(GETPIVOTDATA("Сумма",Лист1!$A$1,"№ работника",$Z14,"Вариант",REPLACE(LEFTB(LOOKUP("яяя",$CI$8:IE$8),11),9,2,),"Год",--MID(HLOOKUP("*год*",IE$9:$KM$9,1,),10,4),"Квартал",MID(HLOOKUP("*Квартал*",IE$9:INDEX($9:$9,MATCH("яяя",$9:$9)),1,),10,11),"Месяц",MID(HLOOKUP("Всего за*",IE$9:INDEX($9:$9,MATCH("яяя",$9:$9)),1,),10,10),"Декада",SUBSTITUTE(IE$9,CHAR(10)," ")),)</f>
        <v>0</v>
      </c>
      <c r="IF14" s="2">
        <f>IFERROR(GETPIVOTDATA("Сумма",Лист1!$A$1,"№ работника",$Z14,"Вариант",REPLACE(LEFTB(LOOKUP("яяя",$CI$8:IF$8),11),9,2,),"Год",--MID(HLOOKUP("*год*",IF$9:INDEX($9:$9,MATCH("яяя",$9:$9)),1,),10,4),"Квартал",MID(HLOOKUP("*Квартал*",IF$9:INDEX($9:$9,MATCH("яяя",$9:$9)),1,),10,11),"Месяц",MID(IF$9,10,10)),)</f>
        <v>1571.1578947368421</v>
      </c>
      <c r="IG14" s="2">
        <f>IFERROR(GETPIVOTDATA("Сумма",Лист1!$A$1,"№ работника",$Z14,"Вариант",REPLACE(LEFTB(LOOKUP("яяя",$CI$8:IG$8),11),9,2,),"Год",--MID(HLOOKUP("*год*",IG$9:$KM$9,1,),10,4),"Квартал",MID(HLOOKUP("*Квартал*",IG$9:INDEX($9:$9,MATCH("яяя",$9:$9)),1,),10,11),"Месяц",MID(HLOOKUP("Всего за*",IG$9:INDEX($9:$9,MATCH("яяя",$9:$9)),1,),10,10),"Декада",SUBSTITUTE(IG$9,CHAR(10)," ")),)</f>
        <v>0</v>
      </c>
      <c r="IH14" s="2">
        <f>IFERROR(GETPIVOTDATA("Сумма",Лист1!$A$1,"№ работника",$Z14,"Вариант",REPLACE(LEFTB(LOOKUP("яяя",$CI$8:IH$8),11),9,2,),"Год",--MID(HLOOKUP("*год*",IH$9:$KM$9,1,),10,4),"Квартал",MID(HLOOKUP("*Квартал*",IH$9:INDEX($9:$9,MATCH("яяя",$9:$9)),1,),10,11),"Месяц",MID(HLOOKUP("Всего за*",IH$9:INDEX($9:$9,MATCH("яяя",$9:$9)),1,),10,10),"Декада",SUBSTITUTE(IH$9,CHAR(10)," ")),)</f>
        <v>0</v>
      </c>
      <c r="II14" s="2">
        <f>IFERROR(GETPIVOTDATA("Сумма",Лист1!$A$1,"№ работника",$Z14,"Вариант",REPLACE(LEFTB(LOOKUP("яяя",$CI$8:II$8),11),9,2,),"Год",--MID(HLOOKUP("*год*",II$9:$KM$9,1,),10,4),"Квартал",MID(HLOOKUP("*Квартал*",II$9:INDEX($9:$9,MATCH("яяя",$9:$9)),1,),10,11),"Месяц",MID(HLOOKUP("Всего за*",II$9:INDEX($9:$9,MATCH("яяя",$9:$9)),1,),10,10),"Декада",SUBSTITUTE(II$9,CHAR(10)," ")),)</f>
        <v>0</v>
      </c>
      <c r="IJ14" s="2">
        <f>IFERROR(GETPIVOTDATA("Сумма",Лист1!$A$1,"№ работника",$Z14,"Вариант",REPLACE(LEFTB(LOOKUP("яяя",$CI$8:IJ$8),11),9,2,),"Год",--MID(HLOOKUP("*год*",IJ$9:INDEX($9:$9,MATCH("яяя",$9:$9)),1,),10,4),"Квартал",MID(HLOOKUP("*Квартал*",IJ$9:INDEX($9:$9,MATCH("яяя",$9:$9)),1,),10,11),"Месяц",MID(IJ$9,10,10)),)</f>
        <v>0</v>
      </c>
      <c r="IK14" s="2">
        <f>IFERROR(GETPIVOTDATA("Сумма",Лист1!$A$1,"№ работника",$Z14,"Вариант",REPLACE(LEFTB(LOOKUP("яяя",$CI$8:IK$8),11),9,2,),"Год",--MID(HLOOKUP("*год*",IK$9:INDEX($9:$9,MATCH("яяя",$9:$9)),1,),10,4),"Квартал",MID(HLOOKUP("*Квартал*",IK$9:INDEX($9:$9,MATCH("яяя",$9:$9)),1,),10,11)),)</f>
        <v>4436.21052631579</v>
      </c>
      <c r="IL14" s="2">
        <f>IFERROR(GETPIVOTDATA("Сумма",Лист1!$A$1,"№ работника",$Z14,"Вариант",REPLACE(LEFTB(LOOKUP("яяя",$CI$8:IL$8),11),9,2,),"Год",--MID(IL$9,10,4)),)</f>
        <v>17560.000000000004</v>
      </c>
      <c r="IM14" s="2">
        <f>IFERROR(GETPIVOTDATA("Сумма",Лист1!$A$1,"№ работника",$Z14,"Вариант",REPLACE(LEFTB(LOOKUP("яяя",$CI$8:IM$8),11),9,2,),"Год",--MID(HLOOKUP("*год*",IM$9:$KM$9,1,),10,4),"Квартал",MID(HLOOKUP("*Квартал*",IM$9:INDEX($9:$9,MATCH("яяя",$9:$9)),1,),10,11),"Месяц",MID(HLOOKUP("Всего за*",IM$9:INDEX($9:$9,MATCH("яяя",$9:$9)),1,),10,10),"Декада",SUBSTITUTE(IM$9,CHAR(10)," ")),)</f>
        <v>0</v>
      </c>
      <c r="IN14" s="2">
        <f>IFERROR(GETPIVOTDATA("Сумма",Лист1!$A$1,"№ работника",$Z14,"Вариант",REPLACE(LEFTB(LOOKUP("яяя",$CI$8:IN$8),11),9,2,),"Год",--MID(HLOOKUP("*год*",IN$9:$KM$9,1,),10,4),"Квартал",MID(HLOOKUP("*Квартал*",IN$9:INDEX($9:$9,MATCH("яяя",$9:$9)),1,),10,11),"Месяц",MID(HLOOKUP("Всего за*",IN$9:INDEX($9:$9,MATCH("яяя",$9:$9)),1,),10,10),"Декада",SUBSTITUTE(IN$9,CHAR(10)," ")),)</f>
        <v>0</v>
      </c>
      <c r="IO14" s="2">
        <f>IFERROR(GETPIVOTDATA("Сумма",Лист1!$A$1,"№ работника",$Z14,"Вариант",REPLACE(LEFTB(LOOKUP("яяя",$CI$8:IO$8),11),9,2,),"Год",--MID(HLOOKUP("*год*",IO$9:$KM$9,1,),10,4),"Квартал",MID(HLOOKUP("*Квартал*",IO$9:INDEX($9:$9,MATCH("яяя",$9:$9)),1,),10,11),"Месяц",MID(HLOOKUP("Всего за*",IO$9:INDEX($9:$9,MATCH("яяя",$9:$9)),1,),10,10),"Декада",SUBSTITUTE(IO$9,CHAR(10)," ")),)</f>
        <v>0</v>
      </c>
      <c r="IP14" s="2">
        <f>IFERROR(GETPIVOTDATA("Сумма",Лист1!$A$1,"№ работника",$Z14,"Вариант",REPLACE(LEFTB(LOOKUP("яяя",$CI$8:IP$8),11),9,2,),"Год",--MID(HLOOKUP("*год*",IP$9:INDEX($9:$9,MATCH("яяя",$9:$9)),1,),10,4),"Квартал",MID(HLOOKUP("*Квартал*",IP$9:INDEX($9:$9,MATCH("яяя",$9:$9)),1,),10,11),"Месяц",MID(IP$9,10,10)),)</f>
        <v>0</v>
      </c>
      <c r="IQ14" s="2">
        <f>IFERROR(GETPIVOTDATA("Сумма",Лист1!$A$1,"№ работника",$Z14,"Вариант",REPLACE(LEFTB(LOOKUP("яяя",$CI$8:IQ$8),11),9,2,),"Год",--MID(HLOOKUP("*год*",IQ$9:$KM$9,1,),10,4),"Квартал",MID(HLOOKUP("*Квартал*",IQ$9:INDEX($9:$9,MATCH("яяя",$9:$9)),1,),10,11),"Месяц",MID(HLOOKUP("Всего за*",IQ$9:INDEX($9:$9,MATCH("яяя",$9:$9)),1,),10,10),"Декада",SUBSTITUTE(IQ$9,CHAR(10)," ")),)</f>
        <v>0</v>
      </c>
      <c r="IR14" s="2">
        <f>IFERROR(GETPIVOTDATA("Сумма",Лист1!$A$1,"№ работника",$Z14,"Вариант",REPLACE(LEFTB(LOOKUP("яяя",$CI$8:IR$8),11),9,2,),"Год",--MID(HLOOKUP("*год*",IR$9:$KM$9,1,),10,4),"Квартал",MID(HLOOKUP("*Квартал*",IR$9:INDEX($9:$9,MATCH("яяя",$9:$9)),1,),10,11),"Месяц",MID(HLOOKUP("Всего за*",IR$9:INDEX($9:$9,MATCH("яяя",$9:$9)),1,),10,10),"Декада",SUBSTITUTE(IR$9,CHAR(10)," ")),)</f>
        <v>0</v>
      </c>
      <c r="IS14" s="2">
        <f>IFERROR(GETPIVOTDATA("Сумма",Лист1!$A$1,"№ работника",$Z14,"Вариант",REPLACE(LEFTB(LOOKUP("яяя",$CI$8:IS$8),11),9,2,),"Год",--MID(HLOOKUP("*год*",IS$9:$KM$9,1,),10,4),"Квартал",MID(HLOOKUP("*Квартал*",IS$9:INDEX($9:$9,MATCH("яяя",$9:$9)),1,),10,11),"Месяц",MID(HLOOKUP("Всего за*",IS$9:INDEX($9:$9,MATCH("яяя",$9:$9)),1,),10,10),"Декада",SUBSTITUTE(IS$9,CHAR(10)," ")),)</f>
        <v>0</v>
      </c>
      <c r="IT14" s="2">
        <f>IFERROR(GETPIVOTDATA("Сумма",Лист1!$A$1,"№ работника",$Z14,"Вариант",REPLACE(LEFTB(LOOKUP("яяя",$CI$8:IT$8),11),9,2,),"Год",--MID(HLOOKUP("*год*",IT$9:INDEX($9:$9,MATCH("яяя",$9:$9)),1,),10,4),"Квартал",MID(HLOOKUP("*Квартал*",IT$9:INDEX($9:$9,MATCH("яяя",$9:$9)),1,),10,11),"Месяц",MID(IT$9,10,10)),)</f>
        <v>0</v>
      </c>
      <c r="IU14" s="2">
        <f>IFERROR(GETPIVOTDATA("Сумма",Лист1!$A$1,"№ работника",$Z14,"Вариант",REPLACE(LEFTB(LOOKUP("яяя",$CI$8:IU$8),11),9,2,),"Год",--MID(HLOOKUP("*год*",IU$9:$KM$9,1,),10,4),"Квартал",MID(HLOOKUP("*Квартал*",IU$9:INDEX($9:$9,MATCH("яяя",$9:$9)),1,),10,11),"Месяц",MID(HLOOKUP("Всего за*",IU$9:INDEX($9:$9,MATCH("яяя",$9:$9)),1,),10,10),"Декада",SUBSTITUTE(IU$9,CHAR(10)," ")),)</f>
        <v>0</v>
      </c>
      <c r="IV14" s="2">
        <f>IFERROR(GETPIVOTDATA("Сумма",Лист1!$A$1,"№ работника",$Z14,"Вариант",REPLACE(LEFTB(LOOKUP("яяя",$CI$8:IV$8),11),9,2,),"Год",--MID(HLOOKUP("*год*",IV$9:$KM$9,1,),10,4),"Квартал",MID(HLOOKUP("*Квартал*",IV$9:INDEX($9:$9,MATCH("яяя",$9:$9)),1,),10,11),"Месяц",MID(HLOOKUP("Всего за*",IV$9:INDEX($9:$9,MATCH("яяя",$9:$9)),1,),10,10),"Декада",SUBSTITUTE(IV$9,CHAR(10)," ")),)</f>
        <v>0</v>
      </c>
      <c r="IW14" s="2">
        <f>IFERROR(GETPIVOTDATA("Сумма",Лист1!$A$1,"№ работника",$Z14,"Вариант",REPLACE(LEFTB(LOOKUP("яяя",$CI$8:IW$8),11),9,2,),"Год",--MID(HLOOKUP("*год*",IW$9:$KM$9,1,),10,4),"Квартал",MID(HLOOKUP("*Квартал*",IW$9:INDEX($9:$9,MATCH("яяя",$9:$9)),1,),10,11),"Месяц",MID(HLOOKUP("Всего за*",IW$9:INDEX($9:$9,MATCH("яяя",$9:$9)),1,),10,10),"Декада",SUBSTITUTE(IW$9,CHAR(10)," ")),)</f>
        <v>0</v>
      </c>
      <c r="IX14" s="2">
        <f>IFERROR(GETPIVOTDATA("Сумма",Лист1!$A$1,"№ работника",$Z14,"Вариант",REPLACE(LEFTB(LOOKUP("яяя",$CI$8:IX$8),11),9,2,),"Год",--MID(HLOOKUP("*год*",IX$9:INDEX($9:$9,MATCH("яяя",$9:$9)),1,),10,4),"Квартал",MID(HLOOKUP("*Квартал*",IX$9:INDEX($9:$9,MATCH("яяя",$9:$9)),1,),10,11),"Месяц",MID(IX$9,10,10)),)</f>
        <v>0</v>
      </c>
      <c r="IY14" s="2">
        <f>IFERROR(GETPIVOTDATA("Сумма",Лист1!$A$1,"№ работника",$Z14,"Вариант",REPLACE(LEFTB(LOOKUP("яяя",$CI$8:IY$8),11),9,2,),"Год",--MID(HLOOKUP("*год*",IY$9:INDEX($9:$9,MATCH("яяя",$9:$9)),1,),10,4),"Квартал",MID(HLOOKUP("*Квартал*",IY$9:INDEX($9:$9,MATCH("яяя",$9:$9)),1,),10,11)),)</f>
        <v>0</v>
      </c>
      <c r="IZ14" s="2">
        <f>IFERROR(GETPIVOTDATA("Сумма",Лист1!$A$1,"№ работника",$Z14,"Вариант",REPLACE(LEFTB(LOOKUP("яяя",$CI$8:IZ$8),11),9,2,),"Год",--MID(HLOOKUP("*год*",IZ$9:$KM$9,1,),10,4),"Квартал",MID(HLOOKUP("*Квартал*",IZ$9:INDEX($9:$9,MATCH("яяя",$9:$9)),1,),10,11),"Месяц",MID(HLOOKUP("Всего за*",IZ$9:INDEX($9:$9,MATCH("яяя",$9:$9)),1,),10,10),"Декада",SUBSTITUTE(IZ$9,CHAR(10)," ")),)</f>
        <v>0</v>
      </c>
      <c r="JA14" s="2">
        <f>IFERROR(GETPIVOTDATA("Сумма",Лист1!$A$1,"№ работника",$Z14,"Вариант",REPLACE(LEFTB(LOOKUP("яяя",$CI$8:JA$8),11),9,2,),"Год",--MID(HLOOKUP("*год*",JA$9:$KM$9,1,),10,4),"Квартал",MID(HLOOKUP("*Квартал*",JA$9:INDEX($9:$9,MATCH("яяя",$9:$9)),1,),10,11),"Месяц",MID(HLOOKUP("Всего за*",JA$9:INDEX($9:$9,MATCH("яяя",$9:$9)),1,),10,10),"Декада",SUBSTITUTE(JA$9,CHAR(10)," ")),)</f>
        <v>0</v>
      </c>
      <c r="JB14" s="2">
        <f>IFERROR(GETPIVOTDATA("Сумма",Лист1!$A$1,"№ работника",$Z14,"Вариант",REPLACE(LEFTB(LOOKUP("яяя",$CI$8:JB$8),11),9,2,),"Год",--MID(HLOOKUP("*год*",JB$9:$KM$9,1,),10,4),"Квартал",MID(HLOOKUP("*Квартал*",JB$9:INDEX($9:$9,MATCH("яяя",$9:$9)),1,),10,11),"Месяц",MID(HLOOKUP("Всего за*",JB$9:INDEX($9:$9,MATCH("яяя",$9:$9)),1,),10,10),"Декада",SUBSTITUTE(JB$9,CHAR(10)," ")),)</f>
        <v>0</v>
      </c>
      <c r="JC14" s="2">
        <f>IFERROR(GETPIVOTDATA("Сумма",Лист1!$A$1,"№ работника",$Z14,"Вариант",REPLACE(LEFTB(LOOKUP("яяя",$CI$8:JC$8),11),9,2,),"Год",--MID(HLOOKUP("*год*",JC$9:INDEX($9:$9,MATCH("яяя",$9:$9)),1,),10,4),"Квартал",MID(HLOOKUP("*Квартал*",JC$9:INDEX($9:$9,MATCH("яяя",$9:$9)),1,),10,11),"Месяц",MID(JC$9,10,10)),)</f>
        <v>0</v>
      </c>
      <c r="JD14" s="2">
        <f>IFERROR(GETPIVOTDATA("Сумма",Лист1!$A$1,"№ работника",$Z14,"Вариант",REPLACE(LEFTB(LOOKUP("яяя",$CI$8:JD$8),11),9,2,),"Год",--MID(HLOOKUP("*год*",JD$9:$KM$9,1,),10,4),"Квартал",MID(HLOOKUP("*Квартал*",JD$9:INDEX($9:$9,MATCH("яяя",$9:$9)),1,),10,11),"Месяц",MID(HLOOKUP("Всего за*",JD$9:INDEX($9:$9,MATCH("яяя",$9:$9)),1,),10,10),"Декада",SUBSTITUTE(JD$9,CHAR(10)," ")),)</f>
        <v>0</v>
      </c>
      <c r="JE14" s="2">
        <f>IFERROR(GETPIVOTDATA("Сумма",Лист1!$A$1,"№ работника",$Z14,"Вариант",REPLACE(LEFTB(LOOKUP("яяя",$CI$8:JE$8),11),9,2,),"Год",--MID(HLOOKUP("*год*",JE$9:$KM$9,1,),10,4),"Квартал",MID(HLOOKUP("*Квартал*",JE$9:INDEX($9:$9,MATCH("яяя",$9:$9)),1,),10,11),"Месяц",MID(HLOOKUP("Всего за*",JE$9:INDEX($9:$9,MATCH("яяя",$9:$9)),1,),10,10),"Декада",SUBSTITUTE(JE$9,CHAR(10)," ")),)</f>
        <v>852.63157894736833</v>
      </c>
      <c r="JF14" s="2">
        <f>IFERROR(GETPIVOTDATA("Сумма",Лист1!$A$1,"№ работника",$Z14,"Вариант",REPLACE(LEFTB(LOOKUP("яяя",$CI$8:JF$8),11),9,2,),"Год",--MID(HLOOKUP("*год*",JF$9:$KM$9,1,),10,4),"Квартал",MID(HLOOKUP("*Квартал*",JF$9:INDEX($9:$9,MATCH("яяя",$9:$9)),1,),10,11),"Месяц",MID(HLOOKUP("Всего за*",JF$9:INDEX($9:$9,MATCH("яяя",$9:$9)),1,),10,10),"Декада",SUBSTITUTE(JF$9,CHAR(10)," ")),)</f>
        <v>1042.1052631578946</v>
      </c>
      <c r="JG14" s="2">
        <f>IFERROR(GETPIVOTDATA("Сумма",Лист1!$A$1,"№ работника",$Z14,"Вариант",REPLACE(LEFTB(LOOKUP("яяя",$CI$8:JG$8),11),9,2,),"Год",--MID(HLOOKUP("*год*",JG$9:INDEX($9:$9,MATCH("яяя",$9:$9)),1,),10,4),"Квартал",MID(HLOOKUP("*Квартал*",JG$9:INDEX($9:$9,MATCH("яяя",$9:$9)),1,),10,11),"Месяц",MID(JG$9,10,10)),)</f>
        <v>1894.7368421052629</v>
      </c>
      <c r="JH14" s="2">
        <f>IFERROR(GETPIVOTDATA("Сумма",Лист1!$A$1,"№ работника",$Z14,"Вариант",REPLACE(LEFTB(LOOKUP("яяя",$CI$8:JH$8),11),9,2,),"Год",--MID(HLOOKUP("*год*",JH$9:$KM$9,1,),10,4),"Квартал",MID(HLOOKUP("*Квартал*",JH$9:INDEX($9:$9,MATCH("яяя",$9:$9)),1,),10,11),"Месяц",MID(HLOOKUP("Всего за*",JH$9:INDEX($9:$9,MATCH("яяя",$9:$9)),1,),10,10),"Декада",SUBSTITUTE(JH$9,CHAR(10)," ")),)</f>
        <v>947.36842105263145</v>
      </c>
      <c r="JI14" s="2">
        <f>IFERROR(GETPIVOTDATA("Сумма",Лист1!$A$1,"№ работника",$Z14,"Вариант",REPLACE(LEFTB(LOOKUP("яяя",$CI$8:JI$8),11),9,2,),"Год",--MID(HLOOKUP("*год*",JI$9:$KM$9,1,),10,4),"Квартал",MID(HLOOKUP("*Квартал*",JI$9:INDEX($9:$9,MATCH("яяя",$9:$9)),1,),10,11),"Месяц",MID(HLOOKUP("Всего за*",JI$9:INDEX($9:$9,MATCH("яяя",$9:$9)),1,),10,10),"Декада",SUBSTITUTE(JI$9,CHAR(10)," ")),)</f>
        <v>947.36842105263145</v>
      </c>
      <c r="JJ14" s="2">
        <f>IFERROR(GETPIVOTDATA("Сумма",Лист1!$A$1,"№ работника",$Z14,"Вариант",REPLACE(LEFTB(LOOKUP("яяя",$CI$8:JJ$8),11),9,2,),"Год",--MID(HLOOKUP("*год*",JJ$9:$KM$9,1,),10,4),"Квартал",MID(HLOOKUP("*Квартал*",JJ$9:INDEX($9:$9,MATCH("яяя",$9:$9)),1,),10,11),"Месяц",MID(HLOOKUP("Всего за*",JJ$9:INDEX($9:$9,MATCH("яяя",$9:$9)),1,),10,10),"Декада",SUBSTITUTE(JJ$9,CHAR(10)," ")),)</f>
        <v>947.36842105263145</v>
      </c>
      <c r="JK14" s="2">
        <f>IFERROR(GETPIVOTDATA("Сумма",Лист1!$A$1,"№ работника",$Z14,"Вариант",REPLACE(LEFTB(LOOKUP("яяя",$CI$8:JK$8),11),9,2,),"Год",--MID(HLOOKUP("*год*",JK$9:INDEX($9:$9,MATCH("яяя",$9:$9)),1,),10,4),"Квартал",MID(HLOOKUP("*Квартал*",JK$9:INDEX($9:$9,MATCH("яяя",$9:$9)),1,),10,11),"Месяц",MID(JK$9,10,10)),)</f>
        <v>2842.1052631578941</v>
      </c>
      <c r="JL14" s="2">
        <f>IFERROR(GETPIVOTDATA("Сумма",Лист1!$A$1,"№ работника",$Z14,"Вариант",REPLACE(LEFTB(LOOKUP("яяя",$CI$8:JL$8),11),9,2,),"Год",--MID(HLOOKUP("*год*",JL$9:INDEX($9:$9,MATCH("яяя",$9:$9)),1,),10,4),"Квартал",MID(HLOOKUP("*Квартал*",JL$9:INDEX($9:$9,MATCH("яяя",$9:$9)),1,),10,11)),)</f>
        <v>4736.8421052631575</v>
      </c>
      <c r="JM14" s="2">
        <f>IFERROR(GETPIVOTDATA("Сумма",Лист1!$A$1,"№ работника",$Z14,"Вариант",REPLACE(LEFTB(LOOKUP("яяя",$CI$8:JM$8),11),9,2,),"Год",--MID(HLOOKUP("*год*",JM$9:$KM$9,1,),10,4),"Квартал",MID(HLOOKUP("*Квартал*",JM$9:INDEX($9:$9,MATCH("яяя",$9:$9)),1,),10,11),"Месяц",MID(HLOOKUP("Всего за*",JM$9:INDEX($9:$9,MATCH("яяя",$9:$9)),1,),10,10),"Декада",SUBSTITUTE(JM$9,CHAR(10)," ")),)</f>
        <v>947.36842105263145</v>
      </c>
      <c r="JN14" s="2">
        <f>IFERROR(GETPIVOTDATA("Сумма",Лист1!$A$1,"№ работника",$Z14,"Вариант",REPLACE(LEFTB(LOOKUP("яяя",$CI$8:JN$8),11),9,2,),"Год",--MID(HLOOKUP("*год*",JN$9:$KM$9,1,),10,4),"Квартал",MID(HLOOKUP("*Квартал*",JN$9:INDEX($9:$9,MATCH("яяя",$9:$9)),1,),10,11),"Месяц",MID(HLOOKUP("Всего за*",JN$9:INDEX($9:$9,MATCH("яяя",$9:$9)),1,),10,10),"Декада",SUBSTITUTE(JN$9,CHAR(10)," ")),)</f>
        <v>947.36842105263145</v>
      </c>
      <c r="JO14" s="2">
        <f>IFERROR(GETPIVOTDATA("Сумма",Лист1!$A$1,"№ работника",$Z14,"Вариант",REPLACE(LEFTB(LOOKUP("яяя",$CI$8:JO$8),11),9,2,),"Год",--MID(HLOOKUP("*год*",JO$9:$KM$9,1,),10,4),"Квартал",MID(HLOOKUP("*Квартал*",JO$9:INDEX($9:$9,MATCH("яяя",$9:$9)),1,),10,11),"Месяц",MID(HLOOKUP("Всего за*",JO$9:INDEX($9:$9,MATCH("яяя",$9:$9)),1,),10,10),"Декада",SUBSTITUTE(JO$9,CHAR(10)," ")),)</f>
        <v>1042.1052631578946</v>
      </c>
      <c r="JP14" s="2">
        <f>IFERROR(GETPIVOTDATA("Сумма",Лист1!$A$1,"№ работника",$Z14,"Вариант",REPLACE(LEFTB(LOOKUP("яяя",$CI$8:JP$8),11),9,2,),"Год",--MID(HLOOKUP("*год*",JP$9:INDEX($9:$9,MATCH("яяя",$9:$9)),1,),10,4),"Квартал",MID(HLOOKUP("*Квартал*",JP$9:INDEX($9:$9,MATCH("яяя",$9:$9)),1,),10,11),"Месяц",MID(JP$9,10,10)),)</f>
        <v>2936.8421052631575</v>
      </c>
      <c r="JQ14" s="2">
        <f>IFERROR(GETPIVOTDATA("Сумма",Лист1!$A$1,"№ работника",$Z14,"Вариант",REPLACE(LEFTB(LOOKUP("яяя",$CI$8:JQ$8),11),9,2,),"Год",--MID(HLOOKUP("*год*",JQ$9:$KM$9,1,),10,4),"Квартал",MID(HLOOKUP("*Квартал*",JQ$9:INDEX($9:$9,MATCH("яяя",$9:$9)),1,),10,11),"Месяц",MID(HLOOKUP("Всего за*",JQ$9:INDEX($9:$9,MATCH("яяя",$9:$9)),1,),10,10),"Декада",SUBSTITUTE(JQ$9,CHAR(10)," ")),)</f>
        <v>947.36842105263145</v>
      </c>
      <c r="JR14" s="2">
        <f>IFERROR(GETPIVOTDATA("Сумма",Лист1!$A$1,"№ работника",$Z14,"Вариант",REPLACE(LEFTB(LOOKUP("яяя",$CI$8:JR$8),11),9,2,),"Год",--MID(HLOOKUP("*год*",JR$9:$KM$9,1,),10,4),"Квартал",MID(HLOOKUP("*Квартал*",JR$9:INDEX($9:$9,MATCH("яяя",$9:$9)),1,),10,11),"Месяц",MID(HLOOKUP("Всего за*",JR$9:INDEX($9:$9,MATCH("яяя",$9:$9)),1,),10,10),"Декада",SUBSTITUTE(JR$9,CHAR(10)," ")),)</f>
        <v>947.36842105263145</v>
      </c>
      <c r="JS14" s="2">
        <f>IFERROR(GETPIVOTDATA("Сумма",Лист1!$A$1,"№ работника",$Z14,"Вариант",REPLACE(LEFTB(LOOKUP("яяя",$CI$8:JS$8),11),9,2,),"Год",--MID(HLOOKUP("*год*",JS$9:$KM$9,1,),10,4),"Квартал",MID(HLOOKUP("*Квартал*",JS$9:INDEX($9:$9,MATCH("яяя",$9:$9)),1,),10,11),"Месяц",MID(HLOOKUP("Всего за*",JS$9:INDEX($9:$9,MATCH("яяя",$9:$9)),1,),10,10),"Декада",SUBSTITUTE(JS$9,CHAR(10)," ")),)</f>
        <v>1042.1052631578946</v>
      </c>
      <c r="JT14" s="2">
        <f>IFERROR(GETPIVOTDATA("Сумма",Лист1!$A$1,"№ работника",$Z14,"Вариант",REPLACE(LEFTB(LOOKUP("яяя",$CI$8:JT$8),11),9,2,),"Год",--MID(HLOOKUP("*год*",JT$9:INDEX($9:$9,MATCH("яяя",$9:$9)),1,),10,4),"Квартал",MID(HLOOKUP("*Квартал*",JT$9:INDEX($9:$9,MATCH("яяя",$9:$9)),1,),10,11),"Месяц",MID(JT$9,10,10)),)</f>
        <v>2936.8421052631575</v>
      </c>
      <c r="JU14" s="2">
        <f>IFERROR(GETPIVOTDATA("Сумма",Лист1!$A$1,"№ работника",$Z14,"Вариант",REPLACE(LEFTB(LOOKUP("яяя",$CI$8:JU$8),11),9,2,),"Год",--MID(HLOOKUP("*год*",JU$9:$KM$9,1,),10,4),"Квартал",MID(HLOOKUP("*Квартал*",JU$9:INDEX($9:$9,MATCH("яяя",$9:$9)),1,),10,11),"Месяц",MID(HLOOKUP("Всего за*",JU$9:INDEX($9:$9,MATCH("яяя",$9:$9)),1,),10,10),"Декада",SUBSTITUTE(JU$9,CHAR(10)," ")),)</f>
        <v>947.36842105263145</v>
      </c>
      <c r="JV14" s="2">
        <f>IFERROR(GETPIVOTDATA("Сумма",Лист1!$A$1,"№ работника",$Z14,"Вариант",REPLACE(LEFTB(LOOKUP("яяя",$CI$8:JV$8),11),9,2,),"Год",--MID(HLOOKUP("*год*",JV$9:$KM$9,1,),10,4),"Квартал",MID(HLOOKUP("*Квартал*",JV$9:INDEX($9:$9,MATCH("яяя",$9:$9)),1,),10,11),"Месяц",MID(HLOOKUP("Всего за*",JV$9:INDEX($9:$9,MATCH("яяя",$9:$9)),1,),10,10),"Декада",SUBSTITUTE(JV$9,CHAR(10)," ")),)</f>
        <v>947.36842105263145</v>
      </c>
      <c r="JW14" s="2">
        <f>IFERROR(GETPIVOTDATA("Сумма",Лист1!$A$1,"№ работника",$Z14,"Вариант",REPLACE(LEFTB(LOOKUP("яяя",$CI$8:JW$8),11),9,2,),"Год",--MID(HLOOKUP("*год*",JW$9:$KM$9,1,),10,4),"Квартал",MID(HLOOKUP("*Квартал*",JW$9:INDEX($9:$9,MATCH("яяя",$9:$9)),1,),10,11),"Месяц",MID(HLOOKUP("Всего за*",JW$9:INDEX($9:$9,MATCH("яяя",$9:$9)),1,),10,10),"Декада",SUBSTITUTE(JW$9,CHAR(10)," ")),)</f>
        <v>947.36842105263145</v>
      </c>
      <c r="JX14" s="2">
        <f>IFERROR(GETPIVOTDATA("Сумма",Лист1!$A$1,"№ работника",$Z14,"Вариант",REPLACE(LEFTB(LOOKUP("яяя",$CI$8:JX$8),11),9,2,),"Год",--MID(HLOOKUP("*год*",JX$9:INDEX($9:$9,MATCH("яяя",$9:$9)),1,),10,4),"Квартал",MID(HLOOKUP("*Квартал*",JX$9:INDEX($9:$9,MATCH("яяя",$9:$9)),1,),10,11),"Месяц",MID(JX$9,10,10)),)</f>
        <v>2842.1052631578941</v>
      </c>
      <c r="JY14" s="2">
        <f>IFERROR(GETPIVOTDATA("Сумма",Лист1!$A$1,"№ работника",$Z14,"Вариант",REPLACE(LEFTB(LOOKUP("яяя",$CI$8:JY$8),11),9,2,),"Год",--MID(HLOOKUP("*год*",JY$9:INDEX($9:$9,MATCH("яяя",$9:$9)),1,),10,4),"Квартал",MID(HLOOKUP("*Квартал*",JY$9:INDEX($9:$9,MATCH("яяя",$9:$9)),1,),10,11)),)</f>
        <v>8715.78947368421</v>
      </c>
      <c r="JZ14" s="2">
        <f>IFERROR(GETPIVOTDATA("Сумма",Лист1!$A$1,"№ работника",$Z14,"Вариант",REPLACE(LEFTB(LOOKUP("яяя",$CI$8:JZ$8),11),9,2,),"Год",--MID(HLOOKUP("*год*",JZ$9:$KM$9,1,),10,4),"Квартал",MID(HLOOKUP("*Квартал*",JZ$9:INDEX($9:$9,MATCH("яяя",$9:$9)),1,),10,11),"Месяц",MID(HLOOKUP("Всего за*",JZ$9:INDEX($9:$9,MATCH("яяя",$9:$9)),1,),10,10),"Декада",SUBSTITUTE(JZ$9,CHAR(10)," ")),)</f>
        <v>947.36842105263145</v>
      </c>
      <c r="KA14" s="2">
        <f>IFERROR(GETPIVOTDATA("Сумма",Лист1!$A$1,"№ работника",$Z14,"Вариант",REPLACE(LEFTB(LOOKUP("яяя",$CI$8:KA$8),11),9,2,),"Год",--MID(HLOOKUP("*год*",KA$9:$KM$9,1,),10,4),"Квартал",MID(HLOOKUP("*Квартал*",KA$9:INDEX($9:$9,MATCH("яяя",$9:$9)),1,),10,11),"Месяц",MID(HLOOKUP("Всего за*",KA$9:INDEX($9:$9,MATCH("яяя",$9:$9)),1,),10,10),"Декада",SUBSTITUTE(KA$9,CHAR(10)," ")),)</f>
        <v>947.36842105263145</v>
      </c>
      <c r="KB14" s="2">
        <f>IFERROR(GETPIVOTDATA("Сумма",Лист1!$A$1,"№ работника",$Z14,"Вариант",REPLACE(LEFTB(LOOKUP("яяя",$CI$8:KB$8),11),9,2,),"Год",--MID(HLOOKUP("*год*",KB$9:$KM$9,1,),10,4),"Квартал",MID(HLOOKUP("*Квартал*",KB$9:INDEX($9:$9,MATCH("яяя",$9:$9)),1,),10,11),"Месяц",MID(HLOOKUP("Всего за*",KB$9:INDEX($9:$9,MATCH("яяя",$9:$9)),1,),10,10),"Декада",SUBSTITUTE(KB$9,CHAR(10)," ")),)</f>
        <v>1042.1052631578946</v>
      </c>
      <c r="KC14" s="2">
        <f>IFERROR(GETPIVOTDATA("Сумма",Лист1!$A$1,"№ работника",$Z14,"Вариант",REPLACE(LEFTB(LOOKUP("яяя",$CI$8:KC$8),11),9,2,),"Год",--MID(HLOOKUP("*год*",KC$9:INDEX($9:$9,MATCH("яяя",$9:$9)),1,),10,4),"Квартал",MID(HLOOKUP("*Квартал*",KC$9:INDEX($9:$9,MATCH("яяя",$9:$9)),1,),10,11),"Месяц",MID(KC$9,10,10)),)</f>
        <v>2936.8421052631575</v>
      </c>
      <c r="KD14" s="2">
        <f>IFERROR(GETPIVOTDATA("Сумма",Лист1!$A$1,"№ работника",$Z14,"Вариант",REPLACE(LEFTB(LOOKUP("яяя",$CI$8:KD$8),11),9,2,),"Год",--MID(HLOOKUP("*год*",KD$9:$KM$9,1,),10,4),"Квартал",MID(HLOOKUP("*Квартал*",KD$9:INDEX($9:$9,MATCH("яяя",$9:$9)),1,),10,11),"Месяц",MID(HLOOKUP("Всего за*",KD$9:INDEX($9:$9,MATCH("яяя",$9:$9)),1,),10,10),"Декада",SUBSTITUTE(KD$9,CHAR(10)," ")),)</f>
        <v>947.36842105263145</v>
      </c>
      <c r="KE14" s="2">
        <f>IFERROR(GETPIVOTDATA("Сумма",Лист1!$A$1,"№ работника",$Z14,"Вариант",REPLACE(LEFTB(LOOKUP("яяя",$CI$8:KE$8),11),9,2,),"Год",--MID(HLOOKUP("*год*",KE$9:$KM$9,1,),10,4),"Квартал",MID(HLOOKUP("*Квартал*",KE$9:INDEX($9:$9,MATCH("яяя",$9:$9)),1,),10,11),"Месяц",MID(HLOOKUP("Всего за*",KE$9:INDEX($9:$9,MATCH("яяя",$9:$9)),1,),10,10),"Декада",SUBSTITUTE(KE$9,CHAR(10)," ")),)</f>
        <v>663.15789473684208</v>
      </c>
      <c r="KF14" s="2">
        <f>IFERROR(GETPIVOTDATA("Сумма",Лист1!$A$1,"№ работника",$Z14,"Вариант",REPLACE(LEFTB(LOOKUP("яяя",$CI$8:KF$8),11),9,2,),"Год",--MID(HLOOKUP("*год*",KF$9:$KM$9,1,),10,4),"Квартал",MID(HLOOKUP("*Квартал*",KF$9:INDEX($9:$9,MATCH("яяя",$9:$9)),1,),10,11),"Месяц",MID(HLOOKUP("Всего за*",KF$9:INDEX($9:$9,MATCH("яяя",$9:$9)),1,),10,10),"Декада",SUBSTITUTE(KF$9,CHAR(10)," ")),)</f>
        <v>0</v>
      </c>
      <c r="KG14" s="2">
        <f>IFERROR(GETPIVOTDATA("Сумма",Лист1!$A$1,"№ работника",$Z14,"Вариант",REPLACE(LEFTB(LOOKUP("яяя",$CI$8:KG$8),11),9,2,),"Год",--MID(HLOOKUP("*год*",KG$9:INDEX($9:$9,MATCH("яяя",$9:$9)),1,),10,4),"Квартал",MID(HLOOKUP("*Квартал*",KG$9:INDEX($9:$9,MATCH("яяя",$9:$9)),1,),10,11),"Месяц",MID(KG$9,10,10)),)</f>
        <v>1610.5263157894735</v>
      </c>
      <c r="KH14" s="2">
        <f>IFERROR(GETPIVOTDATA("Сумма",Лист1!$A$1,"№ работника",$Z14,"Вариант",REPLACE(LEFTB(LOOKUP("яяя",$CI$8:KH$8),11),9,2,),"Год",--MID(HLOOKUP("*год*",KH$9:$KM$9,1,),10,4),"Квартал",MID(HLOOKUP("*Квартал*",KH$9:INDEX($9:$9,MATCH("яяя",$9:$9)),1,),10,11),"Месяц",MID(HLOOKUP("Всего за*",KH$9:INDEX($9:$9,MATCH("яяя",$9:$9)),1,),10,10),"Декада",SUBSTITUTE(KH$9,CHAR(10)," ")),)</f>
        <v>0</v>
      </c>
      <c r="KI14" s="2">
        <f>IFERROR(GETPIVOTDATA("Сумма",Лист1!$A$1,"№ работника",$Z14,"Вариант",REPLACE(LEFTB(LOOKUP("яяя",$CI$8:KI$8),11),9,2,),"Год",--MID(HLOOKUP("*год*",KI$9:$KM$9,1,),10,4),"Квартал",MID(HLOOKUP("*Квартал*",KI$9:INDEX($9:$9,MATCH("яяя",$9:$9)),1,),10,11),"Месяц",MID(HLOOKUP("Всего за*",KI$9:INDEX($9:$9,MATCH("яяя",$9:$9)),1,),10,10),"Декада",SUBSTITUTE(KI$9,CHAR(10)," ")),)</f>
        <v>0</v>
      </c>
      <c r="KJ14" s="2">
        <f>IFERROR(GETPIVOTDATA("Сумма",Лист1!$A$1,"№ работника",$Z14,"Вариант",REPLACE(LEFTB(LOOKUP("яяя",$CI$8:KJ$8),11),9,2,),"Год",--MID(HLOOKUP("*год*",KJ$9:$KM$9,1,),10,4),"Квартал",MID(HLOOKUP("*Квартал*",KJ$9:INDEX($9:$9,MATCH("яяя",$9:$9)),1,),10,11),"Месяц",MID(HLOOKUP("Всего за*",KJ$9:INDEX($9:$9,MATCH("яяя",$9:$9)),1,),10,10),"Декада",SUBSTITUTE(KJ$9,CHAR(10)," ")),)</f>
        <v>0</v>
      </c>
      <c r="KK14" s="2">
        <f>IFERROR(GETPIVOTDATA("Сумма",Лист1!$A$1,"№ работника",$Z14,"Вариант",REPLACE(LEFTB(LOOKUP("яяя",$CI$8:KK$8),11),9,2,),"Год",--MID(HLOOKUP("*год*",KK$9:INDEX($9:$9,MATCH("яяя",$9:$9)),1,),10,4),"Квартал",MID(HLOOKUP("*Квартал*",KK$9:INDEX($9:$9,MATCH("яяя",$9:$9)),1,),10,11),"Месяц",MID(KK$9,10,10)),)</f>
        <v>0</v>
      </c>
      <c r="KL14" s="2">
        <f>IFERROR(GETPIVOTDATA("Сумма",Лист1!$A$1,"№ работника",$Z14,"Вариант",REPLACE(LEFTB(LOOKUP("яяя",$CI$8:KL$8),11),9,2,),"Год",--MID(HLOOKUP("*год*",KL$9:INDEX($9:$9,MATCH("яяя",$9:$9)),1,),10,4),"Квартал",MID(HLOOKUP("*Квартал*",KL$9:INDEX($9:$9,MATCH("яяя",$9:$9)),1,),10,11)),)</f>
        <v>4547.3684210526317</v>
      </c>
      <c r="KM14" s="2">
        <f>IFERROR(GETPIVOTDATA("Сумма",Лист1!$A$1,"№ работника",$Z14,"Вариант",REPLACE(LEFTB(LOOKUP("яяя",$CI$8:KM$8),11),9,2,),"Год",--MID(KM$9,10,4)),)</f>
        <v>18000</v>
      </c>
    </row>
    <row r="20" spans="1:299" ht="23.25" x14ac:dyDescent="0.35">
      <c r="Z20" s="100" t="s">
        <v>31</v>
      </c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</row>
    <row r="21" spans="1:299" s="21" customFormat="1" x14ac:dyDescent="0.25">
      <c r="A21" s="8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  <c r="AA21" s="11"/>
      <c r="AB21" s="12"/>
      <c r="AC21" s="11"/>
      <c r="AD21" s="5"/>
      <c r="AE21" s="5"/>
      <c r="AF21" s="5"/>
      <c r="AG21" s="12"/>
      <c r="AH21" s="12"/>
      <c r="AI21" s="22"/>
      <c r="AJ21" s="22"/>
      <c r="AK21" s="11"/>
      <c r="AL21" s="5"/>
      <c r="AM21" s="5"/>
      <c r="AN21" s="5"/>
      <c r="AO21" s="11"/>
      <c r="AP21" s="5"/>
      <c r="AQ21" s="11"/>
      <c r="AR21" s="11"/>
      <c r="AS21" s="11"/>
      <c r="AT21" s="28"/>
      <c r="AU21" s="28"/>
      <c r="AV21" s="11"/>
      <c r="AW21" s="31"/>
      <c r="AX21" s="11"/>
      <c r="AY21" s="11"/>
      <c r="AZ21" s="5"/>
      <c r="BA21" s="11"/>
      <c r="BB21" s="13"/>
      <c r="BC21" s="13"/>
      <c r="BD21" s="11"/>
      <c r="CB21" s="5"/>
    </row>
    <row r="22" spans="1:299" ht="21" x14ac:dyDescent="0.35">
      <c r="Z22" s="108" t="s">
        <v>32</v>
      </c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</row>
  </sheetData>
  <autoFilter ref="A9:EJ9"/>
  <mergeCells count="9">
    <mergeCell ref="Z22:DV22"/>
    <mergeCell ref="GL8:IL8"/>
    <mergeCell ref="IM8:KM8"/>
    <mergeCell ref="Z20:GT20"/>
    <mergeCell ref="U8:V8"/>
    <mergeCell ref="AL8:AP8"/>
    <mergeCell ref="AR8:BD8"/>
    <mergeCell ref="CJ8:EJ8"/>
    <mergeCell ref="EK8:GK8"/>
  </mergeCells>
  <conditionalFormatting sqref="BR10:BR12">
    <cfRule type="expression" dxfId="9" priority="621">
      <formula>BQ10="ТСО: Post-project 2018"</formula>
    </cfRule>
  </conditionalFormatting>
  <conditionalFormatting sqref="R10:R12">
    <cfRule type="expression" dxfId="8" priority="623">
      <formula>R10&lt;CK10+CP10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U48"/>
  <sheetViews>
    <sheetView zoomScale="55" zoomScaleNormal="55" workbookViewId="0">
      <pane ySplit="4" topLeftCell="A5" activePane="bottomLeft" state="frozen"/>
      <selection activeCell="AD27" sqref="AD27"/>
      <selection pane="bottomLeft" activeCell="AV21" sqref="AV21"/>
    </sheetView>
  </sheetViews>
  <sheetFormatPr defaultRowHeight="15" outlineLevelCol="2" x14ac:dyDescent="0.25"/>
  <cols>
    <col min="1" max="1" width="9.85546875" customWidth="1"/>
    <col min="2" max="2" width="15.5703125" style="10" hidden="1" customWidth="1" outlineLevel="1"/>
    <col min="3" max="3" width="0" hidden="1" customWidth="1" outlineLevel="1"/>
    <col min="4" max="4" width="10.28515625" style="10" bestFit="1" customWidth="1" collapsed="1"/>
    <col min="5" max="5" width="10.28515625" style="10" bestFit="1" customWidth="1"/>
    <col min="6" max="8" width="0" hidden="1" customWidth="1" outlineLevel="2"/>
    <col min="9" max="9" width="15.28515625" hidden="1" customWidth="1" outlineLevel="2"/>
    <col min="10" max="10" width="12.28515625" hidden="1" customWidth="1" outlineLevel="2"/>
    <col min="11" max="15" width="0" hidden="1" customWidth="1" outlineLevel="2"/>
    <col min="16" max="16" width="18.5703125" hidden="1" customWidth="1" outlineLevel="2"/>
    <col min="17" max="24" width="9.140625" hidden="1" customWidth="1" outlineLevel="2"/>
    <col min="25" max="25" width="12.7109375" style="5" customWidth="1" outlineLevel="1" collapsed="1"/>
    <col min="26" max="27" width="12.7109375" style="5" hidden="1" customWidth="1" outlineLevel="2"/>
    <col min="28" max="28" width="9.140625" hidden="1" customWidth="1" outlineLevel="2"/>
    <col min="29" max="29" width="15.28515625" style="5" hidden="1" customWidth="1" outlineLevel="2"/>
    <col min="30" max="30" width="12.7109375" style="5" hidden="1" customWidth="1" outlineLevel="2"/>
    <col min="31" max="32" width="9.140625" hidden="1" customWidth="1" outlineLevel="2"/>
    <col min="33" max="33" width="12.7109375" style="5" hidden="1" customWidth="1" outlineLevel="2"/>
    <col min="34" max="34" width="9.140625" hidden="1" customWidth="1" outlineLevel="2"/>
    <col min="35" max="43" width="12.28515625" style="5" hidden="1" customWidth="1" outlineLevel="2"/>
    <col min="44" max="44" width="9.140625" hidden="1" customWidth="1" outlineLevel="2"/>
    <col min="45" max="46" width="12.7109375" style="5" hidden="1" customWidth="1" outlineLevel="2"/>
    <col min="47" max="47" width="12.7109375" style="5" customWidth="1" outlineLevel="1" collapsed="1"/>
    <col min="48" max="48" width="9.140625" style="5" customWidth="1" outlineLevel="1"/>
    <col min="50" max="50" width="22" bestFit="1" customWidth="1"/>
    <col min="51" max="53" width="16.5703125" customWidth="1"/>
    <col min="54" max="54" width="15.140625" customWidth="1"/>
    <col min="55" max="55" width="16.140625" customWidth="1"/>
    <col min="56" max="58" width="12.28515625" customWidth="1"/>
    <col min="59" max="59" width="14.7109375" customWidth="1"/>
    <col min="60" max="62" width="9.5703125" customWidth="1"/>
    <col min="63" max="63" width="14.7109375" customWidth="1"/>
    <col min="64" max="66" width="10.7109375" customWidth="1"/>
    <col min="67" max="67" width="14.7109375" customWidth="1"/>
    <col min="68" max="68" width="16.140625" customWidth="1"/>
    <col min="69" max="69" width="11.85546875" customWidth="1"/>
    <col min="70" max="72" width="11" customWidth="1"/>
    <col min="73" max="73" width="14.7109375" customWidth="1"/>
    <col min="74" max="76" width="10.7109375" customWidth="1"/>
    <col min="77" max="77" width="14.7109375" customWidth="1"/>
    <col min="78" max="80" width="9.5703125" customWidth="1"/>
    <col min="81" max="81" width="14.7109375" customWidth="1"/>
    <col min="82" max="82" width="16.140625" customWidth="1"/>
    <col min="83" max="85" width="11.5703125" customWidth="1"/>
    <col min="86" max="86" width="14.7109375" customWidth="1"/>
    <col min="87" max="89" width="9.5703125" customWidth="1"/>
    <col min="90" max="90" width="14.7109375" customWidth="1"/>
    <col min="91" max="93" width="9.5703125" customWidth="1"/>
    <col min="94" max="94" width="14.7109375" customWidth="1"/>
    <col min="95" max="95" width="16.140625" customWidth="1"/>
    <col min="96" max="98" width="12.140625" customWidth="1"/>
    <col min="99" max="99" width="14.7109375" customWidth="1"/>
    <col min="100" max="102" width="9.5703125" customWidth="1"/>
    <col min="103" max="103" width="14.7109375" customWidth="1"/>
    <col min="104" max="106" width="11.42578125" customWidth="1"/>
    <col min="107" max="107" width="14.7109375" customWidth="1"/>
    <col min="108" max="108" width="16.140625" customWidth="1"/>
    <col min="109" max="111" width="12.28515625" customWidth="1"/>
    <col min="112" max="112" width="14.7109375" customWidth="1"/>
    <col min="113" max="115" width="9.5703125" customWidth="1"/>
    <col min="116" max="116" width="14.7109375" customWidth="1"/>
    <col min="117" max="119" width="10.7109375" customWidth="1"/>
    <col min="120" max="120" width="14.7109375" customWidth="1"/>
    <col min="121" max="121" width="16.140625" customWidth="1"/>
    <col min="122" max="122" width="11.85546875" customWidth="1"/>
    <col min="123" max="123" width="16.28515625" customWidth="1"/>
    <col min="124" max="126" width="12.140625" customWidth="1"/>
    <col min="127" max="127" width="14.7109375" customWidth="1"/>
    <col min="128" max="128" width="16.140625" customWidth="1"/>
    <col min="129" max="131" width="12.28515625" customWidth="1"/>
    <col min="132" max="132" width="14.7109375" customWidth="1"/>
    <col min="133" max="135" width="9.5703125" customWidth="1"/>
    <col min="136" max="136" width="14.7109375" customWidth="1"/>
    <col min="137" max="139" width="10.7109375" customWidth="1"/>
    <col min="140" max="140" width="14.7109375" customWidth="1"/>
    <col min="141" max="141" width="16.140625" customWidth="1"/>
    <col min="142" max="142" width="11.85546875" customWidth="1"/>
    <col min="143" max="145" width="11" customWidth="1"/>
    <col min="146" max="146" width="14.7109375" customWidth="1"/>
    <col min="147" max="149" width="10.7109375" customWidth="1"/>
    <col min="150" max="150" width="14.7109375" customWidth="1"/>
    <col min="151" max="153" width="9.5703125" customWidth="1"/>
    <col min="154" max="154" width="14.7109375" customWidth="1"/>
    <col min="155" max="155" width="16.140625" customWidth="1"/>
    <col min="156" max="158" width="11.5703125" customWidth="1"/>
    <col min="159" max="159" width="14.7109375" customWidth="1"/>
    <col min="160" max="162" width="9.5703125" customWidth="1"/>
    <col min="163" max="163" width="14.7109375" customWidth="1"/>
    <col min="164" max="166" width="9.5703125" customWidth="1"/>
    <col min="167" max="167" width="14.7109375" customWidth="1"/>
    <col min="168" max="168" width="16.140625" customWidth="1"/>
    <col min="169" max="171" width="12.140625" customWidth="1"/>
    <col min="172" max="172" width="14.7109375" customWidth="1"/>
    <col min="173" max="175" width="9.5703125" customWidth="1"/>
    <col min="176" max="176" width="14.7109375" customWidth="1"/>
    <col min="177" max="179" width="11.42578125" customWidth="1"/>
    <col min="180" max="180" width="14.7109375" customWidth="1"/>
    <col min="181" max="181" width="16.140625" customWidth="1"/>
    <col min="182" max="184" width="12.28515625" customWidth="1"/>
    <col min="185" max="185" width="14.7109375" customWidth="1"/>
    <col min="186" max="188" width="9.5703125" customWidth="1"/>
    <col min="189" max="189" width="14.7109375" customWidth="1"/>
    <col min="190" max="192" width="10.7109375" customWidth="1"/>
    <col min="193" max="193" width="14.7109375" customWidth="1"/>
    <col min="194" max="194" width="16.140625" customWidth="1"/>
    <col min="195" max="195" width="11.85546875" customWidth="1"/>
    <col min="196" max="196" width="16.28515625" customWidth="1"/>
    <col min="197" max="197" width="11.7109375" customWidth="1"/>
    <col min="198" max="198" width="9.5703125" customWidth="1"/>
    <col min="199" max="199" width="14.7109375" customWidth="1"/>
    <col min="200" max="202" width="10.7109375" customWidth="1"/>
    <col min="203" max="203" width="14.7109375" customWidth="1"/>
    <col min="204" max="204" width="16.140625" bestFit="1" customWidth="1"/>
    <col min="205" max="205" width="11.85546875" bestFit="1" customWidth="1"/>
    <col min="206" max="206" width="16.28515625" bestFit="1" customWidth="1"/>
    <col min="207" max="207" width="11.7109375" bestFit="1" customWidth="1"/>
  </cols>
  <sheetData>
    <row r="1" spans="1:203" x14ac:dyDescent="0.25">
      <c r="I1" s="9">
        <f>'1'!AB7</f>
        <v>0</v>
      </c>
    </row>
    <row r="2" spans="1:203" x14ac:dyDescent="0.25">
      <c r="I2" s="9"/>
    </row>
    <row r="3" spans="1:203" ht="15.75" thickBot="1" x14ac:dyDescent="0.3">
      <c r="I3" s="9"/>
    </row>
    <row r="4" spans="1:203" s="79" customFormat="1" ht="64.5" customHeight="1" x14ac:dyDescent="0.25">
      <c r="A4" s="80" t="s">
        <v>22</v>
      </c>
      <c r="B4" s="78">
        <v>1</v>
      </c>
      <c r="C4" s="78">
        <v>1</v>
      </c>
      <c r="D4" s="80" t="s">
        <v>26</v>
      </c>
      <c r="E4" s="80" t="s">
        <v>27</v>
      </c>
      <c r="F4" s="78">
        <v>1</v>
      </c>
      <c r="G4" s="78">
        <v>1</v>
      </c>
      <c r="H4" s="78">
        <v>1</v>
      </c>
      <c r="I4" s="78">
        <v>1</v>
      </c>
      <c r="J4" s="78">
        <v>1</v>
      </c>
      <c r="K4" s="78">
        <v>1</v>
      </c>
      <c r="L4" s="78">
        <v>1</v>
      </c>
      <c r="M4" s="78">
        <v>1</v>
      </c>
      <c r="N4" s="78">
        <v>1</v>
      </c>
      <c r="O4" s="78">
        <v>1</v>
      </c>
      <c r="P4" s="78">
        <v>1</v>
      </c>
      <c r="Q4" s="78">
        <v>1</v>
      </c>
      <c r="R4" s="78">
        <v>1</v>
      </c>
      <c r="S4" s="78">
        <v>1</v>
      </c>
      <c r="T4" s="78">
        <v>1</v>
      </c>
      <c r="U4" s="78">
        <v>1</v>
      </c>
      <c r="V4" s="78">
        <v>1</v>
      </c>
      <c r="W4" s="78">
        <v>1</v>
      </c>
      <c r="X4" s="78">
        <v>1</v>
      </c>
      <c r="Y4" s="65" t="s">
        <v>20</v>
      </c>
      <c r="Z4" s="78">
        <v>1</v>
      </c>
      <c r="AA4" s="78">
        <v>1</v>
      </c>
      <c r="AB4" s="78">
        <v>1</v>
      </c>
      <c r="AC4" s="78">
        <v>1</v>
      </c>
      <c r="AD4" s="78">
        <v>1</v>
      </c>
      <c r="AE4" s="78">
        <v>1</v>
      </c>
      <c r="AF4" s="78">
        <v>1</v>
      </c>
      <c r="AG4" s="78">
        <v>1</v>
      </c>
      <c r="AH4" s="78">
        <v>1</v>
      </c>
      <c r="AI4" s="78">
        <v>1</v>
      </c>
      <c r="AJ4" s="78">
        <v>1</v>
      </c>
      <c r="AK4" s="78">
        <v>1</v>
      </c>
      <c r="AL4" s="78">
        <v>1</v>
      </c>
      <c r="AM4" s="78">
        <v>1</v>
      </c>
      <c r="AN4" s="78">
        <v>1</v>
      </c>
      <c r="AO4" s="78">
        <v>1</v>
      </c>
      <c r="AP4" s="78">
        <v>1</v>
      </c>
      <c r="AQ4" s="78">
        <v>1</v>
      </c>
      <c r="AR4" s="78">
        <v>1</v>
      </c>
      <c r="AS4" s="78">
        <v>1</v>
      </c>
      <c r="AT4" s="78">
        <v>1</v>
      </c>
      <c r="AU4" s="65" t="s">
        <v>21</v>
      </c>
      <c r="AV4" s="78">
        <v>1</v>
      </c>
      <c r="GR4"/>
      <c r="GS4"/>
      <c r="GT4"/>
      <c r="GU4"/>
    </row>
    <row r="5" spans="1:203" x14ac:dyDescent="0.25">
      <c r="A5" s="83">
        <v>25876</v>
      </c>
      <c r="B5" s="22"/>
      <c r="C5" s="21"/>
      <c r="D5" s="82">
        <v>43466</v>
      </c>
      <c r="E5" s="82">
        <v>43551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83">
        <v>15800</v>
      </c>
      <c r="Z5" s="79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83">
        <v>16320</v>
      </c>
      <c r="AV5" s="21" t="s">
        <v>28</v>
      </c>
    </row>
    <row r="6" spans="1:203" x14ac:dyDescent="0.25">
      <c r="A6" s="83">
        <v>35824</v>
      </c>
      <c r="B6" s="22"/>
      <c r="C6" s="21"/>
      <c r="D6" s="82">
        <v>43475</v>
      </c>
      <c r="E6" s="82">
        <v>43659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83">
        <v>29580</v>
      </c>
      <c r="Z6" s="79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83">
        <v>27590</v>
      </c>
      <c r="AV6" s="21" t="s">
        <v>28</v>
      </c>
    </row>
    <row r="7" spans="1:203" x14ac:dyDescent="0.25">
      <c r="A7" s="83">
        <v>75863</v>
      </c>
      <c r="B7" s="22"/>
      <c r="C7" s="21"/>
      <c r="D7" s="82">
        <v>43466</v>
      </c>
      <c r="E7" s="82">
        <v>43830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83">
        <v>9685</v>
      </c>
      <c r="Z7" s="79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83">
        <v>10240</v>
      </c>
      <c r="AV7" s="21" t="s">
        <v>28</v>
      </c>
    </row>
    <row r="8" spans="1:203" s="21" customFormat="1" x14ac:dyDescent="0.25">
      <c r="A8" s="83">
        <v>29832</v>
      </c>
      <c r="B8" s="22"/>
      <c r="D8" s="82">
        <v>43344</v>
      </c>
      <c r="E8" s="82">
        <v>43465</v>
      </c>
      <c r="Y8" s="83">
        <v>33500</v>
      </c>
      <c r="Z8" s="79"/>
      <c r="AU8" s="83">
        <v>32850</v>
      </c>
      <c r="AV8" s="21" t="s">
        <v>28</v>
      </c>
    </row>
    <row r="9" spans="1:203" s="21" customFormat="1" x14ac:dyDescent="0.25">
      <c r="A9" s="83">
        <v>48653</v>
      </c>
      <c r="B9" s="22"/>
      <c r="D9" s="82">
        <v>43597</v>
      </c>
      <c r="E9" s="82">
        <v>43786</v>
      </c>
      <c r="Y9" s="83">
        <v>17560</v>
      </c>
      <c r="Z9" s="79"/>
      <c r="AU9" s="83">
        <v>18000</v>
      </c>
      <c r="AV9" s="21" t="s">
        <v>28</v>
      </c>
    </row>
    <row r="37" spans="4:149" x14ac:dyDescent="0.25">
      <c r="D37" s="109"/>
      <c r="E37" s="109"/>
      <c r="F37" s="109"/>
      <c r="G37" s="109"/>
      <c r="H37" s="109"/>
      <c r="I37" s="109"/>
      <c r="J37" s="110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  <c r="DQ37" s="111"/>
      <c r="DR37" s="111"/>
      <c r="DS37" s="111"/>
      <c r="DT37" s="111"/>
      <c r="DU37" s="111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2"/>
    </row>
    <row r="38" spans="4:149" x14ac:dyDescent="0.25">
      <c r="D38" s="109"/>
      <c r="E38" s="113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3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  <c r="DL38" s="114"/>
      <c r="DM38" s="114"/>
      <c r="DN38" s="114"/>
      <c r="DO38" s="114"/>
      <c r="DP38" s="114"/>
      <c r="DQ38" s="114"/>
      <c r="DR38" s="114"/>
      <c r="DS38" s="114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3"/>
    </row>
    <row r="39" spans="4:149" x14ac:dyDescent="0.25">
      <c r="D39" s="109"/>
      <c r="E39" s="113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3"/>
      <c r="X39" s="113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3"/>
      <c r="BY39" s="113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3"/>
      <c r="CR39" s="113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4"/>
      <c r="DS39" s="114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113"/>
      <c r="ES39" s="114"/>
    </row>
    <row r="40" spans="4:149" x14ac:dyDescent="0.25">
      <c r="D40" s="109"/>
      <c r="E40" s="113"/>
      <c r="F40" s="114"/>
      <c r="G40" s="114"/>
      <c r="H40" s="114"/>
      <c r="I40" s="113"/>
      <c r="J40" s="113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3"/>
      <c r="W40" s="114"/>
      <c r="X40" s="113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3"/>
      <c r="AK40" s="113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3"/>
      <c r="AX40" s="113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3"/>
      <c r="BK40" s="113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3"/>
      <c r="BX40" s="114"/>
      <c r="BY40" s="113"/>
      <c r="BZ40" s="114"/>
      <c r="CA40" s="114"/>
      <c r="CB40" s="114"/>
      <c r="CC40" s="113"/>
      <c r="CD40" s="113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3"/>
      <c r="CQ40" s="114"/>
      <c r="CR40" s="113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3"/>
      <c r="DE40" s="113"/>
      <c r="DF40" s="114"/>
      <c r="DG40" s="114"/>
      <c r="DH40" s="114"/>
      <c r="DI40" s="114"/>
      <c r="DJ40" s="114"/>
      <c r="DK40" s="114"/>
      <c r="DL40" s="114"/>
      <c r="DM40" s="114"/>
      <c r="DN40" s="114"/>
      <c r="DO40" s="114"/>
      <c r="DP40" s="114"/>
      <c r="DQ40" s="113"/>
      <c r="DR40" s="113"/>
      <c r="DS40" s="114"/>
      <c r="DT40" s="114"/>
      <c r="DU40" s="114"/>
      <c r="DV40" s="114"/>
      <c r="DW40" s="114"/>
      <c r="DX40" s="114"/>
      <c r="DY40" s="114"/>
      <c r="DZ40" s="114"/>
      <c r="EA40" s="114"/>
      <c r="EB40" s="114"/>
      <c r="EC40" s="114"/>
      <c r="ED40" s="113"/>
      <c r="EE40" s="113"/>
      <c r="EF40" s="114"/>
      <c r="EG40" s="114"/>
      <c r="EH40" s="114"/>
      <c r="EI40" s="114"/>
      <c r="EJ40" s="114"/>
      <c r="EK40" s="114"/>
      <c r="EL40" s="114"/>
      <c r="EM40" s="114"/>
      <c r="EN40" s="114"/>
      <c r="EO40" s="114"/>
      <c r="EP40" s="114"/>
      <c r="EQ40" s="113"/>
      <c r="ER40" s="114"/>
      <c r="ES40" s="114"/>
    </row>
    <row r="41" spans="4:149" x14ac:dyDescent="0.25">
      <c r="D41" s="109"/>
      <c r="E41" s="113"/>
      <c r="F41" s="114"/>
      <c r="G41" s="114"/>
      <c r="H41" s="113"/>
      <c r="I41" s="114"/>
      <c r="J41" s="113"/>
      <c r="K41" s="114"/>
      <c r="L41" s="114"/>
      <c r="M41" s="113"/>
      <c r="N41" s="113"/>
      <c r="O41" s="114"/>
      <c r="P41" s="114"/>
      <c r="Q41" s="113"/>
      <c r="R41" s="113"/>
      <c r="S41" s="114"/>
      <c r="T41" s="114"/>
      <c r="U41" s="113"/>
      <c r="V41" s="114"/>
      <c r="W41" s="114"/>
      <c r="X41" s="113"/>
      <c r="Y41" s="114"/>
      <c r="Z41" s="114"/>
      <c r="AA41" s="113"/>
      <c r="AB41" s="113"/>
      <c r="AC41" s="114"/>
      <c r="AD41" s="114"/>
      <c r="AE41" s="113"/>
      <c r="AF41" s="113"/>
      <c r="AG41" s="114"/>
      <c r="AH41" s="114"/>
      <c r="AI41" s="113"/>
      <c r="AJ41" s="114"/>
      <c r="AK41" s="113"/>
      <c r="AL41" s="114"/>
      <c r="AM41" s="114"/>
      <c r="AN41" s="113"/>
      <c r="AO41" s="113"/>
      <c r="AP41" s="114"/>
      <c r="AQ41" s="114"/>
      <c r="AR41" s="113"/>
      <c r="AS41" s="113"/>
      <c r="AT41" s="114"/>
      <c r="AU41" s="114"/>
      <c r="AV41" s="113"/>
      <c r="AW41" s="114"/>
      <c r="AX41" s="113"/>
      <c r="AY41" s="114"/>
      <c r="AZ41" s="114"/>
      <c r="BA41" s="113"/>
      <c r="BB41" s="113"/>
      <c r="BC41" s="114"/>
      <c r="BD41" s="114"/>
      <c r="BE41" s="113"/>
      <c r="BF41" s="113"/>
      <c r="BG41" s="114"/>
      <c r="BH41" s="114"/>
      <c r="BI41" s="113"/>
      <c r="BJ41" s="114"/>
      <c r="BK41" s="113"/>
      <c r="BL41" s="114"/>
      <c r="BM41" s="114"/>
      <c r="BN41" s="113"/>
      <c r="BO41" s="113"/>
      <c r="BP41" s="114"/>
      <c r="BQ41" s="114"/>
      <c r="BR41" s="113"/>
      <c r="BS41" s="113"/>
      <c r="BT41" s="114"/>
      <c r="BU41" s="114"/>
      <c r="BV41" s="113"/>
      <c r="BW41" s="114"/>
      <c r="BX41" s="114"/>
      <c r="BY41" s="113"/>
      <c r="BZ41" s="114"/>
      <c r="CA41" s="114"/>
      <c r="CB41" s="113"/>
      <c r="CC41" s="114"/>
      <c r="CD41" s="113"/>
      <c r="CE41" s="114"/>
      <c r="CF41" s="114"/>
      <c r="CG41" s="113"/>
      <c r="CH41" s="113"/>
      <c r="CI41" s="114"/>
      <c r="CJ41" s="114"/>
      <c r="CK41" s="113"/>
      <c r="CL41" s="113"/>
      <c r="CM41" s="114"/>
      <c r="CN41" s="114"/>
      <c r="CO41" s="113"/>
      <c r="CP41" s="114"/>
      <c r="CQ41" s="114"/>
      <c r="CR41" s="113"/>
      <c r="CS41" s="114"/>
      <c r="CT41" s="114"/>
      <c r="CU41" s="113"/>
      <c r="CV41" s="113"/>
      <c r="CW41" s="114"/>
      <c r="CX41" s="114"/>
      <c r="CY41" s="113"/>
      <c r="CZ41" s="113"/>
      <c r="DA41" s="114"/>
      <c r="DB41" s="114"/>
      <c r="DC41" s="113"/>
      <c r="DD41" s="114"/>
      <c r="DE41" s="113"/>
      <c r="DF41" s="114"/>
      <c r="DG41" s="114"/>
      <c r="DH41" s="113"/>
      <c r="DI41" s="113"/>
      <c r="DJ41" s="114"/>
      <c r="DK41" s="114"/>
      <c r="DL41" s="113"/>
      <c r="DM41" s="113"/>
      <c r="DN41" s="114"/>
      <c r="DO41" s="114"/>
      <c r="DP41" s="113"/>
      <c r="DQ41" s="114"/>
      <c r="DR41" s="113"/>
      <c r="DS41" s="114"/>
      <c r="DT41" s="114"/>
      <c r="DU41" s="113"/>
      <c r="DV41" s="113"/>
      <c r="DW41" s="114"/>
      <c r="DX41" s="114"/>
      <c r="DY41" s="113"/>
      <c r="DZ41" s="113"/>
      <c r="EA41" s="114"/>
      <c r="EB41" s="114"/>
      <c r="EC41" s="113"/>
      <c r="ED41" s="114"/>
      <c r="EE41" s="113"/>
      <c r="EF41" s="114"/>
      <c r="EG41" s="114"/>
      <c r="EH41" s="113"/>
      <c r="EI41" s="113"/>
      <c r="EJ41" s="114"/>
      <c r="EK41" s="114"/>
      <c r="EL41" s="113"/>
      <c r="EM41" s="113"/>
      <c r="EN41" s="114"/>
      <c r="EO41" s="114"/>
      <c r="EP41" s="113"/>
      <c r="EQ41" s="114"/>
      <c r="ER41" s="114"/>
      <c r="ES41" s="114"/>
    </row>
    <row r="42" spans="4:149" x14ac:dyDescent="0.25">
      <c r="D42" s="109"/>
      <c r="E42" s="115"/>
      <c r="F42" s="115"/>
      <c r="G42" s="115"/>
      <c r="H42" s="114"/>
      <c r="I42" s="114"/>
      <c r="J42" s="115"/>
      <c r="K42" s="115"/>
      <c r="L42" s="115"/>
      <c r="M42" s="114"/>
      <c r="N42" s="115"/>
      <c r="O42" s="115"/>
      <c r="P42" s="115"/>
      <c r="Q42" s="114"/>
      <c r="R42" s="115"/>
      <c r="S42" s="115"/>
      <c r="T42" s="115"/>
      <c r="U42" s="114"/>
      <c r="V42" s="114"/>
      <c r="W42" s="114"/>
      <c r="X42" s="115"/>
      <c r="Y42" s="115"/>
      <c r="Z42" s="115"/>
      <c r="AA42" s="114"/>
      <c r="AB42" s="115"/>
      <c r="AC42" s="115"/>
      <c r="AD42" s="115"/>
      <c r="AE42" s="114"/>
      <c r="AF42" s="115"/>
      <c r="AG42" s="115"/>
      <c r="AH42" s="115"/>
      <c r="AI42" s="114"/>
      <c r="AJ42" s="114"/>
      <c r="AK42" s="115"/>
      <c r="AL42" s="115"/>
      <c r="AM42" s="115"/>
      <c r="AN42" s="114"/>
      <c r="AO42" s="115"/>
      <c r="AP42" s="115"/>
      <c r="AQ42" s="115"/>
      <c r="AR42" s="114"/>
      <c r="AS42" s="115"/>
      <c r="AT42" s="115"/>
      <c r="AU42" s="115"/>
      <c r="AV42" s="114"/>
      <c r="AW42" s="114"/>
      <c r="AX42" s="115"/>
      <c r="AY42" s="115"/>
      <c r="AZ42" s="115"/>
      <c r="BA42" s="114"/>
      <c r="BB42" s="115"/>
      <c r="BC42" s="115"/>
      <c r="BD42" s="115"/>
      <c r="BE42" s="114"/>
      <c r="BF42" s="115"/>
      <c r="BG42" s="115"/>
      <c r="BH42" s="115"/>
      <c r="BI42" s="114"/>
      <c r="BJ42" s="114"/>
      <c r="BK42" s="115"/>
      <c r="BL42" s="115"/>
      <c r="BM42" s="115"/>
      <c r="BN42" s="114"/>
      <c r="BO42" s="115"/>
      <c r="BP42" s="115"/>
      <c r="BQ42" s="115"/>
      <c r="BR42" s="114"/>
      <c r="BS42" s="115"/>
      <c r="BT42" s="115"/>
      <c r="BU42" s="115"/>
      <c r="BV42" s="114"/>
      <c r="BW42" s="114"/>
      <c r="BX42" s="114"/>
      <c r="BY42" s="115"/>
      <c r="BZ42" s="115"/>
      <c r="CA42" s="115"/>
      <c r="CB42" s="114"/>
      <c r="CC42" s="114"/>
      <c r="CD42" s="115"/>
      <c r="CE42" s="115"/>
      <c r="CF42" s="115"/>
      <c r="CG42" s="114"/>
      <c r="CH42" s="115"/>
      <c r="CI42" s="115"/>
      <c r="CJ42" s="115"/>
      <c r="CK42" s="114"/>
      <c r="CL42" s="115"/>
      <c r="CM42" s="115"/>
      <c r="CN42" s="115"/>
      <c r="CO42" s="114"/>
      <c r="CP42" s="114"/>
      <c r="CQ42" s="114"/>
      <c r="CR42" s="115"/>
      <c r="CS42" s="115"/>
      <c r="CT42" s="115"/>
      <c r="CU42" s="114"/>
      <c r="CV42" s="115"/>
      <c r="CW42" s="115"/>
      <c r="CX42" s="115"/>
      <c r="CY42" s="114"/>
      <c r="CZ42" s="115"/>
      <c r="DA42" s="115"/>
      <c r="DB42" s="115"/>
      <c r="DC42" s="114"/>
      <c r="DD42" s="114"/>
      <c r="DE42" s="115"/>
      <c r="DF42" s="115"/>
      <c r="DG42" s="115"/>
      <c r="DH42" s="114"/>
      <c r="DI42" s="115"/>
      <c r="DJ42" s="115"/>
      <c r="DK42" s="115"/>
      <c r="DL42" s="114"/>
      <c r="DM42" s="115"/>
      <c r="DN42" s="115"/>
      <c r="DO42" s="115"/>
      <c r="DP42" s="114"/>
      <c r="DQ42" s="114"/>
      <c r="DR42" s="115"/>
      <c r="DS42" s="115"/>
      <c r="DT42" s="115"/>
      <c r="DU42" s="114"/>
      <c r="DV42" s="115"/>
      <c r="DW42" s="115"/>
      <c r="DX42" s="115"/>
      <c r="DY42" s="114"/>
      <c r="DZ42" s="115"/>
      <c r="EA42" s="115"/>
      <c r="EB42" s="115"/>
      <c r="EC42" s="114"/>
      <c r="ED42" s="114"/>
      <c r="EE42" s="115"/>
      <c r="EF42" s="115"/>
      <c r="EG42" s="115"/>
      <c r="EH42" s="114"/>
      <c r="EI42" s="115"/>
      <c r="EJ42" s="115"/>
      <c r="EK42" s="115"/>
      <c r="EL42" s="114"/>
      <c r="EM42" s="115"/>
      <c r="EN42" s="115"/>
      <c r="EO42" s="115"/>
      <c r="EP42" s="114"/>
      <c r="EQ42" s="114"/>
      <c r="ER42" s="114"/>
      <c r="ES42" s="114"/>
    </row>
    <row r="43" spans="4:149" x14ac:dyDescent="0.25">
      <c r="D43" s="115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  <c r="DK43" s="116"/>
      <c r="DL43" s="116"/>
      <c r="DM43" s="116"/>
      <c r="DN43" s="116"/>
      <c r="DO43" s="116"/>
      <c r="DP43" s="116"/>
      <c r="DQ43" s="116"/>
      <c r="DR43" s="116"/>
      <c r="DS43" s="116"/>
      <c r="DT43" s="116"/>
      <c r="DU43" s="116"/>
      <c r="DV43" s="116"/>
      <c r="DW43" s="116"/>
      <c r="DX43" s="116"/>
      <c r="DY43" s="116"/>
      <c r="DZ43" s="116"/>
      <c r="EA43" s="116"/>
      <c r="EB43" s="116"/>
      <c r="EC43" s="116"/>
      <c r="ED43" s="116"/>
      <c r="EE43" s="116"/>
      <c r="EF43" s="116"/>
      <c r="EG43" s="116"/>
      <c r="EH43" s="116"/>
      <c r="EI43" s="116"/>
      <c r="EJ43" s="116"/>
      <c r="EK43" s="116"/>
      <c r="EL43" s="116"/>
      <c r="EM43" s="116"/>
      <c r="EN43" s="116"/>
      <c r="EO43" s="116"/>
      <c r="EP43" s="116"/>
      <c r="EQ43" s="116"/>
      <c r="ER43" s="116"/>
      <c r="ES43" s="116"/>
    </row>
    <row r="44" spans="4:149" x14ac:dyDescent="0.25">
      <c r="D44" s="115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  <c r="DK44" s="116"/>
      <c r="DL44" s="116"/>
      <c r="DM44" s="116"/>
      <c r="DN44" s="116"/>
      <c r="DO44" s="116"/>
      <c r="DP44" s="116"/>
      <c r="DQ44" s="116"/>
      <c r="DR44" s="116"/>
      <c r="DS44" s="116"/>
      <c r="DT44" s="116"/>
      <c r="DU44" s="116"/>
      <c r="DV44" s="116"/>
      <c r="DW44" s="116"/>
      <c r="DX44" s="116"/>
      <c r="DY44" s="116"/>
      <c r="DZ44" s="116"/>
      <c r="EA44" s="116"/>
      <c r="EB44" s="116"/>
      <c r="EC44" s="116"/>
      <c r="ED44" s="116"/>
      <c r="EE44" s="116"/>
      <c r="EF44" s="116"/>
      <c r="EG44" s="116"/>
      <c r="EH44" s="116"/>
      <c r="EI44" s="116"/>
      <c r="EJ44" s="116"/>
      <c r="EK44" s="116"/>
      <c r="EL44" s="116"/>
      <c r="EM44" s="116"/>
      <c r="EN44" s="116"/>
      <c r="EO44" s="116"/>
      <c r="EP44" s="116"/>
      <c r="EQ44" s="116"/>
      <c r="ER44" s="116"/>
      <c r="ES44" s="116"/>
    </row>
    <row r="45" spans="4:149" x14ac:dyDescent="0.25">
      <c r="D45" s="115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  <c r="DK45" s="116"/>
      <c r="DL45" s="116"/>
      <c r="DM45" s="116"/>
      <c r="DN45" s="116"/>
      <c r="DO45" s="116"/>
      <c r="DP45" s="116"/>
      <c r="DQ45" s="116"/>
      <c r="DR45" s="116"/>
      <c r="DS45" s="116"/>
      <c r="DT45" s="116"/>
      <c r="DU45" s="116"/>
      <c r="DV45" s="116"/>
      <c r="DW45" s="116"/>
      <c r="DX45" s="116"/>
      <c r="DY45" s="116"/>
      <c r="DZ45" s="116"/>
      <c r="EA45" s="116"/>
      <c r="EB45" s="116"/>
      <c r="EC45" s="116"/>
      <c r="ED45" s="116"/>
      <c r="EE45" s="116"/>
      <c r="EF45" s="116"/>
      <c r="EG45" s="116"/>
      <c r="EH45" s="116"/>
      <c r="EI45" s="116"/>
      <c r="EJ45" s="116"/>
      <c r="EK45" s="116"/>
      <c r="EL45" s="116"/>
      <c r="EM45" s="116"/>
      <c r="EN45" s="116"/>
      <c r="EO45" s="116"/>
      <c r="EP45" s="116"/>
      <c r="EQ45" s="116"/>
      <c r="ER45" s="116"/>
      <c r="ES45" s="116"/>
    </row>
    <row r="46" spans="4:149" x14ac:dyDescent="0.25">
      <c r="D46" s="115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  <c r="DK46" s="116"/>
      <c r="DL46" s="116"/>
      <c r="DM46" s="116"/>
      <c r="DN46" s="116"/>
      <c r="DO46" s="116"/>
      <c r="DP46" s="116"/>
      <c r="DQ46" s="116"/>
      <c r="DR46" s="116"/>
      <c r="DS46" s="116"/>
      <c r="DT46" s="116"/>
      <c r="DU46" s="116"/>
      <c r="DV46" s="116"/>
      <c r="DW46" s="116"/>
      <c r="DX46" s="116"/>
      <c r="DY46" s="116"/>
      <c r="DZ46" s="116"/>
      <c r="EA46" s="116"/>
      <c r="EB46" s="116"/>
      <c r="EC46" s="116"/>
      <c r="ED46" s="116"/>
      <c r="EE46" s="116"/>
      <c r="EF46" s="116"/>
      <c r="EG46" s="116"/>
      <c r="EH46" s="116"/>
      <c r="EI46" s="116"/>
      <c r="EJ46" s="116"/>
      <c r="EK46" s="116"/>
      <c r="EL46" s="116"/>
      <c r="EM46" s="116"/>
      <c r="EN46" s="116"/>
      <c r="EO46" s="116"/>
      <c r="EP46" s="116"/>
      <c r="EQ46" s="116"/>
      <c r="ER46" s="116"/>
      <c r="ES46" s="116"/>
    </row>
    <row r="47" spans="4:149" x14ac:dyDescent="0.25">
      <c r="D47" s="115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  <c r="DK47" s="116"/>
      <c r="DL47" s="116"/>
      <c r="DM47" s="116"/>
      <c r="DN47" s="116"/>
      <c r="DO47" s="116"/>
      <c r="DP47" s="116"/>
      <c r="DQ47" s="116"/>
      <c r="DR47" s="116"/>
      <c r="DS47" s="116"/>
      <c r="DT47" s="116"/>
      <c r="DU47" s="116"/>
      <c r="DV47" s="116"/>
      <c r="DW47" s="116"/>
      <c r="DX47" s="116"/>
      <c r="DY47" s="116"/>
      <c r="DZ47" s="116"/>
      <c r="EA47" s="116"/>
      <c r="EB47" s="116"/>
      <c r="EC47" s="116"/>
      <c r="ED47" s="116"/>
      <c r="EE47" s="116"/>
      <c r="EF47" s="116"/>
      <c r="EG47" s="116"/>
      <c r="EH47" s="116"/>
      <c r="EI47" s="116"/>
      <c r="EJ47" s="116"/>
      <c r="EK47" s="116"/>
      <c r="EL47" s="116"/>
      <c r="EM47" s="116"/>
      <c r="EN47" s="116"/>
      <c r="EO47" s="116"/>
      <c r="EP47" s="116"/>
      <c r="EQ47" s="116"/>
      <c r="ER47" s="116"/>
      <c r="ES47" s="116"/>
    </row>
    <row r="48" spans="4:149" x14ac:dyDescent="0.25">
      <c r="D48" s="115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  <c r="DK48" s="116"/>
      <c r="DL48" s="116"/>
      <c r="DM48" s="116"/>
      <c r="DN48" s="116"/>
      <c r="DO48" s="116"/>
      <c r="DP48" s="116"/>
      <c r="DQ48" s="116"/>
      <c r="DR48" s="116"/>
      <c r="DS48" s="116"/>
      <c r="DT48" s="116"/>
      <c r="DU48" s="116"/>
      <c r="DV48" s="116"/>
      <c r="DW48" s="116"/>
      <c r="DX48" s="116"/>
      <c r="DY48" s="116"/>
      <c r="DZ48" s="116"/>
      <c r="EA48" s="116"/>
      <c r="EB48" s="116"/>
      <c r="EC48" s="116"/>
      <c r="ED48" s="116"/>
      <c r="EE48" s="116"/>
      <c r="EF48" s="116"/>
      <c r="EG48" s="116"/>
      <c r="EH48" s="116"/>
      <c r="EI48" s="116"/>
      <c r="EJ48" s="116"/>
      <c r="EK48" s="116"/>
      <c r="EL48" s="116"/>
      <c r="EM48" s="116"/>
      <c r="EN48" s="116"/>
      <c r="EO48" s="116"/>
      <c r="EP48" s="116"/>
      <c r="EQ48" s="116"/>
      <c r="ER48" s="116"/>
      <c r="ES48" s="116"/>
    </row>
  </sheetData>
  <autoFilter ref="A4:AV7"/>
  <mergeCells count="99">
    <mergeCell ref="EP41:EP42"/>
    <mergeCell ref="EC41:EC42"/>
    <mergeCell ref="EE41:EG41"/>
    <mergeCell ref="EH41:EH42"/>
    <mergeCell ref="EI41:EK41"/>
    <mergeCell ref="EL41:EL42"/>
    <mergeCell ref="EM41:EO41"/>
    <mergeCell ref="DP41:DP42"/>
    <mergeCell ref="DR41:DT41"/>
    <mergeCell ref="DU41:DU42"/>
    <mergeCell ref="DV41:DX41"/>
    <mergeCell ref="DY41:DY42"/>
    <mergeCell ref="DZ41:EB41"/>
    <mergeCell ref="DC41:DC42"/>
    <mergeCell ref="DE41:DG41"/>
    <mergeCell ref="DH41:DH42"/>
    <mergeCell ref="DI41:DK41"/>
    <mergeCell ref="DL41:DL42"/>
    <mergeCell ref="DM41:DO41"/>
    <mergeCell ref="CG41:CG42"/>
    <mergeCell ref="CH41:CJ41"/>
    <mergeCell ref="CK41:CK42"/>
    <mergeCell ref="CL41:CN41"/>
    <mergeCell ref="CO41:CO42"/>
    <mergeCell ref="CR41:CT41"/>
    <mergeCell ref="BI41:BI42"/>
    <mergeCell ref="BK41:BM41"/>
    <mergeCell ref="BN41:BN42"/>
    <mergeCell ref="BO41:BQ41"/>
    <mergeCell ref="BR41:BR42"/>
    <mergeCell ref="BS41:BU41"/>
    <mergeCell ref="AV41:AV42"/>
    <mergeCell ref="AX41:AZ41"/>
    <mergeCell ref="BA41:BA42"/>
    <mergeCell ref="BB41:BD41"/>
    <mergeCell ref="BE41:BE42"/>
    <mergeCell ref="BF41:BH41"/>
    <mergeCell ref="AI41:AI42"/>
    <mergeCell ref="AK41:AM41"/>
    <mergeCell ref="AN41:AN42"/>
    <mergeCell ref="AO41:AQ41"/>
    <mergeCell ref="AR41:AR42"/>
    <mergeCell ref="AS41:AU41"/>
    <mergeCell ref="U41:U42"/>
    <mergeCell ref="X41:Z41"/>
    <mergeCell ref="AA41:AA42"/>
    <mergeCell ref="AB41:AD41"/>
    <mergeCell ref="AE41:AE42"/>
    <mergeCell ref="AF41:AH41"/>
    <mergeCell ref="ED40:ED42"/>
    <mergeCell ref="EE40:EP40"/>
    <mergeCell ref="EQ40:EQ42"/>
    <mergeCell ref="E41:G41"/>
    <mergeCell ref="H41:H42"/>
    <mergeCell ref="J41:L41"/>
    <mergeCell ref="M41:M42"/>
    <mergeCell ref="N41:P41"/>
    <mergeCell ref="Q41:Q42"/>
    <mergeCell ref="R41:T41"/>
    <mergeCell ref="CP40:CP42"/>
    <mergeCell ref="CR40:DC40"/>
    <mergeCell ref="DD40:DD42"/>
    <mergeCell ref="DE40:DP40"/>
    <mergeCell ref="DQ40:DQ42"/>
    <mergeCell ref="DR40:EC40"/>
    <mergeCell ref="CU41:CU42"/>
    <mergeCell ref="CV41:CX41"/>
    <mergeCell ref="CY41:CY42"/>
    <mergeCell ref="CZ41:DB41"/>
    <mergeCell ref="BJ40:BJ42"/>
    <mergeCell ref="BK40:BV40"/>
    <mergeCell ref="BW40:BW42"/>
    <mergeCell ref="BY40:CB40"/>
    <mergeCell ref="CC40:CC42"/>
    <mergeCell ref="CD40:CO40"/>
    <mergeCell ref="BV41:BV42"/>
    <mergeCell ref="BY41:CA41"/>
    <mergeCell ref="CB41:CB42"/>
    <mergeCell ref="CD41:CF41"/>
    <mergeCell ref="ER39:ER42"/>
    <mergeCell ref="E40:H40"/>
    <mergeCell ref="I40:I42"/>
    <mergeCell ref="J40:U40"/>
    <mergeCell ref="V40:V42"/>
    <mergeCell ref="X40:AI40"/>
    <mergeCell ref="AJ40:AJ42"/>
    <mergeCell ref="AK40:AV40"/>
    <mergeCell ref="AW40:AW42"/>
    <mergeCell ref="AX40:BI40"/>
    <mergeCell ref="E38:BX38"/>
    <mergeCell ref="BY38:ER38"/>
    <mergeCell ref="ES38:ES42"/>
    <mergeCell ref="E39:V39"/>
    <mergeCell ref="W39:W42"/>
    <mergeCell ref="X39:BW39"/>
    <mergeCell ref="BX39:BX42"/>
    <mergeCell ref="BY39:CP39"/>
    <mergeCell ref="CQ39:CQ42"/>
    <mergeCell ref="CR39:EQ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R12"/>
  <sheetViews>
    <sheetView zoomScale="85" zoomScaleNormal="85" workbookViewId="0">
      <selection activeCell="F9" sqref="F9"/>
    </sheetView>
  </sheetViews>
  <sheetFormatPr defaultRowHeight="15" x14ac:dyDescent="0.25"/>
  <cols>
    <col min="1" max="1" width="22" bestFit="1" customWidth="1"/>
    <col min="2" max="4" width="14.140625" bestFit="1" customWidth="1"/>
    <col min="5" max="5" width="15.28515625" bestFit="1" customWidth="1"/>
    <col min="6" max="6" width="17" bestFit="1" customWidth="1"/>
    <col min="7" max="9" width="12.5703125" bestFit="1" customWidth="1"/>
    <col min="10" max="10" width="15.28515625" bestFit="1" customWidth="1"/>
    <col min="11" max="13" width="10.5703125" bestFit="1" customWidth="1"/>
    <col min="14" max="14" width="15.28515625" bestFit="1" customWidth="1"/>
    <col min="15" max="17" width="10.7109375" bestFit="1" customWidth="1"/>
    <col min="18" max="18" width="15.28515625" bestFit="1" customWidth="1"/>
    <col min="19" max="19" width="17" bestFit="1" customWidth="1"/>
    <col min="20" max="20" width="12.42578125" bestFit="1" customWidth="1"/>
    <col min="21" max="23" width="11.42578125" bestFit="1" customWidth="1"/>
    <col min="24" max="24" width="15.28515625" bestFit="1" customWidth="1"/>
    <col min="25" max="27" width="10.7109375" bestFit="1" customWidth="1"/>
    <col min="28" max="28" width="15.28515625" bestFit="1" customWidth="1"/>
    <col min="29" max="31" width="10.5703125" bestFit="1" customWidth="1"/>
    <col min="32" max="32" width="15.28515625" bestFit="1" customWidth="1"/>
    <col min="33" max="33" width="17" bestFit="1" customWidth="1"/>
    <col min="34" max="36" width="12.140625" bestFit="1" customWidth="1"/>
    <col min="37" max="37" width="15.28515625" bestFit="1" customWidth="1"/>
    <col min="38" max="40" width="10.5703125" bestFit="1" customWidth="1"/>
    <col min="41" max="41" width="15.28515625" bestFit="1" customWidth="1"/>
    <col min="42" max="44" width="10.5703125" bestFit="1" customWidth="1"/>
    <col min="45" max="45" width="15.28515625" bestFit="1" customWidth="1"/>
    <col min="46" max="46" width="17" bestFit="1" customWidth="1"/>
    <col min="47" max="49" width="12.7109375" bestFit="1" customWidth="1"/>
    <col min="50" max="50" width="15.28515625" bestFit="1" customWidth="1"/>
    <col min="51" max="53" width="10.5703125" bestFit="1" customWidth="1"/>
    <col min="54" max="54" width="15.28515625" bestFit="1" customWidth="1"/>
    <col min="55" max="57" width="11.42578125" bestFit="1" customWidth="1"/>
    <col min="58" max="58" width="15.28515625" bestFit="1" customWidth="1"/>
    <col min="59" max="59" width="17" bestFit="1" customWidth="1"/>
    <col min="60" max="62" width="12.5703125" bestFit="1" customWidth="1"/>
    <col min="63" max="63" width="15.28515625" bestFit="1" customWidth="1"/>
    <col min="64" max="66" width="10.5703125" bestFit="1" customWidth="1"/>
    <col min="67" max="67" width="15.28515625" bestFit="1" customWidth="1"/>
    <col min="68" max="70" width="10.7109375" bestFit="1" customWidth="1"/>
    <col min="71" max="71" width="15.28515625" bestFit="1" customWidth="1"/>
    <col min="72" max="72" width="17" bestFit="1" customWidth="1"/>
    <col min="73" max="73" width="12.42578125" bestFit="1" customWidth="1"/>
    <col min="74" max="74" width="17" bestFit="1" customWidth="1"/>
    <col min="75" max="77" width="12.7109375" bestFit="1" customWidth="1"/>
    <col min="78" max="78" width="15.28515625" bestFit="1" customWidth="1"/>
    <col min="79" max="79" width="17" bestFit="1" customWidth="1"/>
    <col min="80" max="82" width="12.5703125" bestFit="1" customWidth="1"/>
    <col min="83" max="83" width="15.28515625" bestFit="1" customWidth="1"/>
    <col min="84" max="86" width="10.5703125" bestFit="1" customWidth="1"/>
    <col min="87" max="87" width="15.28515625" bestFit="1" customWidth="1"/>
    <col min="88" max="90" width="10.7109375" bestFit="1" customWidth="1"/>
    <col min="91" max="91" width="15.28515625" bestFit="1" customWidth="1"/>
    <col min="92" max="92" width="17" bestFit="1" customWidth="1"/>
    <col min="93" max="93" width="12.42578125" bestFit="1" customWidth="1"/>
    <col min="94" max="96" width="11.42578125" bestFit="1" customWidth="1"/>
    <col min="97" max="97" width="15.28515625" bestFit="1" customWidth="1"/>
    <col min="98" max="100" width="10.7109375" bestFit="1" customWidth="1"/>
    <col min="101" max="101" width="15.28515625" bestFit="1" customWidth="1"/>
    <col min="102" max="104" width="10.5703125" bestFit="1" customWidth="1"/>
    <col min="105" max="105" width="15.28515625" bestFit="1" customWidth="1"/>
    <col min="106" max="106" width="17" bestFit="1" customWidth="1"/>
    <col min="107" max="109" width="12.140625" bestFit="1" customWidth="1"/>
    <col min="110" max="110" width="15.28515625" bestFit="1" customWidth="1"/>
    <col min="111" max="113" width="10.5703125" bestFit="1" customWidth="1"/>
    <col min="114" max="114" width="15.28515625" bestFit="1" customWidth="1"/>
    <col min="115" max="117" width="10.5703125" bestFit="1" customWidth="1"/>
    <col min="118" max="118" width="15.28515625" bestFit="1" customWidth="1"/>
    <col min="119" max="119" width="17" bestFit="1" customWidth="1"/>
    <col min="120" max="122" width="12.7109375" bestFit="1" customWidth="1"/>
    <col min="123" max="123" width="15.28515625" bestFit="1" customWidth="1"/>
    <col min="124" max="126" width="10.5703125" bestFit="1" customWidth="1"/>
    <col min="127" max="127" width="15.28515625" bestFit="1" customWidth="1"/>
    <col min="128" max="130" width="11.42578125" bestFit="1" customWidth="1"/>
    <col min="131" max="131" width="15.28515625" bestFit="1" customWidth="1"/>
    <col min="132" max="132" width="17" bestFit="1" customWidth="1"/>
    <col min="133" max="135" width="12.5703125" bestFit="1" customWidth="1"/>
    <col min="136" max="136" width="15.28515625" bestFit="1" customWidth="1"/>
    <col min="137" max="139" width="10.5703125" bestFit="1" customWidth="1"/>
    <col min="140" max="140" width="15.28515625" bestFit="1" customWidth="1"/>
    <col min="141" max="143" width="10.7109375" bestFit="1" customWidth="1"/>
    <col min="144" max="144" width="15.28515625" bestFit="1" customWidth="1"/>
    <col min="145" max="145" width="17" bestFit="1" customWidth="1"/>
    <col min="146" max="146" width="12.42578125" bestFit="1" customWidth="1"/>
    <col min="147" max="147" width="17" bestFit="1" customWidth="1"/>
    <col min="148" max="148" width="11.7109375" bestFit="1" customWidth="1"/>
  </cols>
  <sheetData>
    <row r="1" spans="1:148" x14ac:dyDescent="0.25">
      <c r="A1" s="117" t="s">
        <v>63</v>
      </c>
      <c r="B1" s="117" t="s">
        <v>33</v>
      </c>
      <c r="C1" s="117" t="s">
        <v>34</v>
      </c>
      <c r="D1" s="117" t="s">
        <v>35</v>
      </c>
      <c r="E1" s="117" t="s">
        <v>36</v>
      </c>
      <c r="F1" s="117" t="s">
        <v>37</v>
      </c>
      <c r="G1" s="110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2"/>
    </row>
    <row r="2" spans="1:148" x14ac:dyDescent="0.25">
      <c r="A2" s="109"/>
      <c r="B2" s="113" t="s">
        <v>38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3" t="s">
        <v>64</v>
      </c>
      <c r="BW2" s="113" t="s">
        <v>39</v>
      </c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3" t="s">
        <v>64</v>
      </c>
      <c r="ER2" s="113" t="s">
        <v>40</v>
      </c>
    </row>
    <row r="3" spans="1:148" x14ac:dyDescent="0.25">
      <c r="A3" s="109"/>
      <c r="B3" s="113">
        <v>2018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3" t="s">
        <v>41</v>
      </c>
      <c r="U3" s="113">
        <v>2019</v>
      </c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3" t="s">
        <v>41</v>
      </c>
      <c r="BV3" s="114"/>
      <c r="BW3" s="113">
        <v>2018</v>
      </c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3" t="s">
        <v>41</v>
      </c>
      <c r="CP3" s="113">
        <v>2019</v>
      </c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3" t="s">
        <v>41</v>
      </c>
      <c r="EQ3" s="114"/>
      <c r="ER3" s="114"/>
    </row>
    <row r="4" spans="1:148" x14ac:dyDescent="0.25">
      <c r="A4" s="109"/>
      <c r="B4" s="113" t="s">
        <v>42</v>
      </c>
      <c r="C4" s="114"/>
      <c r="D4" s="114"/>
      <c r="E4" s="114"/>
      <c r="F4" s="113" t="s">
        <v>43</v>
      </c>
      <c r="G4" s="113" t="s">
        <v>44</v>
      </c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3" t="s">
        <v>43</v>
      </c>
      <c r="T4" s="114"/>
      <c r="U4" s="113" t="s">
        <v>45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3" t="s">
        <v>43</v>
      </c>
      <c r="AH4" s="113" t="s">
        <v>46</v>
      </c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3" t="s">
        <v>43</v>
      </c>
      <c r="AU4" s="113" t="s">
        <v>42</v>
      </c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3" t="s">
        <v>43</v>
      </c>
      <c r="BH4" s="113" t="s">
        <v>44</v>
      </c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3" t="s">
        <v>43</v>
      </c>
      <c r="BU4" s="114"/>
      <c r="BV4" s="114"/>
      <c r="BW4" s="113" t="s">
        <v>42</v>
      </c>
      <c r="BX4" s="114"/>
      <c r="BY4" s="114"/>
      <c r="BZ4" s="114"/>
      <c r="CA4" s="113" t="s">
        <v>43</v>
      </c>
      <c r="CB4" s="113" t="s">
        <v>44</v>
      </c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3" t="s">
        <v>43</v>
      </c>
      <c r="CO4" s="114"/>
      <c r="CP4" s="113" t="s">
        <v>45</v>
      </c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3" t="s">
        <v>43</v>
      </c>
      <c r="DC4" s="113" t="s">
        <v>46</v>
      </c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3" t="s">
        <v>43</v>
      </c>
      <c r="DP4" s="113" t="s">
        <v>42</v>
      </c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3" t="s">
        <v>43</v>
      </c>
      <c r="EC4" s="113" t="s">
        <v>44</v>
      </c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3" t="s">
        <v>43</v>
      </c>
      <c r="EP4" s="114"/>
      <c r="EQ4" s="114"/>
      <c r="ER4" s="114"/>
    </row>
    <row r="5" spans="1:148" x14ac:dyDescent="0.25">
      <c r="A5" s="109"/>
      <c r="B5" s="113" t="s">
        <v>47</v>
      </c>
      <c r="C5" s="114"/>
      <c r="D5" s="114"/>
      <c r="E5" s="113" t="s">
        <v>48</v>
      </c>
      <c r="F5" s="114"/>
      <c r="G5" s="113" t="s">
        <v>49</v>
      </c>
      <c r="H5" s="114"/>
      <c r="I5" s="114"/>
      <c r="J5" s="113" t="s">
        <v>48</v>
      </c>
      <c r="K5" s="113" t="s">
        <v>50</v>
      </c>
      <c r="L5" s="114"/>
      <c r="M5" s="114"/>
      <c r="N5" s="113" t="s">
        <v>48</v>
      </c>
      <c r="O5" s="113" t="s">
        <v>51</v>
      </c>
      <c r="P5" s="114"/>
      <c r="Q5" s="114"/>
      <c r="R5" s="113" t="s">
        <v>48</v>
      </c>
      <c r="S5" s="114"/>
      <c r="T5" s="114"/>
      <c r="U5" s="113" t="s">
        <v>52</v>
      </c>
      <c r="V5" s="114"/>
      <c r="W5" s="114"/>
      <c r="X5" s="113" t="s">
        <v>48</v>
      </c>
      <c r="Y5" s="113" t="s">
        <v>53</v>
      </c>
      <c r="Z5" s="114"/>
      <c r="AA5" s="114"/>
      <c r="AB5" s="113" t="s">
        <v>48</v>
      </c>
      <c r="AC5" s="113" t="s">
        <v>54</v>
      </c>
      <c r="AD5" s="114"/>
      <c r="AE5" s="114"/>
      <c r="AF5" s="113" t="s">
        <v>48</v>
      </c>
      <c r="AG5" s="114"/>
      <c r="AH5" s="113" t="s">
        <v>55</v>
      </c>
      <c r="AI5" s="114"/>
      <c r="AJ5" s="114"/>
      <c r="AK5" s="113" t="s">
        <v>48</v>
      </c>
      <c r="AL5" s="113" t="s">
        <v>56</v>
      </c>
      <c r="AM5" s="114"/>
      <c r="AN5" s="114"/>
      <c r="AO5" s="113" t="s">
        <v>48</v>
      </c>
      <c r="AP5" s="113" t="s">
        <v>57</v>
      </c>
      <c r="AQ5" s="114"/>
      <c r="AR5" s="114"/>
      <c r="AS5" s="113" t="s">
        <v>48</v>
      </c>
      <c r="AT5" s="114"/>
      <c r="AU5" s="113" t="s">
        <v>58</v>
      </c>
      <c r="AV5" s="114"/>
      <c r="AW5" s="114"/>
      <c r="AX5" s="113" t="s">
        <v>48</v>
      </c>
      <c r="AY5" s="113" t="s">
        <v>59</v>
      </c>
      <c r="AZ5" s="114"/>
      <c r="BA5" s="114"/>
      <c r="BB5" s="113" t="s">
        <v>48</v>
      </c>
      <c r="BC5" s="113" t="s">
        <v>47</v>
      </c>
      <c r="BD5" s="114"/>
      <c r="BE5" s="114"/>
      <c r="BF5" s="113" t="s">
        <v>48</v>
      </c>
      <c r="BG5" s="114"/>
      <c r="BH5" s="113" t="s">
        <v>49</v>
      </c>
      <c r="BI5" s="114"/>
      <c r="BJ5" s="114"/>
      <c r="BK5" s="113" t="s">
        <v>48</v>
      </c>
      <c r="BL5" s="113" t="s">
        <v>50</v>
      </c>
      <c r="BM5" s="114"/>
      <c r="BN5" s="114"/>
      <c r="BO5" s="113" t="s">
        <v>48</v>
      </c>
      <c r="BP5" s="113" t="s">
        <v>51</v>
      </c>
      <c r="BQ5" s="114"/>
      <c r="BR5" s="114"/>
      <c r="BS5" s="113" t="s">
        <v>48</v>
      </c>
      <c r="BT5" s="114"/>
      <c r="BU5" s="114"/>
      <c r="BV5" s="114"/>
      <c r="BW5" s="113" t="s">
        <v>47</v>
      </c>
      <c r="BX5" s="114"/>
      <c r="BY5" s="114"/>
      <c r="BZ5" s="113" t="s">
        <v>48</v>
      </c>
      <c r="CA5" s="114"/>
      <c r="CB5" s="113" t="s">
        <v>49</v>
      </c>
      <c r="CC5" s="114"/>
      <c r="CD5" s="114"/>
      <c r="CE5" s="113" t="s">
        <v>48</v>
      </c>
      <c r="CF5" s="113" t="s">
        <v>50</v>
      </c>
      <c r="CG5" s="114"/>
      <c r="CH5" s="114"/>
      <c r="CI5" s="113" t="s">
        <v>48</v>
      </c>
      <c r="CJ5" s="113" t="s">
        <v>51</v>
      </c>
      <c r="CK5" s="114"/>
      <c r="CL5" s="114"/>
      <c r="CM5" s="113" t="s">
        <v>48</v>
      </c>
      <c r="CN5" s="114"/>
      <c r="CO5" s="114"/>
      <c r="CP5" s="113" t="s">
        <v>52</v>
      </c>
      <c r="CQ5" s="114"/>
      <c r="CR5" s="114"/>
      <c r="CS5" s="113" t="s">
        <v>48</v>
      </c>
      <c r="CT5" s="113" t="s">
        <v>53</v>
      </c>
      <c r="CU5" s="114"/>
      <c r="CV5" s="114"/>
      <c r="CW5" s="113" t="s">
        <v>48</v>
      </c>
      <c r="CX5" s="113" t="s">
        <v>54</v>
      </c>
      <c r="CY5" s="114"/>
      <c r="CZ5" s="114"/>
      <c r="DA5" s="113" t="s">
        <v>48</v>
      </c>
      <c r="DB5" s="114"/>
      <c r="DC5" s="113" t="s">
        <v>55</v>
      </c>
      <c r="DD5" s="114"/>
      <c r="DE5" s="114"/>
      <c r="DF5" s="113" t="s">
        <v>48</v>
      </c>
      <c r="DG5" s="113" t="s">
        <v>56</v>
      </c>
      <c r="DH5" s="114"/>
      <c r="DI5" s="114"/>
      <c r="DJ5" s="113" t="s">
        <v>48</v>
      </c>
      <c r="DK5" s="113" t="s">
        <v>57</v>
      </c>
      <c r="DL5" s="114"/>
      <c r="DM5" s="114"/>
      <c r="DN5" s="113" t="s">
        <v>48</v>
      </c>
      <c r="DO5" s="114"/>
      <c r="DP5" s="113" t="s">
        <v>58</v>
      </c>
      <c r="DQ5" s="114"/>
      <c r="DR5" s="114"/>
      <c r="DS5" s="113" t="s">
        <v>48</v>
      </c>
      <c r="DT5" s="113" t="s">
        <v>59</v>
      </c>
      <c r="DU5" s="114"/>
      <c r="DV5" s="114"/>
      <c r="DW5" s="113" t="s">
        <v>48</v>
      </c>
      <c r="DX5" s="113" t="s">
        <v>47</v>
      </c>
      <c r="DY5" s="114"/>
      <c r="DZ5" s="114"/>
      <c r="EA5" s="113" t="s">
        <v>48</v>
      </c>
      <c r="EB5" s="114"/>
      <c r="EC5" s="113" t="s">
        <v>49</v>
      </c>
      <c r="ED5" s="114"/>
      <c r="EE5" s="114"/>
      <c r="EF5" s="113" t="s">
        <v>48</v>
      </c>
      <c r="EG5" s="113" t="s">
        <v>50</v>
      </c>
      <c r="EH5" s="114"/>
      <c r="EI5" s="114"/>
      <c r="EJ5" s="113" t="s">
        <v>48</v>
      </c>
      <c r="EK5" s="113" t="s">
        <v>51</v>
      </c>
      <c r="EL5" s="114"/>
      <c r="EM5" s="114"/>
      <c r="EN5" s="113" t="s">
        <v>48</v>
      </c>
      <c r="EO5" s="114"/>
      <c r="EP5" s="114"/>
      <c r="EQ5" s="114"/>
      <c r="ER5" s="114"/>
    </row>
    <row r="6" spans="1:148" x14ac:dyDescent="0.25">
      <c r="A6" s="117" t="s">
        <v>25</v>
      </c>
      <c r="B6" s="115" t="s">
        <v>60</v>
      </c>
      <c r="C6" s="115" t="s">
        <v>61</v>
      </c>
      <c r="D6" s="115" t="s">
        <v>62</v>
      </c>
      <c r="E6" s="114"/>
      <c r="F6" s="114"/>
      <c r="G6" s="115" t="s">
        <v>60</v>
      </c>
      <c r="H6" s="115" t="s">
        <v>61</v>
      </c>
      <c r="I6" s="115" t="s">
        <v>62</v>
      </c>
      <c r="J6" s="114"/>
      <c r="K6" s="115" t="s">
        <v>60</v>
      </c>
      <c r="L6" s="115" t="s">
        <v>61</v>
      </c>
      <c r="M6" s="115" t="s">
        <v>62</v>
      </c>
      <c r="N6" s="114"/>
      <c r="O6" s="115" t="s">
        <v>60</v>
      </c>
      <c r="P6" s="115" t="s">
        <v>61</v>
      </c>
      <c r="Q6" s="115" t="s">
        <v>62</v>
      </c>
      <c r="R6" s="114"/>
      <c r="S6" s="114"/>
      <c r="T6" s="114"/>
      <c r="U6" s="115" t="s">
        <v>60</v>
      </c>
      <c r="V6" s="115" t="s">
        <v>61</v>
      </c>
      <c r="W6" s="115" t="s">
        <v>62</v>
      </c>
      <c r="X6" s="114"/>
      <c r="Y6" s="115" t="s">
        <v>60</v>
      </c>
      <c r="Z6" s="115" t="s">
        <v>61</v>
      </c>
      <c r="AA6" s="115" t="s">
        <v>62</v>
      </c>
      <c r="AB6" s="114"/>
      <c r="AC6" s="115" t="s">
        <v>60</v>
      </c>
      <c r="AD6" s="115" t="s">
        <v>61</v>
      </c>
      <c r="AE6" s="115" t="s">
        <v>62</v>
      </c>
      <c r="AF6" s="114"/>
      <c r="AG6" s="114"/>
      <c r="AH6" s="115" t="s">
        <v>60</v>
      </c>
      <c r="AI6" s="115" t="s">
        <v>61</v>
      </c>
      <c r="AJ6" s="115" t="s">
        <v>62</v>
      </c>
      <c r="AK6" s="114"/>
      <c r="AL6" s="115" t="s">
        <v>60</v>
      </c>
      <c r="AM6" s="115" t="s">
        <v>61</v>
      </c>
      <c r="AN6" s="115" t="s">
        <v>62</v>
      </c>
      <c r="AO6" s="114"/>
      <c r="AP6" s="115" t="s">
        <v>60</v>
      </c>
      <c r="AQ6" s="115" t="s">
        <v>61</v>
      </c>
      <c r="AR6" s="115" t="s">
        <v>62</v>
      </c>
      <c r="AS6" s="114"/>
      <c r="AT6" s="114"/>
      <c r="AU6" s="115" t="s">
        <v>60</v>
      </c>
      <c r="AV6" s="115" t="s">
        <v>61</v>
      </c>
      <c r="AW6" s="115" t="s">
        <v>62</v>
      </c>
      <c r="AX6" s="114"/>
      <c r="AY6" s="115" t="s">
        <v>60</v>
      </c>
      <c r="AZ6" s="115" t="s">
        <v>61</v>
      </c>
      <c r="BA6" s="115" t="s">
        <v>62</v>
      </c>
      <c r="BB6" s="114"/>
      <c r="BC6" s="115" t="s">
        <v>60</v>
      </c>
      <c r="BD6" s="115" t="s">
        <v>61</v>
      </c>
      <c r="BE6" s="115" t="s">
        <v>62</v>
      </c>
      <c r="BF6" s="114"/>
      <c r="BG6" s="114"/>
      <c r="BH6" s="115" t="s">
        <v>60</v>
      </c>
      <c r="BI6" s="115" t="s">
        <v>61</v>
      </c>
      <c r="BJ6" s="115" t="s">
        <v>62</v>
      </c>
      <c r="BK6" s="114"/>
      <c r="BL6" s="115" t="s">
        <v>60</v>
      </c>
      <c r="BM6" s="115" t="s">
        <v>61</v>
      </c>
      <c r="BN6" s="115" t="s">
        <v>62</v>
      </c>
      <c r="BO6" s="114"/>
      <c r="BP6" s="115" t="s">
        <v>60</v>
      </c>
      <c r="BQ6" s="115" t="s">
        <v>61</v>
      </c>
      <c r="BR6" s="115" t="s">
        <v>62</v>
      </c>
      <c r="BS6" s="114"/>
      <c r="BT6" s="114"/>
      <c r="BU6" s="114"/>
      <c r="BV6" s="114"/>
      <c r="BW6" s="115" t="s">
        <v>60</v>
      </c>
      <c r="BX6" s="115" t="s">
        <v>61</v>
      </c>
      <c r="BY6" s="115" t="s">
        <v>62</v>
      </c>
      <c r="BZ6" s="114"/>
      <c r="CA6" s="114"/>
      <c r="CB6" s="115" t="s">
        <v>60</v>
      </c>
      <c r="CC6" s="115" t="s">
        <v>61</v>
      </c>
      <c r="CD6" s="115" t="s">
        <v>62</v>
      </c>
      <c r="CE6" s="114"/>
      <c r="CF6" s="115" t="s">
        <v>60</v>
      </c>
      <c r="CG6" s="115" t="s">
        <v>61</v>
      </c>
      <c r="CH6" s="115" t="s">
        <v>62</v>
      </c>
      <c r="CI6" s="114"/>
      <c r="CJ6" s="115" t="s">
        <v>60</v>
      </c>
      <c r="CK6" s="115" t="s">
        <v>61</v>
      </c>
      <c r="CL6" s="115" t="s">
        <v>62</v>
      </c>
      <c r="CM6" s="114"/>
      <c r="CN6" s="114"/>
      <c r="CO6" s="114"/>
      <c r="CP6" s="115" t="s">
        <v>60</v>
      </c>
      <c r="CQ6" s="115" t="s">
        <v>61</v>
      </c>
      <c r="CR6" s="115" t="s">
        <v>62</v>
      </c>
      <c r="CS6" s="114"/>
      <c r="CT6" s="115" t="s">
        <v>60</v>
      </c>
      <c r="CU6" s="115" t="s">
        <v>61</v>
      </c>
      <c r="CV6" s="115" t="s">
        <v>62</v>
      </c>
      <c r="CW6" s="114"/>
      <c r="CX6" s="115" t="s">
        <v>60</v>
      </c>
      <c r="CY6" s="115" t="s">
        <v>61</v>
      </c>
      <c r="CZ6" s="115" t="s">
        <v>62</v>
      </c>
      <c r="DA6" s="114"/>
      <c r="DB6" s="114"/>
      <c r="DC6" s="115" t="s">
        <v>60</v>
      </c>
      <c r="DD6" s="115" t="s">
        <v>61</v>
      </c>
      <c r="DE6" s="115" t="s">
        <v>62</v>
      </c>
      <c r="DF6" s="114"/>
      <c r="DG6" s="115" t="s">
        <v>60</v>
      </c>
      <c r="DH6" s="115" t="s">
        <v>61</v>
      </c>
      <c r="DI6" s="115" t="s">
        <v>62</v>
      </c>
      <c r="DJ6" s="114"/>
      <c r="DK6" s="115" t="s">
        <v>60</v>
      </c>
      <c r="DL6" s="115" t="s">
        <v>61</v>
      </c>
      <c r="DM6" s="115" t="s">
        <v>62</v>
      </c>
      <c r="DN6" s="114"/>
      <c r="DO6" s="114"/>
      <c r="DP6" s="115" t="s">
        <v>60</v>
      </c>
      <c r="DQ6" s="115" t="s">
        <v>61</v>
      </c>
      <c r="DR6" s="115" t="s">
        <v>62</v>
      </c>
      <c r="DS6" s="114"/>
      <c r="DT6" s="115" t="s">
        <v>60</v>
      </c>
      <c r="DU6" s="115" t="s">
        <v>61</v>
      </c>
      <c r="DV6" s="115" t="s">
        <v>62</v>
      </c>
      <c r="DW6" s="114"/>
      <c r="DX6" s="115" t="s">
        <v>60</v>
      </c>
      <c r="DY6" s="115" t="s">
        <v>61</v>
      </c>
      <c r="DZ6" s="115" t="s">
        <v>62</v>
      </c>
      <c r="EA6" s="114"/>
      <c r="EB6" s="114"/>
      <c r="EC6" s="115" t="s">
        <v>60</v>
      </c>
      <c r="ED6" s="115" t="s">
        <v>61</v>
      </c>
      <c r="EE6" s="115" t="s">
        <v>62</v>
      </c>
      <c r="EF6" s="114"/>
      <c r="EG6" s="115" t="s">
        <v>60</v>
      </c>
      <c r="EH6" s="115" t="s">
        <v>61</v>
      </c>
      <c r="EI6" s="115" t="s">
        <v>62</v>
      </c>
      <c r="EJ6" s="114"/>
      <c r="EK6" s="115" t="s">
        <v>60</v>
      </c>
      <c r="EL6" s="115" t="s">
        <v>61</v>
      </c>
      <c r="EM6" s="115" t="s">
        <v>62</v>
      </c>
      <c r="EN6" s="114"/>
      <c r="EO6" s="114"/>
      <c r="EP6" s="114"/>
      <c r="EQ6" s="114"/>
      <c r="ER6" s="114"/>
    </row>
    <row r="7" spans="1:148" x14ac:dyDescent="0.25">
      <c r="A7" s="115">
        <v>25876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>
        <v>1837.2093023255818</v>
      </c>
      <c r="V7" s="116">
        <v>1837.2093023255818</v>
      </c>
      <c r="W7" s="116">
        <v>2020.93023255814</v>
      </c>
      <c r="X7" s="116">
        <v>5695.3488372093034</v>
      </c>
      <c r="Y7" s="116">
        <v>1837.2093023255818</v>
      </c>
      <c r="Z7" s="116">
        <v>1837.2093023255818</v>
      </c>
      <c r="AA7" s="116">
        <v>1469.7674418604654</v>
      </c>
      <c r="AB7" s="116">
        <v>5144.1860465116288</v>
      </c>
      <c r="AC7" s="116">
        <v>1837.2093023255818</v>
      </c>
      <c r="AD7" s="116">
        <v>1837.2093023255818</v>
      </c>
      <c r="AE7" s="116">
        <v>1286.0465116279072</v>
      </c>
      <c r="AF7" s="116">
        <v>4960.4651162790706</v>
      </c>
      <c r="AG7" s="116">
        <v>15800.000000000004</v>
      </c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>
        <v>15800.000000000004</v>
      </c>
      <c r="BV7" s="116">
        <v>15800.000000000004</v>
      </c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>
        <v>1897.6744186046515</v>
      </c>
      <c r="CQ7" s="116">
        <v>1897.6744186046515</v>
      </c>
      <c r="CR7" s="116">
        <v>2087.4418604651164</v>
      </c>
      <c r="CS7" s="116">
        <v>5882.7906976744198</v>
      </c>
      <c r="CT7" s="116">
        <v>1897.6744186046515</v>
      </c>
      <c r="CU7" s="116">
        <v>1897.6744186046515</v>
      </c>
      <c r="CV7" s="116">
        <v>1518.1395348837211</v>
      </c>
      <c r="CW7" s="116">
        <v>5313.4883720930238</v>
      </c>
      <c r="CX7" s="116">
        <v>1897.6744186046515</v>
      </c>
      <c r="CY7" s="116">
        <v>1897.6744186046515</v>
      </c>
      <c r="CZ7" s="116">
        <v>1328.372093023256</v>
      </c>
      <c r="DA7" s="116">
        <v>5123.7209302325591</v>
      </c>
      <c r="DB7" s="116">
        <v>16320.000000000002</v>
      </c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>
        <v>16320.000000000002</v>
      </c>
      <c r="EQ7" s="116">
        <v>16320.000000000002</v>
      </c>
      <c r="ER7" s="116">
        <v>32120.000000000015</v>
      </c>
    </row>
    <row r="8" spans="1:148" x14ac:dyDescent="0.25">
      <c r="A8" s="115">
        <v>29832</v>
      </c>
      <c r="B8" s="116">
        <v>2745.9016393442621</v>
      </c>
      <c r="C8" s="116">
        <v>2745.9016393442621</v>
      </c>
      <c r="D8" s="116">
        <v>2745.9016393442621</v>
      </c>
      <c r="E8" s="116">
        <v>8237.7049180327867</v>
      </c>
      <c r="F8" s="116">
        <v>8237.7049180327867</v>
      </c>
      <c r="G8" s="116">
        <v>2745.9016393442621</v>
      </c>
      <c r="H8" s="116">
        <v>2745.9016393442621</v>
      </c>
      <c r="I8" s="116">
        <v>3020.4918032786882</v>
      </c>
      <c r="J8" s="116">
        <v>8512.2950819672114</v>
      </c>
      <c r="K8" s="116">
        <v>2745.9016393442621</v>
      </c>
      <c r="L8" s="116">
        <v>2745.9016393442621</v>
      </c>
      <c r="M8" s="116">
        <v>2745.9016393442621</v>
      </c>
      <c r="N8" s="116">
        <v>8237.7049180327867</v>
      </c>
      <c r="O8" s="116">
        <v>2745.9016393442621</v>
      </c>
      <c r="P8" s="116">
        <v>2745.9016393442621</v>
      </c>
      <c r="Q8" s="116">
        <v>3020.4918032786882</v>
      </c>
      <c r="R8" s="116">
        <v>8512.2950819672114</v>
      </c>
      <c r="S8" s="116">
        <v>25262.295081967208</v>
      </c>
      <c r="T8" s="116">
        <v>33500</v>
      </c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>
        <v>33500</v>
      </c>
      <c r="BW8" s="116">
        <v>2692.6229508196725</v>
      </c>
      <c r="BX8" s="116">
        <v>2692.6229508196725</v>
      </c>
      <c r="BY8" s="116">
        <v>2692.6229508196725</v>
      </c>
      <c r="BZ8" s="116">
        <v>8077.8688524590179</v>
      </c>
      <c r="CA8" s="116">
        <v>8077.8688524590179</v>
      </c>
      <c r="CB8" s="116">
        <v>2692.6229508196725</v>
      </c>
      <c r="CC8" s="116">
        <v>2692.6229508196725</v>
      </c>
      <c r="CD8" s="116">
        <v>2961.8852459016398</v>
      </c>
      <c r="CE8" s="116">
        <v>8347.1311475409857</v>
      </c>
      <c r="CF8" s="116">
        <v>2692.6229508196725</v>
      </c>
      <c r="CG8" s="116">
        <v>2692.6229508196725</v>
      </c>
      <c r="CH8" s="116">
        <v>2692.6229508196725</v>
      </c>
      <c r="CI8" s="116">
        <v>8077.8688524590179</v>
      </c>
      <c r="CJ8" s="116">
        <v>2692.6229508196725</v>
      </c>
      <c r="CK8" s="116">
        <v>2692.6229508196725</v>
      </c>
      <c r="CL8" s="116">
        <v>2961.8852459016398</v>
      </c>
      <c r="CM8" s="116">
        <v>8347.1311475409857</v>
      </c>
      <c r="CN8" s="116">
        <v>24772.131147540989</v>
      </c>
      <c r="CO8" s="116">
        <v>32850.000000000007</v>
      </c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>
        <v>32850.000000000007</v>
      </c>
      <c r="ER8" s="116">
        <v>66349.999999999985</v>
      </c>
    </row>
    <row r="9" spans="1:148" x14ac:dyDescent="0.25">
      <c r="A9" s="115">
        <v>35824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>
        <v>159.8918918918919</v>
      </c>
      <c r="V9" s="116">
        <v>1598.918918918919</v>
      </c>
      <c r="W9" s="116">
        <v>1758.8108108108108</v>
      </c>
      <c r="X9" s="116">
        <v>3517.6216216216217</v>
      </c>
      <c r="Y9" s="116">
        <v>1598.918918918919</v>
      </c>
      <c r="Z9" s="116">
        <v>1598.918918918919</v>
      </c>
      <c r="AA9" s="116">
        <v>1279.1351351351352</v>
      </c>
      <c r="AB9" s="116">
        <v>4476.9729729729734</v>
      </c>
      <c r="AC9" s="116">
        <v>1598.918918918919</v>
      </c>
      <c r="AD9" s="116">
        <v>1598.918918918919</v>
      </c>
      <c r="AE9" s="116">
        <v>1758.8108108108108</v>
      </c>
      <c r="AF9" s="116">
        <v>4956.6486486486483</v>
      </c>
      <c r="AG9" s="116">
        <v>12951.243243243243</v>
      </c>
      <c r="AH9" s="116">
        <v>1598.918918918919</v>
      </c>
      <c r="AI9" s="116">
        <v>1598.918918918919</v>
      </c>
      <c r="AJ9" s="116">
        <v>1598.918918918919</v>
      </c>
      <c r="AK9" s="116">
        <v>4796.7567567567567</v>
      </c>
      <c r="AL9" s="116">
        <v>1598.918918918919</v>
      </c>
      <c r="AM9" s="116">
        <v>1598.918918918919</v>
      </c>
      <c r="AN9" s="116">
        <v>1758.8108108108108</v>
      </c>
      <c r="AO9" s="116">
        <v>4956.6486486486483</v>
      </c>
      <c r="AP9" s="116">
        <v>1598.918918918919</v>
      </c>
      <c r="AQ9" s="116">
        <v>1598.918918918919</v>
      </c>
      <c r="AR9" s="116">
        <v>1598.918918918919</v>
      </c>
      <c r="AS9" s="116">
        <v>4796.7567567567567</v>
      </c>
      <c r="AT9" s="116">
        <v>14550.162162162162</v>
      </c>
      <c r="AU9" s="116">
        <v>1598.918918918919</v>
      </c>
      <c r="AV9" s="116">
        <v>479.67567567567573</v>
      </c>
      <c r="AW9" s="116"/>
      <c r="AX9" s="116">
        <v>2078.5945945945946</v>
      </c>
      <c r="AY9" s="116"/>
      <c r="AZ9" s="116"/>
      <c r="BA9" s="116"/>
      <c r="BB9" s="116"/>
      <c r="BC9" s="116"/>
      <c r="BD9" s="116"/>
      <c r="BE9" s="116"/>
      <c r="BF9" s="116"/>
      <c r="BG9" s="116">
        <v>2078.5945945945946</v>
      </c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>
        <v>29580.000000000007</v>
      </c>
      <c r="BV9" s="116">
        <v>29580.000000000007</v>
      </c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>
        <v>149.13513513513513</v>
      </c>
      <c r="CQ9" s="116">
        <v>1491.3513513513515</v>
      </c>
      <c r="CR9" s="116">
        <v>1640.4864864864867</v>
      </c>
      <c r="CS9" s="116">
        <v>3280.9729729729734</v>
      </c>
      <c r="CT9" s="116">
        <v>1491.3513513513515</v>
      </c>
      <c r="CU9" s="116">
        <v>1491.3513513513515</v>
      </c>
      <c r="CV9" s="116">
        <v>1193.081081081081</v>
      </c>
      <c r="CW9" s="116">
        <v>4175.7837837837842</v>
      </c>
      <c r="CX9" s="116">
        <v>1491.3513513513515</v>
      </c>
      <c r="CY9" s="116">
        <v>1491.3513513513515</v>
      </c>
      <c r="CZ9" s="116">
        <v>1640.4864864864867</v>
      </c>
      <c r="DA9" s="116">
        <v>4623.1891891891901</v>
      </c>
      <c r="DB9" s="116">
        <v>12079.945945945947</v>
      </c>
      <c r="DC9" s="116">
        <v>1491.3513513513515</v>
      </c>
      <c r="DD9" s="116">
        <v>1491.3513513513515</v>
      </c>
      <c r="DE9" s="116">
        <v>1491.3513513513515</v>
      </c>
      <c r="DF9" s="116">
        <v>4474.0540540540542</v>
      </c>
      <c r="DG9" s="116">
        <v>1491.3513513513515</v>
      </c>
      <c r="DH9" s="116">
        <v>1491.3513513513515</v>
      </c>
      <c r="DI9" s="116">
        <v>1640.4864864864867</v>
      </c>
      <c r="DJ9" s="116">
        <v>4623.1891891891901</v>
      </c>
      <c r="DK9" s="116">
        <v>1491.3513513513515</v>
      </c>
      <c r="DL9" s="116">
        <v>1491.3513513513515</v>
      </c>
      <c r="DM9" s="116">
        <v>1491.3513513513515</v>
      </c>
      <c r="DN9" s="116">
        <v>4474.0540540540542</v>
      </c>
      <c r="DO9" s="116">
        <v>13571.297297297298</v>
      </c>
      <c r="DP9" s="116">
        <v>1491.3513513513515</v>
      </c>
      <c r="DQ9" s="116">
        <v>447.40540540540542</v>
      </c>
      <c r="DR9" s="116"/>
      <c r="DS9" s="116">
        <v>1938.7567567567569</v>
      </c>
      <c r="DT9" s="116"/>
      <c r="DU9" s="116"/>
      <c r="DV9" s="116"/>
      <c r="DW9" s="116"/>
      <c r="DX9" s="116"/>
      <c r="DY9" s="116"/>
      <c r="DZ9" s="116"/>
      <c r="EA9" s="116"/>
      <c r="EB9" s="116">
        <v>1938.7567567567569</v>
      </c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>
        <v>27589.999999999993</v>
      </c>
      <c r="EQ9" s="116">
        <v>27589.999999999993</v>
      </c>
      <c r="ER9" s="116">
        <v>57170.000000000036</v>
      </c>
    </row>
    <row r="10" spans="1:148" x14ac:dyDescent="0.25">
      <c r="A10" s="115">
        <v>48653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>
        <v>831.78947368421052</v>
      </c>
      <c r="AN10" s="116">
        <v>1016.6315789473684</v>
      </c>
      <c r="AO10" s="116">
        <v>1848.421052631579</v>
      </c>
      <c r="AP10" s="116">
        <v>924.21052631578948</v>
      </c>
      <c r="AQ10" s="116">
        <v>924.21052631578948</v>
      </c>
      <c r="AR10" s="116">
        <v>924.21052631578948</v>
      </c>
      <c r="AS10" s="116">
        <v>2772.6315789473683</v>
      </c>
      <c r="AT10" s="116">
        <v>4621.0526315789475</v>
      </c>
      <c r="AU10" s="116">
        <v>924.21052631578948</v>
      </c>
      <c r="AV10" s="116">
        <v>924.21052631578948</v>
      </c>
      <c r="AW10" s="116">
        <v>1016.6315789473684</v>
      </c>
      <c r="AX10" s="116">
        <v>2865.0526315789475</v>
      </c>
      <c r="AY10" s="116">
        <v>924.21052631578948</v>
      </c>
      <c r="AZ10" s="116">
        <v>924.21052631578948</v>
      </c>
      <c r="BA10" s="116">
        <v>1016.6315789473684</v>
      </c>
      <c r="BB10" s="116">
        <v>2865.0526315789475</v>
      </c>
      <c r="BC10" s="116">
        <v>924.21052631578948</v>
      </c>
      <c r="BD10" s="116">
        <v>924.21052631578948</v>
      </c>
      <c r="BE10" s="116">
        <v>924.21052631578948</v>
      </c>
      <c r="BF10" s="116">
        <v>2772.6315789473683</v>
      </c>
      <c r="BG10" s="116">
        <v>8502.7368421052633</v>
      </c>
      <c r="BH10" s="116">
        <v>924.21052631578948</v>
      </c>
      <c r="BI10" s="116">
        <v>924.21052631578948</v>
      </c>
      <c r="BJ10" s="116">
        <v>1016.6315789473684</v>
      </c>
      <c r="BK10" s="116">
        <v>2865.0526315789475</v>
      </c>
      <c r="BL10" s="116">
        <v>924.21052631578948</v>
      </c>
      <c r="BM10" s="116">
        <v>646.9473684210526</v>
      </c>
      <c r="BN10" s="116"/>
      <c r="BO10" s="116">
        <v>1571.1578947368421</v>
      </c>
      <c r="BP10" s="116"/>
      <c r="BQ10" s="116"/>
      <c r="BR10" s="116"/>
      <c r="BS10" s="116"/>
      <c r="BT10" s="116">
        <v>4436.21052631579</v>
      </c>
      <c r="BU10" s="116">
        <v>17560.000000000004</v>
      </c>
      <c r="BV10" s="116">
        <v>17560.000000000004</v>
      </c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>
        <v>852.63157894736833</v>
      </c>
      <c r="DI10" s="116">
        <v>1042.1052631578946</v>
      </c>
      <c r="DJ10" s="116">
        <v>1894.7368421052629</v>
      </c>
      <c r="DK10" s="116">
        <v>947.36842105263145</v>
      </c>
      <c r="DL10" s="116">
        <v>947.36842105263145</v>
      </c>
      <c r="DM10" s="116">
        <v>947.36842105263145</v>
      </c>
      <c r="DN10" s="116">
        <v>2842.1052631578941</v>
      </c>
      <c r="DO10" s="116">
        <v>4736.8421052631575</v>
      </c>
      <c r="DP10" s="116">
        <v>947.36842105263145</v>
      </c>
      <c r="DQ10" s="116">
        <v>947.36842105263145</v>
      </c>
      <c r="DR10" s="116">
        <v>1042.1052631578946</v>
      </c>
      <c r="DS10" s="116">
        <v>2936.8421052631575</v>
      </c>
      <c r="DT10" s="116">
        <v>947.36842105263145</v>
      </c>
      <c r="DU10" s="116">
        <v>947.36842105263145</v>
      </c>
      <c r="DV10" s="116">
        <v>1042.1052631578946</v>
      </c>
      <c r="DW10" s="116">
        <v>2936.8421052631575</v>
      </c>
      <c r="DX10" s="116">
        <v>947.36842105263145</v>
      </c>
      <c r="DY10" s="116">
        <v>947.36842105263145</v>
      </c>
      <c r="DZ10" s="116">
        <v>947.36842105263145</v>
      </c>
      <c r="EA10" s="116">
        <v>2842.1052631578941</v>
      </c>
      <c r="EB10" s="116">
        <v>8715.78947368421</v>
      </c>
      <c r="EC10" s="116">
        <v>947.36842105263145</v>
      </c>
      <c r="ED10" s="116">
        <v>947.36842105263145</v>
      </c>
      <c r="EE10" s="116">
        <v>1042.1052631578946</v>
      </c>
      <c r="EF10" s="116">
        <v>2936.8421052631575</v>
      </c>
      <c r="EG10" s="116">
        <v>947.36842105263145</v>
      </c>
      <c r="EH10" s="116">
        <v>663.15789473684208</v>
      </c>
      <c r="EI10" s="116"/>
      <c r="EJ10" s="116">
        <v>1610.5263157894735</v>
      </c>
      <c r="EK10" s="116"/>
      <c r="EL10" s="116"/>
      <c r="EM10" s="116"/>
      <c r="EN10" s="116"/>
      <c r="EO10" s="116">
        <v>4547.3684210526317</v>
      </c>
      <c r="EP10" s="116">
        <v>18000</v>
      </c>
      <c r="EQ10" s="116">
        <v>18000</v>
      </c>
      <c r="ER10" s="116">
        <v>35559.999999999978</v>
      </c>
    </row>
    <row r="11" spans="1:148" x14ac:dyDescent="0.25">
      <c r="A11" s="115">
        <v>75863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>
        <v>265.34246575342473</v>
      </c>
      <c r="V11" s="116">
        <v>265.34246575342473</v>
      </c>
      <c r="W11" s="116">
        <v>291.87671232876721</v>
      </c>
      <c r="X11" s="116">
        <v>822.56164383561668</v>
      </c>
      <c r="Y11" s="116">
        <v>265.34246575342473</v>
      </c>
      <c r="Z11" s="116">
        <v>265.34246575342473</v>
      </c>
      <c r="AA11" s="116">
        <v>212.27397260273978</v>
      </c>
      <c r="AB11" s="116">
        <v>742.95890410958918</v>
      </c>
      <c r="AC11" s="116">
        <v>265.34246575342473</v>
      </c>
      <c r="AD11" s="116">
        <v>265.34246575342473</v>
      </c>
      <c r="AE11" s="116">
        <v>291.87671232876721</v>
      </c>
      <c r="AF11" s="116">
        <v>822.56164383561668</v>
      </c>
      <c r="AG11" s="116">
        <v>2388.0821917808225</v>
      </c>
      <c r="AH11" s="116">
        <v>265.34246575342473</v>
      </c>
      <c r="AI11" s="116">
        <v>265.34246575342473</v>
      </c>
      <c r="AJ11" s="116">
        <v>265.34246575342473</v>
      </c>
      <c r="AK11" s="116">
        <v>796.02739726027426</v>
      </c>
      <c r="AL11" s="116">
        <v>265.34246575342473</v>
      </c>
      <c r="AM11" s="116">
        <v>265.34246575342473</v>
      </c>
      <c r="AN11" s="116">
        <v>291.87671232876721</v>
      </c>
      <c r="AO11" s="116">
        <v>822.56164383561668</v>
      </c>
      <c r="AP11" s="116">
        <v>265.34246575342473</v>
      </c>
      <c r="AQ11" s="116">
        <v>265.34246575342473</v>
      </c>
      <c r="AR11" s="116">
        <v>265.34246575342473</v>
      </c>
      <c r="AS11" s="116">
        <v>796.02739726027426</v>
      </c>
      <c r="AT11" s="116">
        <v>2414.616438356165</v>
      </c>
      <c r="AU11" s="116">
        <v>265.34246575342473</v>
      </c>
      <c r="AV11" s="116">
        <v>265.34246575342473</v>
      </c>
      <c r="AW11" s="116">
        <v>291.87671232876721</v>
      </c>
      <c r="AX11" s="116">
        <v>822.56164383561668</v>
      </c>
      <c r="AY11" s="116">
        <v>265.34246575342473</v>
      </c>
      <c r="AZ11" s="116">
        <v>265.34246575342473</v>
      </c>
      <c r="BA11" s="116">
        <v>291.87671232876721</v>
      </c>
      <c r="BB11" s="116">
        <v>822.56164383561668</v>
      </c>
      <c r="BC11" s="116">
        <v>265.34246575342473</v>
      </c>
      <c r="BD11" s="116">
        <v>265.34246575342473</v>
      </c>
      <c r="BE11" s="116">
        <v>265.34246575342473</v>
      </c>
      <c r="BF11" s="116">
        <v>796.02739726027426</v>
      </c>
      <c r="BG11" s="116">
        <v>2441.1506849315074</v>
      </c>
      <c r="BH11" s="116">
        <v>265.34246575342473</v>
      </c>
      <c r="BI11" s="116">
        <v>265.34246575342473</v>
      </c>
      <c r="BJ11" s="116">
        <v>291.87671232876721</v>
      </c>
      <c r="BK11" s="116">
        <v>822.56164383561668</v>
      </c>
      <c r="BL11" s="116">
        <v>265.34246575342473</v>
      </c>
      <c r="BM11" s="116">
        <v>265.34246575342473</v>
      </c>
      <c r="BN11" s="116">
        <v>265.34246575342473</v>
      </c>
      <c r="BO11" s="116">
        <v>796.02739726027426</v>
      </c>
      <c r="BP11" s="116">
        <v>265.34246575342473</v>
      </c>
      <c r="BQ11" s="116">
        <v>265.34246575342473</v>
      </c>
      <c r="BR11" s="116">
        <v>291.87671232876721</v>
      </c>
      <c r="BS11" s="116">
        <v>822.56164383561668</v>
      </c>
      <c r="BT11" s="116">
        <v>2441.1506849315074</v>
      </c>
      <c r="BU11" s="116">
        <v>9685.0000000000073</v>
      </c>
      <c r="BV11" s="116">
        <v>9685.0000000000073</v>
      </c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>
        <v>280.54794520547944</v>
      </c>
      <c r="CQ11" s="116">
        <v>280.54794520547944</v>
      </c>
      <c r="CR11" s="116">
        <v>308.60273972602738</v>
      </c>
      <c r="CS11" s="116">
        <v>869.69863013698625</v>
      </c>
      <c r="CT11" s="116">
        <v>280.54794520547944</v>
      </c>
      <c r="CU11" s="116">
        <v>280.54794520547944</v>
      </c>
      <c r="CV11" s="116">
        <v>224.43835616438355</v>
      </c>
      <c r="CW11" s="116">
        <v>785.53424657534242</v>
      </c>
      <c r="CX11" s="116">
        <v>280.54794520547944</v>
      </c>
      <c r="CY11" s="116">
        <v>280.54794520547944</v>
      </c>
      <c r="CZ11" s="116">
        <v>308.60273972602738</v>
      </c>
      <c r="DA11" s="116">
        <v>869.69863013698625</v>
      </c>
      <c r="DB11" s="116">
        <v>2524.9315068493147</v>
      </c>
      <c r="DC11" s="116">
        <v>280.54794520547944</v>
      </c>
      <c r="DD11" s="116">
        <v>280.54794520547944</v>
      </c>
      <c r="DE11" s="116">
        <v>280.54794520547944</v>
      </c>
      <c r="DF11" s="116">
        <v>841.64383561643831</v>
      </c>
      <c r="DG11" s="116">
        <v>280.54794520547944</v>
      </c>
      <c r="DH11" s="116">
        <v>280.54794520547944</v>
      </c>
      <c r="DI11" s="116">
        <v>308.60273972602738</v>
      </c>
      <c r="DJ11" s="116">
        <v>869.69863013698625</v>
      </c>
      <c r="DK11" s="116">
        <v>280.54794520547944</v>
      </c>
      <c r="DL11" s="116">
        <v>280.54794520547944</v>
      </c>
      <c r="DM11" s="116">
        <v>280.54794520547944</v>
      </c>
      <c r="DN11" s="116">
        <v>841.64383561643831</v>
      </c>
      <c r="DO11" s="116">
        <v>2552.9863013698632</v>
      </c>
      <c r="DP11" s="116">
        <v>280.54794520547944</v>
      </c>
      <c r="DQ11" s="116">
        <v>280.54794520547944</v>
      </c>
      <c r="DR11" s="116">
        <v>308.60273972602738</v>
      </c>
      <c r="DS11" s="116">
        <v>869.69863013698625</v>
      </c>
      <c r="DT11" s="116">
        <v>280.54794520547944</v>
      </c>
      <c r="DU11" s="116">
        <v>280.54794520547944</v>
      </c>
      <c r="DV11" s="116">
        <v>308.60273972602738</v>
      </c>
      <c r="DW11" s="116">
        <v>869.69863013698625</v>
      </c>
      <c r="DX11" s="116">
        <v>280.54794520547944</v>
      </c>
      <c r="DY11" s="116">
        <v>280.54794520547944</v>
      </c>
      <c r="DZ11" s="116">
        <v>280.54794520547944</v>
      </c>
      <c r="EA11" s="116">
        <v>841.64383561643831</v>
      </c>
      <c r="EB11" s="116">
        <v>2581.0410958904113</v>
      </c>
      <c r="EC11" s="116">
        <v>280.54794520547944</v>
      </c>
      <c r="ED11" s="116">
        <v>280.54794520547944</v>
      </c>
      <c r="EE11" s="116">
        <v>308.60273972602738</v>
      </c>
      <c r="EF11" s="116">
        <v>869.69863013698625</v>
      </c>
      <c r="EG11" s="116">
        <v>280.54794520547944</v>
      </c>
      <c r="EH11" s="116">
        <v>280.54794520547944</v>
      </c>
      <c r="EI11" s="116">
        <v>280.54794520547944</v>
      </c>
      <c r="EJ11" s="116">
        <v>841.64383561643831</v>
      </c>
      <c r="EK11" s="116">
        <v>280.54794520547944</v>
      </c>
      <c r="EL11" s="116">
        <v>280.54794520547944</v>
      </c>
      <c r="EM11" s="116">
        <v>308.60273972602738</v>
      </c>
      <c r="EN11" s="116">
        <v>869.69863013698625</v>
      </c>
      <c r="EO11" s="116">
        <v>2581.0410958904108</v>
      </c>
      <c r="EP11" s="116">
        <v>10240</v>
      </c>
      <c r="EQ11" s="116">
        <v>10240</v>
      </c>
      <c r="ER11" s="116">
        <v>19924.999999999985</v>
      </c>
    </row>
    <row r="12" spans="1:148" x14ac:dyDescent="0.25">
      <c r="A12" s="115" t="s">
        <v>40</v>
      </c>
      <c r="B12" s="116">
        <v>2745.9016393442621</v>
      </c>
      <c r="C12" s="116">
        <v>2745.9016393442621</v>
      </c>
      <c r="D12" s="116">
        <v>2745.9016393442621</v>
      </c>
      <c r="E12" s="116">
        <v>8237.7049180327867</v>
      </c>
      <c r="F12" s="116">
        <v>8237.7049180327867</v>
      </c>
      <c r="G12" s="116">
        <v>2745.9016393442621</v>
      </c>
      <c r="H12" s="116">
        <v>2745.9016393442621</v>
      </c>
      <c r="I12" s="116">
        <v>3020.4918032786882</v>
      </c>
      <c r="J12" s="116">
        <v>8512.2950819672114</v>
      </c>
      <c r="K12" s="116">
        <v>2745.9016393442621</v>
      </c>
      <c r="L12" s="116">
        <v>2745.9016393442621</v>
      </c>
      <c r="M12" s="116">
        <v>2745.9016393442621</v>
      </c>
      <c r="N12" s="116">
        <v>8237.7049180327867</v>
      </c>
      <c r="O12" s="116">
        <v>2745.9016393442621</v>
      </c>
      <c r="P12" s="116">
        <v>2745.9016393442621</v>
      </c>
      <c r="Q12" s="116">
        <v>3020.4918032786882</v>
      </c>
      <c r="R12" s="116">
        <v>8512.2950819672114</v>
      </c>
      <c r="S12" s="116">
        <v>25262.295081967208</v>
      </c>
      <c r="T12" s="116">
        <v>33500</v>
      </c>
      <c r="U12" s="116">
        <v>2262.4436599708984</v>
      </c>
      <c r="V12" s="116">
        <v>3701.4706869979254</v>
      </c>
      <c r="W12" s="116">
        <v>4071.6177556977182</v>
      </c>
      <c r="X12" s="116">
        <v>10035.532102666542</v>
      </c>
      <c r="Y12" s="116">
        <v>3701.4706869979254</v>
      </c>
      <c r="Z12" s="116">
        <v>3701.4706869979254</v>
      </c>
      <c r="AA12" s="116">
        <v>2961.1765495983404</v>
      </c>
      <c r="AB12" s="116">
        <v>10364.117923594193</v>
      </c>
      <c r="AC12" s="116">
        <v>3701.4706869979254</v>
      </c>
      <c r="AD12" s="116">
        <v>3701.4706869979254</v>
      </c>
      <c r="AE12" s="116">
        <v>3336.7340347674854</v>
      </c>
      <c r="AF12" s="116">
        <v>10739.675408763336</v>
      </c>
      <c r="AG12" s="116">
        <v>31139.325435024068</v>
      </c>
      <c r="AH12" s="116">
        <v>1864.2613846723436</v>
      </c>
      <c r="AI12" s="116">
        <v>1864.2613846723436</v>
      </c>
      <c r="AJ12" s="116">
        <v>1864.2613846723436</v>
      </c>
      <c r="AK12" s="116">
        <v>5592.7841540170311</v>
      </c>
      <c r="AL12" s="116">
        <v>1864.2613846723436</v>
      </c>
      <c r="AM12" s="116">
        <v>2696.0508583565543</v>
      </c>
      <c r="AN12" s="116">
        <v>3067.3191020869463</v>
      </c>
      <c r="AO12" s="116">
        <v>7627.6313451158439</v>
      </c>
      <c r="AP12" s="116">
        <v>2788.471910988133</v>
      </c>
      <c r="AQ12" s="116">
        <v>2788.471910988133</v>
      </c>
      <c r="AR12" s="116">
        <v>2788.471910988133</v>
      </c>
      <c r="AS12" s="116">
        <v>8365.4157329643986</v>
      </c>
      <c r="AT12" s="116">
        <v>21585.831232097276</v>
      </c>
      <c r="AU12" s="116">
        <v>2788.471910988133</v>
      </c>
      <c r="AV12" s="116">
        <v>1669.2286677448899</v>
      </c>
      <c r="AW12" s="116">
        <v>1308.5082912761357</v>
      </c>
      <c r="AX12" s="116">
        <v>5766.2088700091581</v>
      </c>
      <c r="AY12" s="116">
        <v>1189.5529920692143</v>
      </c>
      <c r="AZ12" s="116">
        <v>1189.5529920692143</v>
      </c>
      <c r="BA12" s="116">
        <v>1308.5082912761357</v>
      </c>
      <c r="BB12" s="116">
        <v>3687.614275414564</v>
      </c>
      <c r="BC12" s="116">
        <v>1189.5529920692143</v>
      </c>
      <c r="BD12" s="116">
        <v>1189.5529920692143</v>
      </c>
      <c r="BE12" s="116">
        <v>1189.5529920692143</v>
      </c>
      <c r="BF12" s="116">
        <v>3568.6589762076428</v>
      </c>
      <c r="BG12" s="116">
        <v>13022.482121631365</v>
      </c>
      <c r="BH12" s="116">
        <v>1189.5529920692143</v>
      </c>
      <c r="BI12" s="116">
        <v>1189.5529920692143</v>
      </c>
      <c r="BJ12" s="116">
        <v>1308.5082912761357</v>
      </c>
      <c r="BK12" s="116">
        <v>3687.614275414564</v>
      </c>
      <c r="BL12" s="116">
        <v>1189.5529920692143</v>
      </c>
      <c r="BM12" s="116">
        <v>912.28983417447739</v>
      </c>
      <c r="BN12" s="116">
        <v>265.34246575342473</v>
      </c>
      <c r="BO12" s="116">
        <v>2367.1852919971161</v>
      </c>
      <c r="BP12" s="116">
        <v>265.34246575342473</v>
      </c>
      <c r="BQ12" s="116">
        <v>265.34246575342473</v>
      </c>
      <c r="BR12" s="116">
        <v>291.87671232876721</v>
      </c>
      <c r="BS12" s="116">
        <v>822.56164383561668</v>
      </c>
      <c r="BT12" s="116">
        <v>6877.3612112472974</v>
      </c>
      <c r="BU12" s="116">
        <v>72625.000000000029</v>
      </c>
      <c r="BV12" s="116">
        <v>106125</v>
      </c>
      <c r="BW12" s="116">
        <v>2692.6229508196725</v>
      </c>
      <c r="BX12" s="116">
        <v>2692.6229508196725</v>
      </c>
      <c r="BY12" s="116">
        <v>2692.6229508196725</v>
      </c>
      <c r="BZ12" s="116">
        <v>8077.8688524590179</v>
      </c>
      <c r="CA12" s="116">
        <v>8077.8688524590179</v>
      </c>
      <c r="CB12" s="116">
        <v>2692.6229508196725</v>
      </c>
      <c r="CC12" s="116">
        <v>2692.6229508196725</v>
      </c>
      <c r="CD12" s="116">
        <v>2961.8852459016398</v>
      </c>
      <c r="CE12" s="116">
        <v>8347.1311475409857</v>
      </c>
      <c r="CF12" s="116">
        <v>2692.6229508196725</v>
      </c>
      <c r="CG12" s="116">
        <v>2692.6229508196725</v>
      </c>
      <c r="CH12" s="116">
        <v>2692.6229508196725</v>
      </c>
      <c r="CI12" s="116">
        <v>8077.8688524590179</v>
      </c>
      <c r="CJ12" s="116">
        <v>2692.6229508196725</v>
      </c>
      <c r="CK12" s="116">
        <v>2692.6229508196725</v>
      </c>
      <c r="CL12" s="116">
        <v>2961.8852459016398</v>
      </c>
      <c r="CM12" s="116">
        <v>8347.1311475409857</v>
      </c>
      <c r="CN12" s="116">
        <v>24772.131147540989</v>
      </c>
      <c r="CO12" s="116">
        <v>32850.000000000007</v>
      </c>
      <c r="CP12" s="116">
        <v>2327.3574989452663</v>
      </c>
      <c r="CQ12" s="116">
        <v>3669.5737151614821</v>
      </c>
      <c r="CR12" s="116">
        <v>4036.5310866776304</v>
      </c>
      <c r="CS12" s="116">
        <v>10033.46230078438</v>
      </c>
      <c r="CT12" s="116">
        <v>3669.5737151614821</v>
      </c>
      <c r="CU12" s="116">
        <v>3669.5737151614821</v>
      </c>
      <c r="CV12" s="116">
        <v>2935.6589721291857</v>
      </c>
      <c r="CW12" s="116">
        <v>10274.80640245215</v>
      </c>
      <c r="CX12" s="116">
        <v>3669.5737151614821</v>
      </c>
      <c r="CY12" s="116">
        <v>3669.5737151614821</v>
      </c>
      <c r="CZ12" s="116">
        <v>3277.4613192357697</v>
      </c>
      <c r="DA12" s="116">
        <v>10616.608749558736</v>
      </c>
      <c r="DB12" s="116">
        <v>30924.877452795263</v>
      </c>
      <c r="DC12" s="116">
        <v>1771.8992965568309</v>
      </c>
      <c r="DD12" s="116">
        <v>1771.8992965568309</v>
      </c>
      <c r="DE12" s="116">
        <v>1771.8992965568309</v>
      </c>
      <c r="DF12" s="116">
        <v>5315.6978896704923</v>
      </c>
      <c r="DG12" s="116">
        <v>1771.8992965568309</v>
      </c>
      <c r="DH12" s="116">
        <v>2624.5308755041997</v>
      </c>
      <c r="DI12" s="116">
        <v>2991.1944893704085</v>
      </c>
      <c r="DJ12" s="116">
        <v>7387.6246614314396</v>
      </c>
      <c r="DK12" s="116">
        <v>2719.2677176094621</v>
      </c>
      <c r="DL12" s="116">
        <v>2719.2677176094621</v>
      </c>
      <c r="DM12" s="116">
        <v>2719.2677176094621</v>
      </c>
      <c r="DN12" s="116">
        <v>8157.8031528283864</v>
      </c>
      <c r="DO12" s="116">
        <v>20861.12570393032</v>
      </c>
      <c r="DP12" s="116">
        <v>2719.2677176094621</v>
      </c>
      <c r="DQ12" s="116">
        <v>1675.3217716635163</v>
      </c>
      <c r="DR12" s="116">
        <v>1350.7080028839218</v>
      </c>
      <c r="DS12" s="116">
        <v>5745.2974921569003</v>
      </c>
      <c r="DT12" s="116">
        <v>1227.9163662581109</v>
      </c>
      <c r="DU12" s="116">
        <v>1227.9163662581109</v>
      </c>
      <c r="DV12" s="116">
        <v>1350.7080028839218</v>
      </c>
      <c r="DW12" s="116">
        <v>3806.5407354001436</v>
      </c>
      <c r="DX12" s="116">
        <v>1227.9163662581109</v>
      </c>
      <c r="DY12" s="116">
        <v>1227.9163662581109</v>
      </c>
      <c r="DZ12" s="116">
        <v>1227.9163662581109</v>
      </c>
      <c r="EA12" s="116">
        <v>3683.7490987743322</v>
      </c>
      <c r="EB12" s="116">
        <v>13235.587326331377</v>
      </c>
      <c r="EC12" s="116">
        <v>1227.9163662581109</v>
      </c>
      <c r="ED12" s="116">
        <v>1227.9163662581109</v>
      </c>
      <c r="EE12" s="116">
        <v>1350.7080028839218</v>
      </c>
      <c r="EF12" s="116">
        <v>3806.5407354001436</v>
      </c>
      <c r="EG12" s="116">
        <v>1227.9163662581109</v>
      </c>
      <c r="EH12" s="116">
        <v>943.70583994232152</v>
      </c>
      <c r="EI12" s="116">
        <v>280.54794520547944</v>
      </c>
      <c r="EJ12" s="116">
        <v>2452.1701514059118</v>
      </c>
      <c r="EK12" s="116">
        <v>280.54794520547944</v>
      </c>
      <c r="EL12" s="116">
        <v>280.54794520547944</v>
      </c>
      <c r="EM12" s="116">
        <v>308.60273972602738</v>
      </c>
      <c r="EN12" s="116">
        <v>869.69863013698625</v>
      </c>
      <c r="EO12" s="116">
        <v>7128.409516943042</v>
      </c>
      <c r="EP12" s="116">
        <v>72150</v>
      </c>
      <c r="EQ12" s="116">
        <v>105000</v>
      </c>
      <c r="ER12" s="116">
        <v>211125</v>
      </c>
    </row>
  </sheetData>
  <mergeCells count="101">
    <mergeCell ref="EC5:EE5"/>
    <mergeCell ref="EF5:EF6"/>
    <mergeCell ref="EG5:EI5"/>
    <mergeCell ref="EJ5:EJ6"/>
    <mergeCell ref="EK5:EM5"/>
    <mergeCell ref="EN5:EN6"/>
    <mergeCell ref="DP5:DR5"/>
    <mergeCell ref="DS5:DS6"/>
    <mergeCell ref="DT5:DV5"/>
    <mergeCell ref="DW5:DW6"/>
    <mergeCell ref="DX5:DZ5"/>
    <mergeCell ref="EA5:EA6"/>
    <mergeCell ref="CI5:CI6"/>
    <mergeCell ref="CJ5:CL5"/>
    <mergeCell ref="CM5:CM6"/>
    <mergeCell ref="CP5:CR5"/>
    <mergeCell ref="CS5:CS6"/>
    <mergeCell ref="CT5:CV5"/>
    <mergeCell ref="BK5:BK6"/>
    <mergeCell ref="BL5:BN5"/>
    <mergeCell ref="BO5:BO6"/>
    <mergeCell ref="BP5:BR5"/>
    <mergeCell ref="BS5:BS6"/>
    <mergeCell ref="BW5:BY5"/>
    <mergeCell ref="AK5:AK6"/>
    <mergeCell ref="AL5:AN5"/>
    <mergeCell ref="AO5:AO6"/>
    <mergeCell ref="AP5:AR5"/>
    <mergeCell ref="AS5:AS6"/>
    <mergeCell ref="AU5:AW5"/>
    <mergeCell ref="EO4:EO6"/>
    <mergeCell ref="B5:D5"/>
    <mergeCell ref="E5:E6"/>
    <mergeCell ref="G5:I5"/>
    <mergeCell ref="J5:J6"/>
    <mergeCell ref="K5:M5"/>
    <mergeCell ref="N5:N6"/>
    <mergeCell ref="O5:Q5"/>
    <mergeCell ref="R5:R6"/>
    <mergeCell ref="U5:W5"/>
    <mergeCell ref="DB4:DB6"/>
    <mergeCell ref="DC4:DN4"/>
    <mergeCell ref="DO4:DO6"/>
    <mergeCell ref="DP4:EA4"/>
    <mergeCell ref="EB4:EB6"/>
    <mergeCell ref="EC4:EN4"/>
    <mergeCell ref="DC5:DE5"/>
    <mergeCell ref="DF5:DF6"/>
    <mergeCell ref="DG5:DI5"/>
    <mergeCell ref="DJ5:DJ6"/>
    <mergeCell ref="AT4:AT6"/>
    <mergeCell ref="AU4:BF4"/>
    <mergeCell ref="BG4:BG6"/>
    <mergeCell ref="BH4:BS4"/>
    <mergeCell ref="BT4:BT6"/>
    <mergeCell ref="BW4:BZ4"/>
    <mergeCell ref="AX5:AX6"/>
    <mergeCell ref="AY5:BA5"/>
    <mergeCell ref="BB5:BB6"/>
    <mergeCell ref="BC5:BE5"/>
    <mergeCell ref="ER2:ER6"/>
    <mergeCell ref="B3:S3"/>
    <mergeCell ref="T3:T6"/>
    <mergeCell ref="U3:BT3"/>
    <mergeCell ref="BU3:BU6"/>
    <mergeCell ref="BW3:CN3"/>
    <mergeCell ref="CO3:CO6"/>
    <mergeCell ref="CP3:EO3"/>
    <mergeCell ref="EP3:EP6"/>
    <mergeCell ref="B4:E4"/>
    <mergeCell ref="B2:BU2"/>
    <mergeCell ref="BV2:BV6"/>
    <mergeCell ref="BW2:EP2"/>
    <mergeCell ref="EQ2:EQ6"/>
    <mergeCell ref="F4:F6"/>
    <mergeCell ref="G4:R4"/>
    <mergeCell ref="S4:S6"/>
    <mergeCell ref="U4:AF4"/>
    <mergeCell ref="DK5:DM5"/>
    <mergeCell ref="DN5:DN6"/>
    <mergeCell ref="CN4:CN6"/>
    <mergeCell ref="CP4:DA4"/>
    <mergeCell ref="CE5:CE6"/>
    <mergeCell ref="CF5:CH5"/>
    <mergeCell ref="CA4:CA6"/>
    <mergeCell ref="CB4:CM4"/>
    <mergeCell ref="BZ5:BZ6"/>
    <mergeCell ref="CB5:CD5"/>
    <mergeCell ref="BF5:BF6"/>
    <mergeCell ref="BH5:BJ5"/>
    <mergeCell ref="AG4:AG6"/>
    <mergeCell ref="AH4:AS4"/>
    <mergeCell ref="AF5:AF6"/>
    <mergeCell ref="AH5:AJ5"/>
    <mergeCell ref="X5:X6"/>
    <mergeCell ref="Y5:AA5"/>
    <mergeCell ref="AB5:AB6"/>
    <mergeCell ref="AC5:AE5"/>
    <mergeCell ref="CW5:CW6"/>
    <mergeCell ref="CX5:CZ5"/>
    <mergeCell ref="DA5:DA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d 8 e d 9 5 8 a - 3 d 2 6 - 4 b 3 b - a 2 2 5 - e 2 c 2 5 1 8 6 4 3 a 8 "   s q m i d = " a 6 b d 3 7 9 6 - f 9 1 7 - 4 b 7 3 - 9 c c b - b 7 2 7 8 9 5 7 3 3 c a "   x m l n s = " h t t p : / / s c h e m a s . m i c r o s o f t . c o m / D a t a M a s h u p " > A A A A A F Y G A A B Q S w M E F A A C A A g A K x 1 T T m E 8 Y 3 G r A A A A + g A A A B I A H A B D b 2 5 m a W c v U G F j a 2 F n Z S 5 4 b W w g o h g A K K A U A A A A A A A A A A A A A A A A A A A A A A A A A A A A h Y 9 B D o I w F E S v Q r r n t 4 V g h H z K w q 0 k R q N x 2 0 C F R i i G F u F u L j y S V 9 B E M e 7 c z U z m J T O P 2 x 2 z q W 2 8 q + q t 7 k x K O D D i K V N 0 p T Z V S g Z 3 8 p c k E 7 i R x V l W y n u V j U 0 m q 1 N S O 3 d J K B 3 H E c Y Q u r 6 i A W O c H v P 1 r q h V K 3 1 t r J O m U O R L l f 8 p I v D w H i M C i G K I e B h B w D j S O c Z c m 1 l z i C A M 4 g U w p D 8 x r o b G D b 0 S / e B v 9 0 h n i / T z Q z w B U E s D B B Q A A g A I A C s d U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r H V N O D W m d Q U k D A A C W C Q A A E w A c A E Z v c m 1 1 b G F z L 1 N l Y 3 R p b 2 4 x L m 0 g o h g A K K A U A A A A A A A A A A A A A A A A A A A A A A A A A A A A t V b d S h t B F L 4 P + A 7 D C G U X 1 9 i N V 0 V y I W p b o d o 2 S k s J e 7 E m I w Y 3 u 2 F 2 F 5 U Q M L H U U l u E V t p S C q 0 P U I g / i 6 k 2 + g o z r 9 A n 6 Z n Z b L J J s P 4 n F 9 n s n P 3 O d 7 7 v z J l 1 S c 4 r O D a a C 3 / 1 s Y H E Q M J d M i n J I / a F 1 d k Z X 2 e n v K q j N L K I l 0 D w Y V 9 5 l d f g 7 i Z r s g Y 7 h q W p 1 R y x k h M + p c T 2 X j p 0 e c F x l h W 1 n J 0 1 i y S N 2 Q 4 g N V m T b 7 E A G 5 X s h G N 7 E G h o E m 8 Q s x / s l O 3 z L f 6 W B V E c Y k f w 0 A E s n I h F d s w a G D L N m w s W S T 6 j T t H x y G N i 5 g l 1 l V 5 G G s q 2 I s Y t a y 5 n W i Z 1 0 x 7 1 i a G G K W X C E / 4 e c g j s O j w c i P + 8 C n n q f F t v Z 3 o I O B m S c 2 j e V c I 7 8 9 S 0 3 U W H F j P O i q t c n r x G z N y S E B H Z 6 V m / u E C o B F e y g 1 I f o F B H E H g K G A F / g 4 3 h r o U m X G w C J u B h Q x 3 S U c F G E P D 3 9 W c E D t X Z H l R f C 6 t n d Z w O l 7 C h g T A b 7 A 9 8 6 + l B T / B X y p h 9 B L B 1 C A V T e A 1 r m O 1 G Q b i i l X s D k I 4 1 w e W X l L i G Q q 2 B y Z 4 g i t g h K L e N u p 8 B y o K a j o 0 R G y B 7 E V P X R k x J x I q q d c T B 6 S c F 1 + v 4 o p T P l b d b x W T y M j 6 o F W 3 S 9 M J O U A 1 V b T f t T w A 6 A n M D I N n k G 7 w G z v 9 G / A O g B 6 B l I C v t 6 N / p 3 q n V k m n n 5 f W E Y / l F W 7 m w H z W E Y 0 g a 6 j c R d b t 4 Y c Q V 6 w B P Q r F 7 q h D S t 4 q 4 h i S C U + R i h 9 A O i L A H S P v y s S Z i Z / 9 R p w E J R D x / B z e P o c 4 2 w f F 8 / o r M 2 k U K X p 8 A 9 R C u 5 L a V H f C K m F T J R o T j r X A j x v o 5 l G 8 m g y j h m w x b F 2 z Z S V T K P F n 1 k h l S s s w c U a I / x P Q U P I 3 D T n / u m 9 Q j 9 O l i f 8 F 4 G j 4 w M a Z f Y P U e F v s k n u G W B E n d h S C 6 V O Q 7 N E C V b 8 O + j h s 7 A + f R k j i q Y s V q m P r D 1 M e 3 5 f L o X R S V a u 2 g Q I w J 0 b 2 9 J k e + y g k 5 U 7 C V 8 q j W G n o Z x 7 f z k 8 6 K r S h S h E l z L e 7 1 0 A N 1 R L + v V l T p 8 2 E s R U e Q X X Y A 3 m 8 A 5 T P W E C 8 K g n D 7 D B R T X d 7 s O r o f U c c v 3 b j w U T k D z z n 9 h C b 9 s y / a z / 3 b o r s t u v U U k 7 Q c H 5 w t g a W g c z 4 c G 5 0 1 e L t A 3 l q J I F s q D K d U o m B f Q 6 u x f 1 B L A Q I t A B Q A A g A I A C s d U 0 5 h P G N x q w A A A P o A A A A S A A A A A A A A A A A A A A A A A A A A A A B D b 2 5 m a W c v U G F j a 2 F n Z S 5 4 b W x Q S w E C L Q A U A A I A C A A r H V N O D 8 r p q 6 Q A A A D p A A A A E w A A A A A A A A A A A A A A A A D 3 A A A A W 0 N v b n R l b n R f V H l w Z X N d L n h t b F B L A Q I t A B Q A A g A I A C s d U 0 4 N a Z 1 B S Q M A A J Y J A A A T A A A A A A A A A A A A A A A A A O g B A A B G b 3 J t d W x h c y 9 T Z W N 0 a W 9 u M S 5 t U E s F B g A A A A A D A A M A w g A A A H 4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s Z A A A A A A A A i R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s m c X V v d D v i h J Y g 0 Y D Q s N C x 0 L 7 R g t C 9 0 L j Q u t C w J n F 1 b 3 Q 7 L C Z x d W 9 0 O 9 C S 0 L D R g N C 4 0 L D Q v d G C J n F 1 b 3 Q 7 L C Z x d W 9 0 O 9 C T 0 L 7 Q t C Z x d W 9 0 O y w m c X V v d D v Q m t C y 0 L D R g N G C 0 L D Q u y Z x d W 9 0 O y w m c X V v d D v Q n N C 1 0 Y H R j 9 G G J n F 1 b 3 Q 7 L C Z x d W 9 0 O 9 C U 0 L X Q u t C w 0 L T Q s C Z x d W 9 0 O 1 0 s J n F 1 b 3 Q 7 c X V l c n l S Z W x h d G l v b n N o a X B z J n F 1 b 3 Q 7 O l t d L C Z x d W 9 0 O 2 N v b H V t b k l k Z W 5 0 a X R p Z X M m c X V v d D s 6 W y Z x d W 9 0 O 1 N l Y 3 R p b 2 4 x L 9 C X 0 L D Q v 9 G A 0 L 7 R g T E v 0 K H Q s 9 G A 0 Y P Q v 9 C / 0 L j R g N C + 0 L L Q s N C 9 0 L 3 R i 9 C 1 I N G B 0 Y L R g N C + 0 L r Q u C 5 7 4 o S W I N G A 0 L D Q s d C + 0 Y L Q v d C 4 0 L r Q s C w w f S Z x d W 9 0 O y w m c X V v d D t T Z W N 0 a W 9 u M S / Q l 9 C w 0 L / R g N C + 0 Y E x L 9 C h 0 L P R g N G D 0 L / Q v 9 C 4 0 Y D Q v t C y 0 L D Q v d C 9 0 Y v Q t S D R g d G C 0 Y D Q v t C 6 0 L g u e 9 C S 0 L D R g N C 4 0 L D Q v d G C L D F 9 J n F 1 b 3 Q 7 L C Z x d W 9 0 O 1 N l Y 3 R p b 2 4 x L 9 C X 0 L D Q v 9 G A 0 L 7 R g T E v 0 K H Q s 9 G A 0 Y P Q v 9 C / 0 L j R g N C + 0 L L Q s N C 9 0 L 3 R i 9 C 1 I N G B 0 Y L R g N C + 0 L r Q u C 5 7 0 J P Q v t C 0 L D J 9 J n F 1 b 3 Q 7 L C Z x d W 9 0 O 1 N l Y 3 R p b 2 4 x L 9 C X 0 L D Q v 9 G A 0 L 7 R g T E v 0 K H Q s 9 G A 0 Y P Q v 9 C / 0 L j R g N C + 0 L L Q s N C 9 0 L 3 R i 9 C 1 I N G B 0 Y L R g N C + 0 L r Q u C 5 7 0 J r Q s t C w 0 Y D R g t C w 0 L s s M 3 0 m c X V v d D s s J n F 1 b 3 Q 7 U 2 V j d G l v b j E v 0 J f Q s N C / 0 Y D Q v t G B M S / Q o d C z 0 Y D R g 9 C / 0 L / Q u N G A 0 L 7 Q s t C w 0 L 3 Q v d G L 0 L U g 0 Y H R g t G A 0 L 7 Q u t C 4 L n v Q n N C 1 0 Y H R j 9 G G L D R 9 J n F 1 b 3 Q 7 L C Z x d W 9 0 O 1 N l Y 3 R p b 2 4 x L 9 C X 0 L D Q v 9 G A 0 L 7 R g T E v 0 K H Q s 9 G A 0 Y P Q v 9 C / 0 L j R g N C + 0 L L Q s N C 9 0 L 3 R i 9 C 1 I N G B 0 Y L R g N C + 0 L r Q u C 5 7 0 J T Q t d C 6 0 L D Q t N C w L D V 9 J n F 1 b 3 Q 7 L C Z x d W 9 0 O 1 N l Y 3 R p b 2 4 x L 9 C X 0 L D Q v 9 G A 0 L 7 R g T E v 0 K H Q s 9 G A 0 Y P Q v 9 C / 0 L j R g N C + 0 L L Q s N C 9 0 L 3 R i 9 C 1 I N G B 0 Y L R g N C + 0 L r Q u C 5 7 0 K H R g 9 C 8 0 L z Q s C w 2 f S Z x d W 9 0 O 1 0 s J n F 1 b 3 Q 7 Q 2 9 s d W 1 u Q 2 9 1 b n Q m c X V v d D s 6 N y w m c X V v d D t L Z X l D b 2 x 1 b W 5 O Y W 1 l c y Z x d W 9 0 O z p b J n F 1 b 3 Q 7 4 o S W I N G A 0 L D Q s d C + 0 Y L Q v d C 4 0 L r Q s C Z x d W 9 0 O y w m c X V v d D v Q k t C w 0 Y D Q u N C w 0 L 3 R g i Z x d W 9 0 O y w m c X V v d D v Q k 9 C + 0 L Q m c X V v d D s s J n F 1 b 3 Q 7 0 J r Q s t C w 0 Y D R g t C w 0 L s m c X V v d D s s J n F 1 b 3 Q 7 0 J z Q t d G B 0 Y / R h i Z x d W 9 0 O y w m c X V v d D v Q l N C 1 0 L r Q s N C 0 0 L A m c X V v d D t d L C Z x d W 9 0 O 0 N v b H V t b k l k Z W 5 0 a X R p Z X M m c X V v d D s 6 W y Z x d W 9 0 O 1 N l Y 3 R p b 2 4 x L 9 C X 0 L D Q v 9 G A 0 L 7 R g T E v 0 K H Q s 9 G A 0 Y P Q v 9 C / 0 L j R g N C + 0 L L Q s N C 9 0 L 3 R i 9 C 1 I N G B 0 Y L R g N C + 0 L r Q u C 5 7 4 o S W I N G A 0 L D Q s d C + 0 Y L Q v d C 4 0 L r Q s C w w f S Z x d W 9 0 O y w m c X V v d D t T Z W N 0 a W 9 u M S / Q l 9 C w 0 L / R g N C + 0 Y E x L 9 C h 0 L P R g N G D 0 L / Q v 9 C 4 0 Y D Q v t C y 0 L D Q v d C 9 0 Y v Q t S D R g d G C 0 Y D Q v t C 6 0 L g u e 9 C S 0 L D R g N C 4 0 L D Q v d G C L D F 9 J n F 1 b 3 Q 7 L C Z x d W 9 0 O 1 N l Y 3 R p b 2 4 x L 9 C X 0 L D Q v 9 G A 0 L 7 R g T E v 0 K H Q s 9 G A 0 Y P Q v 9 C / 0 L j R g N C + 0 L L Q s N C 9 0 L 3 R i 9 C 1 I N G B 0 Y L R g N C + 0 L r Q u C 5 7 0 J P Q v t C 0 L D J 9 J n F 1 b 3 Q 7 L C Z x d W 9 0 O 1 N l Y 3 R p b 2 4 x L 9 C X 0 L D Q v 9 G A 0 L 7 R g T E v 0 K H Q s 9 G A 0 Y P Q v 9 C / 0 L j R g N C + 0 L L Q s N C 9 0 L 3 R i 9 C 1 I N G B 0 Y L R g N C + 0 L r Q u C 5 7 0 J r Q s t C w 0 Y D R g t C w 0 L s s M 3 0 m c X V v d D s s J n F 1 b 3 Q 7 U 2 V j d G l v b j E v 0 J f Q s N C / 0 Y D Q v t G B M S / Q o d C z 0 Y D R g 9 C / 0 L / Q u N G A 0 L 7 Q s t C w 0 L 3 Q v d G L 0 L U g 0 Y H R g t G A 0 L 7 Q u t C 4 L n v Q n N C 1 0 Y H R j 9 G G L D R 9 J n F 1 b 3 Q 7 L C Z x d W 9 0 O 1 N l Y 3 R p b 2 4 x L 9 C X 0 L D Q v 9 G A 0 L 7 R g T E v 0 K H Q s 9 G A 0 Y P Q v 9 C / 0 L j R g N C + 0 L L Q s N C 9 0 L 3 R i 9 C 1 I N G B 0 Y L R g N C + 0 L r Q u C 5 7 0 J T Q t d C 6 0 L D Q t N C w L D V 9 J n F 1 b 3 Q 7 L C Z x d W 9 0 O 1 N l Y 3 R p b 2 4 x L 9 C X 0 L D Q v 9 G A 0 L 7 R g T E v 0 K H Q s 9 G A 0 Y P Q v 9 C / 0 L j R g N C + 0 L L Q s N C 9 0 L 3 R i 9 C 1 I N G B 0 Y L R g N C + 0 L r Q u C 5 7 0 K H R g 9 C 8 0 L z Q s C w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o S W I N G A 0 L D Q s d C + 0 Y L Q v d C 4 0 L r Q s C Z x d W 9 0 O y w m c X V v d D v Q k t C w 0 Y D Q u N C w 0 L 3 R g i Z x d W 9 0 O y w m c X V v d D v Q k 9 C + 0 L Q m c X V v d D s s J n F 1 b 3 Q 7 0 J r Q s t C w 0 Y D R g t C w 0 L s m c X V v d D s s J n F 1 b 3 Q 7 0 J z Q t d G B 0 Y / R h i Z x d W 9 0 O y w m c X V v d D v Q l N C 1 0 L r Q s N C 0 0 L A m c X V v d D s s J n F 1 b 3 Q 7 0 K H R g 9 C 8 0 L z Q s C Z x d W 9 0 O 1 0 i I C 8 + P E V u d H J 5 I F R 5 c G U 9 I k Z p b G x D b 2 x 1 b W 5 U e X B l c y I g V m F s d W U 9 I n N B Q U F B Q U F B Q U J R P T 0 i I C 8 + P E V u d H J 5 I F R 5 c G U 9 I k Z p b G x M Y X N 0 V X B k Y X R l Z C I g V m F s d W U 9 I m Q y M D E 5 L T A y L T E 5 V D A w O j Q x O j I z L j I 1 M T M z O T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O T I i I C 8 + P E V u d H J 5 I F R 5 c G U 9 I k F k Z G V k V G 9 E Y X R h T W 9 k Z W w i I F Z h b H V l P S J s M C I g L z 4 8 R W 5 0 c n k g V H l w Z T 0 i U X V l c n l J R C I g V m F s d W U 9 I n M 2 O T c w O W M 1 M S 0 x O W I w L T Q y Y W Q t O T U z M C 0 w Y z R m Y z A 0 Y m Y 1 Z D Q i I C 8 + P C 9 T d G F i b G V F b n R y a W V z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v J U Q w J T l G J U Q w J U J F J U Q w J U J C J U Q x J T h D J U Q w J U I 3 J U Q w J U J F J U Q w J U I y J U Q w J U I w J U Q x J T g y J U Q w J U I 1 J U Q w J U J C J U Q x J T h D J U Q x J T g x J U Q w J U J B J U Q w J U I w J U Q x J T h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x J T g x J U Q x J T g z J U Q w J U J D J U Q w J U J D J U Q w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M S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Q j Q l R D A l Q j A l R D E l O D I l R D A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P X i h X m c y t C l 7 C s G B H 2 k E 4 A A A A A A g A A A A A A E G Y A A A A B A A A g A A A A k B m / k z j 5 r z u 5 S R j E f L N Y / V A L d t r z I Y j u D B s A y u j U 1 6 k A A A A A D o A A A A A C A A A g A A A A U Y J T T 1 M M O Y o K 3 J 9 y H n E D A S s W G f A l Z 3 d k r B L T I Q Y H u B R Q A A A A U M D 1 b 7 N B h f r 7 p / r y 6 v N 2 3 A q l a l S H A m 9 F c c U P 8 1 L P 2 i o k z L V f c z U O Z K L r U 2 P d J 0 2 O t T M Z w 6 l p t E z J 3 C 7 m P K w k U i d 6 K Z v O f 3 o l + 4 6 C Q + L I N p N A A A A A f W E S Z N z P z W 6 x p W i M N T R z H m N + R z o E F K D T d p D w S O q L O V H 4 t R C Z I X 6 g B Y P x v C h 7 U + V 9 y k h a E m g 5 4 H q 3 Q h 8 y y g B T Y w = = < / D a t a M a s h u p > 
</file>

<file path=customXml/itemProps1.xml><?xml version="1.0" encoding="utf-8"?>
<ds:datastoreItem xmlns:ds="http://schemas.openxmlformats.org/officeDocument/2006/customXml" ds:itemID="{BCB6152D-1AD1-4318-A848-0844D516854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</vt:lpstr>
      <vt:lpstr>2</vt:lpstr>
      <vt:lpstr>Лист1</vt:lpstr>
      <vt:lpstr>Данные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NNM</dc:creator>
  <cp:lastModifiedBy>user</cp:lastModifiedBy>
  <dcterms:created xsi:type="dcterms:W3CDTF">2018-08-08T08:53:02Z</dcterms:created>
  <dcterms:modified xsi:type="dcterms:W3CDTF">2019-02-19T00:42:26Z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5b95a485-520b-47ef-9553-136ab7b87bc9</vt:lpwstr>
  </property>
</Properties>
</file>