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5200" windowHeight="9885"/>
  </bookViews>
  <sheets>
    <sheet name="1" sheetId="1" r:id="rId1"/>
    <sheet name="2" sheetId="5" r:id="rId2"/>
  </sheets>
  <externalReferences>
    <externalReference r:id="rId3"/>
    <externalReference r:id="rId4"/>
    <externalReference r:id="rId5"/>
  </externalReferences>
  <definedNames>
    <definedName name="_xlnm._FilterDatabase" localSheetId="0" hidden="1">'1'!$A$9:$EJ$9</definedName>
    <definedName name="_xlnm._FilterDatabase" localSheetId="1" hidden="1">'2'!$A$4:$AV$7</definedName>
    <definedName name="complexity">#REF!</definedName>
    <definedName name="Expense_categories">#REF!</definedName>
    <definedName name="ExpenseCategories">[1]Классификатор!$D$2:$D$13</definedName>
    <definedName name="External_staff">#REF!</definedName>
    <definedName name="factor">#REF!</definedName>
    <definedName name="legal">#REF!</definedName>
    <definedName name="LOB">[1]Классификатор!$F$2:$F$10</definedName>
    <definedName name="lob_">#REF!</definedName>
    <definedName name="period_lic">#REF!</definedName>
    <definedName name="Risk_category">#REF!</definedName>
    <definedName name="RiskCategory">[1]Классификатор!$B$2:$B$6</definedName>
    <definedName name="table">#REF!</definedName>
    <definedName name="val">#REF!</definedName>
    <definedName name="Валюта">'[2]Подразделения (блоки)'!$A$34:$A$38</definedName>
    <definedName name="Группы_расходов">'[2]Статьи бюджета+CM+BO (2)'!$A$2:$A$16</definedName>
    <definedName name="Линия_бизнеса">'[3]Подразделения (блоки)'!$A$3:$A$13</definedName>
    <definedName name="Модель">OFFSET(#REF!,MATCH(#REF!,#REF!,0)-1,1,COUNTIF(#REF!,#REF!),1)</definedName>
    <definedName name="Таблица_переносов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H14" i="1" l="1"/>
  <c r="GG14" i="1"/>
  <c r="GF14" i="1"/>
  <c r="GH13" i="1"/>
  <c r="GG13" i="1"/>
  <c r="GF13" i="1"/>
  <c r="GH12" i="1"/>
  <c r="GG12" i="1"/>
  <c r="GF12" i="1"/>
  <c r="GH11" i="1"/>
  <c r="GG11" i="1"/>
  <c r="GF11" i="1"/>
  <c r="GH10" i="1"/>
  <c r="GG10" i="1"/>
  <c r="GF10" i="1"/>
  <c r="GD14" i="1"/>
  <c r="GC14" i="1"/>
  <c r="GB14" i="1"/>
  <c r="GD13" i="1"/>
  <c r="GC13" i="1"/>
  <c r="GB13" i="1"/>
  <c r="GD12" i="1"/>
  <c r="GC12" i="1"/>
  <c r="GB12" i="1"/>
  <c r="GD11" i="1"/>
  <c r="GC11" i="1"/>
  <c r="GB11" i="1"/>
  <c r="GD10" i="1"/>
  <c r="GC10" i="1"/>
  <c r="GB10" i="1"/>
  <c r="FZ14" i="1"/>
  <c r="FY14" i="1"/>
  <c r="FX14" i="1"/>
  <c r="FZ13" i="1"/>
  <c r="FY13" i="1"/>
  <c r="FX13" i="1"/>
  <c r="FZ12" i="1"/>
  <c r="FY12" i="1"/>
  <c r="FX12" i="1"/>
  <c r="FZ11" i="1"/>
  <c r="FY11" i="1"/>
  <c r="FX11" i="1"/>
  <c r="FZ10" i="1"/>
  <c r="FY10" i="1"/>
  <c r="FX10" i="1"/>
  <c r="FU14" i="1"/>
  <c r="FT14" i="1"/>
  <c r="FS14" i="1"/>
  <c r="FU13" i="1"/>
  <c r="FT13" i="1"/>
  <c r="FS13" i="1"/>
  <c r="FU12" i="1"/>
  <c r="FT12" i="1"/>
  <c r="FS12" i="1"/>
  <c r="FU11" i="1"/>
  <c r="FT11" i="1"/>
  <c r="FS11" i="1"/>
  <c r="FU10" i="1"/>
  <c r="FT10" i="1"/>
  <c r="FS10" i="1"/>
  <c r="FQ14" i="1"/>
  <c r="FP14" i="1"/>
  <c r="FO14" i="1"/>
  <c r="FQ13" i="1"/>
  <c r="FP13" i="1"/>
  <c r="FO13" i="1"/>
  <c r="FQ12" i="1"/>
  <c r="FP12" i="1"/>
  <c r="FO12" i="1"/>
  <c r="FQ11" i="1"/>
  <c r="FP11" i="1"/>
  <c r="FO11" i="1"/>
  <c r="FQ10" i="1"/>
  <c r="FP10" i="1"/>
  <c r="FO10" i="1"/>
  <c r="FM14" i="1"/>
  <c r="FL14" i="1"/>
  <c r="FK14" i="1"/>
  <c r="FM13" i="1"/>
  <c r="FL13" i="1"/>
  <c r="FK13" i="1"/>
  <c r="FM12" i="1"/>
  <c r="FL12" i="1"/>
  <c r="FK12" i="1"/>
  <c r="FM11" i="1"/>
  <c r="FL11" i="1"/>
  <c r="FK11" i="1"/>
  <c r="FM10" i="1"/>
  <c r="FL10" i="1"/>
  <c r="FK10" i="1"/>
  <c r="FH14" i="1"/>
  <c r="FG14" i="1"/>
  <c r="FF14" i="1"/>
  <c r="FH13" i="1"/>
  <c r="FG13" i="1"/>
  <c r="FF13" i="1"/>
  <c r="FH12" i="1"/>
  <c r="FG12" i="1"/>
  <c r="FF12" i="1"/>
  <c r="FH11" i="1"/>
  <c r="FG11" i="1"/>
  <c r="FF11" i="1"/>
  <c r="FH10" i="1"/>
  <c r="FG10" i="1"/>
  <c r="FF10" i="1"/>
  <c r="FD14" i="1"/>
  <c r="FC14" i="1"/>
  <c r="FB14" i="1"/>
  <c r="FD13" i="1"/>
  <c r="FC13" i="1"/>
  <c r="FB13" i="1"/>
  <c r="FD12" i="1"/>
  <c r="FC12" i="1"/>
  <c r="FB12" i="1"/>
  <c r="FD11" i="1"/>
  <c r="FC11" i="1"/>
  <c r="FB11" i="1"/>
  <c r="FD10" i="1"/>
  <c r="FC10" i="1"/>
  <c r="FB10" i="1"/>
  <c r="EZ14" i="1"/>
  <c r="EY14" i="1"/>
  <c r="EX14" i="1"/>
  <c r="EZ13" i="1"/>
  <c r="EY13" i="1"/>
  <c r="EX13" i="1"/>
  <c r="EZ12" i="1"/>
  <c r="EY12" i="1"/>
  <c r="EX12" i="1"/>
  <c r="EZ11" i="1"/>
  <c r="EY11" i="1"/>
  <c r="EX11" i="1"/>
  <c r="EZ10" i="1"/>
  <c r="EY10" i="1"/>
  <c r="EX10" i="1"/>
  <c r="EU14" i="1"/>
  <c r="ET14" i="1"/>
  <c r="ES14" i="1"/>
  <c r="EU13" i="1"/>
  <c r="ET13" i="1"/>
  <c r="ES13" i="1"/>
  <c r="EU12" i="1"/>
  <c r="ET12" i="1"/>
  <c r="ES12" i="1"/>
  <c r="EU11" i="1"/>
  <c r="ET11" i="1"/>
  <c r="ES11" i="1"/>
  <c r="EU10" i="1"/>
  <c r="ET10" i="1"/>
  <c r="ES10" i="1"/>
  <c r="EQ14" i="1"/>
  <c r="EP14" i="1"/>
  <c r="EO14" i="1"/>
  <c r="EQ13" i="1"/>
  <c r="EP13" i="1"/>
  <c r="EO13" i="1"/>
  <c r="EQ12" i="1"/>
  <c r="EP12" i="1"/>
  <c r="EO12" i="1"/>
  <c r="EQ11" i="1"/>
  <c r="EP11" i="1"/>
  <c r="EO11" i="1"/>
  <c r="EQ10" i="1"/>
  <c r="EP10" i="1"/>
  <c r="EO10" i="1"/>
  <c r="EK11" i="1"/>
  <c r="EL11" i="1"/>
  <c r="EM11" i="1"/>
  <c r="EK12" i="1"/>
  <c r="EL12" i="1"/>
  <c r="EM12" i="1"/>
  <c r="EK13" i="1"/>
  <c r="EL13" i="1"/>
  <c r="EM13" i="1"/>
  <c r="EK14" i="1"/>
  <c r="EL14" i="1"/>
  <c r="EM14" i="1"/>
  <c r="EM10" i="1"/>
  <c r="EL10" i="1"/>
  <c r="EK10" i="1"/>
  <c r="CJ10" i="1"/>
  <c r="EG14" i="1" l="1"/>
  <c r="EF14" i="1"/>
  <c r="EE14" i="1"/>
  <c r="EG13" i="1"/>
  <c r="EF13" i="1"/>
  <c r="EE13" i="1"/>
  <c r="EG12" i="1"/>
  <c r="EF12" i="1"/>
  <c r="EE12" i="1"/>
  <c r="EG11" i="1"/>
  <c r="EF11" i="1"/>
  <c r="EE11" i="1"/>
  <c r="EG10" i="1"/>
  <c r="EF10" i="1"/>
  <c r="EE10" i="1"/>
  <c r="EC14" i="1"/>
  <c r="EB14" i="1"/>
  <c r="EA14" i="1"/>
  <c r="EC13" i="1"/>
  <c r="EB13" i="1"/>
  <c r="EA13" i="1"/>
  <c r="EC12" i="1"/>
  <c r="EB12" i="1"/>
  <c r="EA12" i="1"/>
  <c r="EC11" i="1"/>
  <c r="EB11" i="1"/>
  <c r="EA11" i="1"/>
  <c r="EC10" i="1"/>
  <c r="EB10" i="1"/>
  <c r="EA10" i="1"/>
  <c r="DY14" i="1"/>
  <c r="DX14" i="1"/>
  <c r="DW14" i="1"/>
  <c r="DY13" i="1"/>
  <c r="DX13" i="1"/>
  <c r="DW13" i="1"/>
  <c r="DY12" i="1"/>
  <c r="DX12" i="1"/>
  <c r="DW12" i="1"/>
  <c r="DY11" i="1"/>
  <c r="DX11" i="1"/>
  <c r="DW11" i="1"/>
  <c r="DY10" i="1"/>
  <c r="DX10" i="1"/>
  <c r="DW10" i="1"/>
  <c r="DT14" i="1"/>
  <c r="DS14" i="1"/>
  <c r="DR14" i="1"/>
  <c r="DT13" i="1"/>
  <c r="DS13" i="1"/>
  <c r="DR13" i="1"/>
  <c r="DT12" i="1"/>
  <c r="DS12" i="1"/>
  <c r="DR12" i="1"/>
  <c r="DT11" i="1"/>
  <c r="DS11" i="1"/>
  <c r="DR11" i="1"/>
  <c r="DT10" i="1"/>
  <c r="DS10" i="1"/>
  <c r="DR10" i="1"/>
  <c r="DP14" i="1"/>
  <c r="DO14" i="1"/>
  <c r="DN14" i="1"/>
  <c r="DP13" i="1"/>
  <c r="DO13" i="1"/>
  <c r="DN13" i="1"/>
  <c r="DP12" i="1"/>
  <c r="DO12" i="1"/>
  <c r="DN12" i="1"/>
  <c r="DP11" i="1"/>
  <c r="DO11" i="1"/>
  <c r="DN11" i="1"/>
  <c r="DP10" i="1"/>
  <c r="DO10" i="1"/>
  <c r="DN10" i="1"/>
  <c r="DL14" i="1"/>
  <c r="DK14" i="1"/>
  <c r="DJ14" i="1"/>
  <c r="DL13" i="1"/>
  <c r="DK13" i="1"/>
  <c r="DJ13" i="1"/>
  <c r="DL12" i="1"/>
  <c r="DK12" i="1"/>
  <c r="DJ12" i="1"/>
  <c r="DL11" i="1"/>
  <c r="DK11" i="1"/>
  <c r="DJ11" i="1"/>
  <c r="DL10" i="1"/>
  <c r="DK10" i="1"/>
  <c r="DJ10" i="1"/>
  <c r="DG14" i="1"/>
  <c r="DF14" i="1"/>
  <c r="DE14" i="1"/>
  <c r="DG13" i="1"/>
  <c r="DF13" i="1"/>
  <c r="DE13" i="1"/>
  <c r="DG12" i="1"/>
  <c r="DF12" i="1"/>
  <c r="DE12" i="1"/>
  <c r="DG11" i="1"/>
  <c r="DF11" i="1"/>
  <c r="DE11" i="1"/>
  <c r="DG10" i="1"/>
  <c r="DF10" i="1"/>
  <c r="DE10" i="1"/>
  <c r="DC14" i="1"/>
  <c r="DB14" i="1"/>
  <c r="DA14" i="1"/>
  <c r="DC13" i="1"/>
  <c r="DB13" i="1"/>
  <c r="DA13" i="1"/>
  <c r="DC12" i="1"/>
  <c r="DB12" i="1"/>
  <c r="DA12" i="1"/>
  <c r="DC11" i="1"/>
  <c r="DB11" i="1"/>
  <c r="DA11" i="1"/>
  <c r="DC10" i="1"/>
  <c r="DB10" i="1"/>
  <c r="DA10" i="1"/>
  <c r="CY14" i="1"/>
  <c r="CX14" i="1"/>
  <c r="CW14" i="1"/>
  <c r="CY13" i="1"/>
  <c r="CX13" i="1"/>
  <c r="CW13" i="1"/>
  <c r="CY12" i="1"/>
  <c r="CX12" i="1"/>
  <c r="CW12" i="1"/>
  <c r="CY11" i="1"/>
  <c r="CX11" i="1"/>
  <c r="CW11" i="1"/>
  <c r="CY10" i="1"/>
  <c r="CX10" i="1"/>
  <c r="CW10" i="1"/>
  <c r="CT14" i="1"/>
  <c r="CS14" i="1"/>
  <c r="CR14" i="1"/>
  <c r="CT13" i="1"/>
  <c r="CS13" i="1"/>
  <c r="CR13" i="1"/>
  <c r="CT12" i="1"/>
  <c r="CS12" i="1"/>
  <c r="CR12" i="1"/>
  <c r="CT11" i="1"/>
  <c r="CS11" i="1"/>
  <c r="CR11" i="1"/>
  <c r="CT10" i="1"/>
  <c r="CS10" i="1"/>
  <c r="CR10" i="1"/>
  <c r="CP14" i="1"/>
  <c r="CO14" i="1"/>
  <c r="CN14" i="1"/>
  <c r="CP13" i="1"/>
  <c r="CO13" i="1"/>
  <c r="CN13" i="1"/>
  <c r="CP12" i="1"/>
  <c r="CO12" i="1"/>
  <c r="CN12" i="1"/>
  <c r="CP11" i="1"/>
  <c r="CO11" i="1"/>
  <c r="CN11" i="1"/>
  <c r="CP10" i="1"/>
  <c r="CO10" i="1"/>
  <c r="CN10" i="1"/>
  <c r="CJ11" i="1"/>
  <c r="CK11" i="1"/>
  <c r="CL11" i="1"/>
  <c r="CJ12" i="1"/>
  <c r="CK12" i="1"/>
  <c r="CL12" i="1"/>
  <c r="CJ13" i="1"/>
  <c r="CK13" i="1"/>
  <c r="CL13" i="1"/>
  <c r="CJ14" i="1"/>
  <c r="CK14" i="1"/>
  <c r="CL14" i="1"/>
  <c r="CK10" i="1"/>
  <c r="CL10" i="1"/>
  <c r="AD13" i="1" l="1"/>
  <c r="AE13" i="1"/>
  <c r="AI13" i="1"/>
  <c r="AJ13" i="1"/>
  <c r="AD14" i="1"/>
  <c r="AE14" i="1"/>
  <c r="AI14" i="1"/>
  <c r="AJ14" i="1"/>
  <c r="CV13" i="1"/>
  <c r="CV14" i="1"/>
  <c r="AJ10" i="1"/>
  <c r="AD12" i="1"/>
  <c r="EN14" i="1" l="1"/>
  <c r="GA14" i="1"/>
  <c r="ER14" i="1"/>
  <c r="ER13" i="1"/>
  <c r="AJ11" i="1"/>
  <c r="AI11" i="1"/>
  <c r="AE11" i="1"/>
  <c r="AD11" i="1"/>
  <c r="DD13" i="1" l="1"/>
  <c r="FA13" i="1"/>
  <c r="FI13" i="1"/>
  <c r="FR13" i="1"/>
  <c r="FE14" i="1"/>
  <c r="GE14" i="1"/>
  <c r="CZ14" i="1"/>
  <c r="FE13" i="1"/>
  <c r="FN13" i="1"/>
  <c r="DH14" i="1"/>
  <c r="GI14" i="1"/>
  <c r="ED14" i="1"/>
  <c r="FN14" i="1"/>
  <c r="EN13" i="1"/>
  <c r="GA13" i="1"/>
  <c r="CZ13" i="1"/>
  <c r="DH13" i="1"/>
  <c r="DM13" i="1"/>
  <c r="DU13" i="1"/>
  <c r="ED13" i="1"/>
  <c r="EH13" i="1"/>
  <c r="GE13" i="1"/>
  <c r="GI13" i="1"/>
  <c r="DD14" i="1"/>
  <c r="EH14" i="1"/>
  <c r="EV14" i="1"/>
  <c r="EW14" i="1" s="1"/>
  <c r="FV14" i="1"/>
  <c r="DQ13" i="1"/>
  <c r="DZ13" i="1"/>
  <c r="FV13" i="1"/>
  <c r="FA14" i="1"/>
  <c r="FR14" i="1"/>
  <c r="EV13" i="1"/>
  <c r="DM14" i="1"/>
  <c r="DQ14" i="1"/>
  <c r="DU14" i="1"/>
  <c r="DZ14" i="1"/>
  <c r="FI14" i="1"/>
  <c r="ER11" i="1"/>
  <c r="FV11" i="1"/>
  <c r="FN11" i="1"/>
  <c r="FW14" i="1" l="1"/>
  <c r="FW13" i="1"/>
  <c r="FJ13" i="1"/>
  <c r="DI14" i="1"/>
  <c r="EW13" i="1"/>
  <c r="GJ14" i="1"/>
  <c r="FJ14" i="1"/>
  <c r="DV13" i="1"/>
  <c r="EI13" i="1"/>
  <c r="EI14" i="1"/>
  <c r="GJ13" i="1"/>
  <c r="DI13" i="1"/>
  <c r="DV14" i="1"/>
  <c r="CM11" i="1"/>
  <c r="GA11" i="1"/>
  <c r="GI11" i="1"/>
  <c r="CQ11" i="1"/>
  <c r="GE11" i="1"/>
  <c r="CU11" i="1"/>
  <c r="DH11" i="1"/>
  <c r="DD11" i="1"/>
  <c r="CZ11" i="1"/>
  <c r="DU11" i="1"/>
  <c r="DQ11" i="1"/>
  <c r="DM11" i="1"/>
  <c r="EH11" i="1"/>
  <c r="FR11" i="1"/>
  <c r="FW11" i="1" s="1"/>
  <c r="EN11" i="1"/>
  <c r="EV11" i="1"/>
  <c r="ED11" i="1"/>
  <c r="DZ11" i="1"/>
  <c r="FA11" i="1"/>
  <c r="FE11" i="1"/>
  <c r="FI11" i="1"/>
  <c r="I1" i="5"/>
  <c r="AI10" i="1"/>
  <c r="AJ12" i="1"/>
  <c r="AI12" i="1"/>
  <c r="AE10" i="1"/>
  <c r="AE12" i="1"/>
  <c r="AD10" i="1"/>
  <c r="GK13" i="1" l="1"/>
  <c r="EJ13" i="1"/>
  <c r="GK14" i="1"/>
  <c r="EJ14" i="1"/>
  <c r="CV11" i="1"/>
  <c r="FA12" i="1"/>
  <c r="EN12" i="1"/>
  <c r="EW11" i="1"/>
  <c r="DI11" i="1"/>
  <c r="GJ11" i="1"/>
  <c r="FA10" i="1"/>
  <c r="GA10" i="1"/>
  <c r="FJ11" i="1"/>
  <c r="EI11" i="1"/>
  <c r="DV11" i="1"/>
  <c r="EV12" i="1" l="1"/>
  <c r="FI12" i="1"/>
  <c r="FE12" i="1"/>
  <c r="FE10" i="1"/>
  <c r="EJ11" i="1"/>
  <c r="DZ12" i="1"/>
  <c r="GK11" i="1"/>
  <c r="GI10" i="1"/>
  <c r="CM12" i="1"/>
  <c r="EH12" i="1"/>
  <c r="CQ10" i="1"/>
  <c r="CZ10" i="1"/>
  <c r="DM10" i="1"/>
  <c r="DZ10" i="1"/>
  <c r="GE10" i="1"/>
  <c r="FN10" i="1"/>
  <c r="FV10" i="1"/>
  <c r="CU10" i="1"/>
  <c r="CM10" i="1"/>
  <c r="DH12" i="1"/>
  <c r="GI12" i="1"/>
  <c r="FR12" i="1"/>
  <c r="DQ10" i="1"/>
  <c r="FR10" i="1"/>
  <c r="DU12" i="1"/>
  <c r="CU12" i="1"/>
  <c r="GE12" i="1"/>
  <c r="ER12" i="1"/>
  <c r="CZ12" i="1"/>
  <c r="CQ12" i="1"/>
  <c r="DM12" i="1"/>
  <c r="DD12" i="1"/>
  <c r="DQ12" i="1"/>
  <c r="ED12" i="1"/>
  <c r="GA12" i="1"/>
  <c r="FN12" i="1"/>
  <c r="FV12" i="1"/>
  <c r="DH10" i="1"/>
  <c r="DU10" i="1"/>
  <c r="EH10" i="1"/>
  <c r="DD10" i="1"/>
  <c r="ED10" i="1"/>
  <c r="FI10" i="1"/>
  <c r="EN10" i="1"/>
  <c r="ER10" i="1"/>
  <c r="EV10" i="1"/>
  <c r="EW12" i="1" l="1"/>
  <c r="FJ10" i="1"/>
  <c r="FJ12" i="1"/>
  <c r="EI10" i="1"/>
  <c r="EI12" i="1"/>
  <c r="GJ10" i="1"/>
  <c r="GJ12" i="1"/>
  <c r="FW10" i="1"/>
  <c r="CV12" i="1"/>
  <c r="DI12" i="1"/>
  <c r="DI10" i="1"/>
  <c r="DV10" i="1"/>
  <c r="EW10" i="1"/>
  <c r="DV12" i="1"/>
  <c r="FW12" i="1"/>
  <c r="CV10" i="1"/>
  <c r="GK12" i="1" l="1"/>
  <c r="EJ12" i="1"/>
  <c r="GK10" i="1"/>
  <c r="EJ10" i="1"/>
</calcChain>
</file>

<file path=xl/comments1.xml><?xml version="1.0" encoding="utf-8"?>
<comments xmlns="http://schemas.openxmlformats.org/spreadsheetml/2006/main">
  <authors>
    <author>Sergei N. Pimenov - UniCredit</author>
  </authors>
  <commentList>
    <comment ref="BB1" authorId="0" shapeId="0">
      <text>
        <r>
          <rPr>
            <b/>
            <sz val="9"/>
            <color indexed="81"/>
            <rFont val="Tahoma"/>
            <charset val="1"/>
          </rPr>
          <t>Sergei N. Pimenov - UniCredit:</t>
        </r>
        <r>
          <rPr>
            <sz val="9"/>
            <color indexed="81"/>
            <rFont val="Tahoma"/>
            <charset val="1"/>
          </rPr>
          <t xml:space="preserve">
Согласовано 195 834,84 RUR по БЗ695417 на 2019 год. Остаток по БЗ = 371 165,16 RUR (12.02.2019)
Согласовано 14 163,12 RUR по БЗ695417 на 2019 год. Остаток по БЗ = 357 002,04 RUR (12.02.2019)
Согласовано 337 790,64 RUR по БЗ695417 на 2019 год. Остаток по БЗ = 19 211,40 RUR (12.02.2019)</t>
        </r>
      </text>
    </comment>
  </commentList>
</comments>
</file>

<file path=xl/sharedStrings.xml><?xml version="1.0" encoding="utf-8"?>
<sst xmlns="http://schemas.openxmlformats.org/spreadsheetml/2006/main" count="126" uniqueCount="33">
  <si>
    <t>Всего за Январь</t>
  </si>
  <si>
    <t>Всего за Февраль</t>
  </si>
  <si>
    <t>Всего за Март</t>
  </si>
  <si>
    <t>Всего за I квартал</t>
  </si>
  <si>
    <t>I
декада</t>
  </si>
  <si>
    <t>II
декада</t>
  </si>
  <si>
    <t>III
декада</t>
  </si>
  <si>
    <t>Всего за Апрель</t>
  </si>
  <si>
    <t>Всего за Май</t>
  </si>
  <si>
    <t>Всего за Июнь</t>
  </si>
  <si>
    <t>Всего за II квартал</t>
  </si>
  <si>
    <t>Всего за Июль</t>
  </si>
  <si>
    <t>Всего за Август</t>
  </si>
  <si>
    <t>Всего за Сентябрь</t>
  </si>
  <si>
    <t>Всего за III квартал</t>
  </si>
  <si>
    <t>Всего за Октябрь</t>
  </si>
  <si>
    <t>Всего за Ноябрь</t>
  </si>
  <si>
    <t>Всего за Декабрь</t>
  </si>
  <si>
    <t>Всего за IV квартал</t>
  </si>
  <si>
    <t>Всего за 2019 год</t>
  </si>
  <si>
    <t>Этот столбец для Варианта № 1</t>
  </si>
  <si>
    <t>Этот столбец для Варианта № 2</t>
  </si>
  <si>
    <t>№</t>
  </si>
  <si>
    <t>Договор начало</t>
  </si>
  <si>
    <t>Договор окончание</t>
  </si>
  <si>
    <t>№ работника</t>
  </si>
  <si>
    <t>Дата начало</t>
  </si>
  <si>
    <t>Дата конец</t>
  </si>
  <si>
    <t>руб.</t>
  </si>
  <si>
    <t>ВАРИАНТ № 1 (AD)</t>
  </si>
  <si>
    <t>ВАРИАНТ № 2 (AE)</t>
  </si>
  <si>
    <t>На самом деле неободим расчёт обоих вариантов, т.к. суть задачи в отслеживании динамики по каждому, и нахождении разницы за каждый период.</t>
  </si>
  <si>
    <t>Возможно, для  строк 18 года потребуется отдельная формула?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</si>
</sst>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6699"/>
      </right>
      <top/>
      <bottom/>
      <diagonal/>
    </border>
    <border>
      <left style="thick">
        <color rgb="FFFF6699"/>
      </left>
      <right/>
      <top/>
      <bottom/>
      <diagonal/>
    </border>
    <border>
      <left/>
      <right style="thick">
        <color rgb="FFFF6699"/>
      </right>
      <top/>
      <bottom style="medium">
        <color indexed="64"/>
      </bottom>
      <diagonal/>
    </border>
    <border>
      <left style="thick">
        <color rgb="FFFF669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9" fontId="8" fillId="0" borderId="0" applyFont="0" applyFill="0" applyBorder="0" applyAlignment="0" applyProtection="0"/>
    <xf numFmtId="0" fontId="9" fillId="2" borderId="7" applyNumberFormat="0" applyAlignment="0" applyProtection="0"/>
  </cellStyleXfs>
  <cellXfs count="10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3" fontId="0" fillId="0" borderId="0" xfId="0" applyNumberFormat="1"/>
    <xf numFmtId="14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4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0" xfId="0" applyNumberFormat="1" applyAlignment="1"/>
    <xf numFmtId="0" fontId="0" fillId="0" borderId="0" xfId="0" applyBorder="1"/>
    <xf numFmtId="3" fontId="0" fillId="0" borderId="0" xfId="0" applyNumberFormat="1" applyBorder="1"/>
    <xf numFmtId="14" fontId="0" fillId="0" borderId="0" xfId="0" applyNumberFormat="1" applyBorder="1"/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0" fillId="0" borderId="1" xfId="0" applyNumberFormat="1" applyFill="1" applyBorder="1" applyAlignment="1">
      <alignment horizontal="left"/>
    </xf>
    <xf numFmtId="0" fontId="0" fillId="0" borderId="0" xfId="0"/>
    <xf numFmtId="14" fontId="0" fillId="0" borderId="0" xfId="0" applyNumberFormat="1"/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lef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Border="1"/>
    <xf numFmtId="3" fontId="0" fillId="0" borderId="0" xfId="0" applyNumberFormat="1" applyFill="1" applyBorder="1" applyAlignment="1"/>
    <xf numFmtId="14" fontId="0" fillId="0" borderId="0" xfId="0" applyNumberFormat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14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14" fontId="7" fillId="0" borderId="0" xfId="0" applyNumberFormat="1" applyFont="1" applyBorder="1"/>
    <xf numFmtId="3" fontId="0" fillId="0" borderId="0" xfId="0" applyNumberFormat="1" applyBorder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3" fontId="9" fillId="0" borderId="8" xfId="4" applyNumberForma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vertical="center" wrapText="1"/>
    </xf>
    <xf numFmtId="9" fontId="2" fillId="0" borderId="5" xfId="3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6" fillId="0" borderId="0" xfId="0" applyNumberFormat="1" applyFont="1" applyBorder="1"/>
    <xf numFmtId="3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3" fontId="7" fillId="0" borderId="0" xfId="0" applyNumberFormat="1" applyFont="1" applyFill="1" applyBorder="1" applyAlignment="1" applyProtection="1"/>
    <xf numFmtId="14" fontId="0" fillId="0" borderId="0" xfId="0" applyNumberFormat="1" applyBorder="1" applyAlignment="1">
      <alignment vertical="center"/>
    </xf>
    <xf numFmtId="3" fontId="0" fillId="0" borderId="0" xfId="0" applyNumberFormat="1" applyBorder="1" applyAlignment="1"/>
    <xf numFmtId="3" fontId="0" fillId="0" borderId="0" xfId="0" applyNumberForma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/>
    <xf numFmtId="3" fontId="1" fillId="3" borderId="5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left"/>
    </xf>
    <xf numFmtId="3" fontId="0" fillId="3" borderId="1" xfId="0" applyNumberFormat="1" applyFill="1" applyBorder="1" applyAlignment="1">
      <alignment horizontal="right"/>
    </xf>
    <xf numFmtId="3" fontId="7" fillId="3" borderId="1" xfId="0" applyNumberFormat="1" applyFon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3" fontId="0" fillId="0" borderId="9" xfId="0" applyNumberFormat="1" applyFill="1" applyBorder="1"/>
    <xf numFmtId="3" fontId="1" fillId="0" borderId="9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right"/>
    </xf>
    <xf numFmtId="14" fontId="7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/>
    <xf numFmtId="0" fontId="0" fillId="3" borderId="1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ill="1" applyBorder="1" applyAlignment="1">
      <alignment horizontal="left" vertic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/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3" fontId="15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</cellXfs>
  <cellStyles count="5">
    <cellStyle name="Normal 2" xfId="1"/>
    <cellStyle name="Normal 5" xfId="2"/>
    <cellStyle name="Вычисление" xfId="4" builtinId="22"/>
    <cellStyle name="Обычный" xfId="0" builtinId="0"/>
    <cellStyle name="Процентный" xfId="3" builtinId="5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99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T\Budget\Budget\Other\&#1041;&#1102;&#1076;&#1078;&#1077;&#1090;\2018%20&#1073;&#1102;&#1076;&#1078;&#1077;&#1090;\&#1041;&#1102;&#1076;&#1078;&#1077;&#1090;_2018_2018-08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\IT\Budget\1&#1054;&#1048;&#1058;&#1060;\1_BUDGETfiles\Budget_2015\3-Template-OPEX%202015_forB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vde\Users\mb22007\Desktop\&#1050;&#1086;&#1088;&#1085;&#1077;&#1074;&#1072;\2015\CAPEX_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"/>
      <sheetName val="САРЕХ"/>
      <sheetName val="Budget_Cover"/>
      <sheetName val="Бюджет_ЦЗ"/>
      <sheetName val="Бюджет 2018 на 06.08.2018"/>
      <sheetName val="Переносы"/>
      <sheetName val="Свод_2018"/>
      <sheetName val="Дет-я_2017"/>
      <sheetName val="Мероприятия из 2017 нет в 2018"/>
      <sheetName val="Свод_аналитика"/>
      <sheetName val="Детализация 2018"/>
      <sheetName val="2018 moves"/>
      <sheetName val="Тех.резерв 2018"/>
      <sheetName val="БЗ_2018"/>
      <sheetName val="БЗ UBIS"/>
      <sheetName val="Вид договора"/>
      <sheetName val="Счета"/>
      <sheetName val="Классификатор расходов"/>
      <sheetName val="Классификатор"/>
      <sheetName val="Demand_cata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M3" t="str">
            <v>RUR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>Core</v>
          </cell>
          <cell r="D2" t="str">
            <v>Maintenace</v>
          </cell>
          <cell r="F2" t="str">
            <v>XXIT</v>
          </cell>
        </row>
        <row r="3">
          <cell r="B3" t="str">
            <v>Non-discretionary</v>
          </cell>
          <cell r="D3" t="str">
            <v>External staff</v>
          </cell>
          <cell r="F3" t="str">
            <v>RET</v>
          </cell>
        </row>
        <row r="4">
          <cell r="B4" t="str">
            <v>Discretionary</v>
          </cell>
          <cell r="D4" t="str">
            <v>Development</v>
          </cell>
          <cell r="F4" t="str">
            <v>CIB</v>
          </cell>
        </row>
        <row r="5">
          <cell r="B5" t="str">
            <v>Growth</v>
          </cell>
          <cell r="D5" t="str">
            <v>Licenses</v>
          </cell>
          <cell r="F5" t="str">
            <v>CRO</v>
          </cell>
        </row>
        <row r="6">
          <cell r="B6" t="str">
            <v>Venture</v>
          </cell>
          <cell r="D6" t="str">
            <v>Tools</v>
          </cell>
          <cell r="F6" t="str">
            <v>Legal / Compliance</v>
          </cell>
        </row>
        <row r="7">
          <cell r="D7" t="str">
            <v>Mobile</v>
          </cell>
          <cell r="F7" t="str">
            <v>CEO</v>
          </cell>
        </row>
        <row r="8">
          <cell r="D8" t="str">
            <v>Network</v>
          </cell>
          <cell r="F8" t="str">
            <v>CFO</v>
          </cell>
        </row>
        <row r="9">
          <cell r="D9" t="str">
            <v>Servers</v>
          </cell>
          <cell r="F9" t="str">
            <v>GBS</v>
          </cell>
        </row>
        <row r="10">
          <cell r="D10" t="str">
            <v>Storage</v>
          </cell>
          <cell r="F10" t="str">
            <v>ICT</v>
          </cell>
        </row>
        <row r="11">
          <cell r="D11" t="str">
            <v>Desktops</v>
          </cell>
        </row>
        <row r="12">
          <cell r="D12" t="str">
            <v>QA / Testing</v>
          </cell>
        </row>
        <row r="13">
          <cell r="D13" t="str">
            <v>Service Subsription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для заполнения"/>
      <sheetName val="Статьи бюджета"/>
      <sheetName val="Группы OPEX по ВБ"/>
      <sheetName val="Статьи бюджета+CM+BO (2)"/>
      <sheetName val="Группы OPEX по ВБ (2)"/>
      <sheetName val="Подразделения (блоки)"/>
      <sheetName val="Переменные"/>
      <sheetName val="Классификатор"/>
    </sheetNames>
    <sheetDataSet>
      <sheetData sheetId="0"/>
      <sheetData sheetId="1"/>
      <sheetData sheetId="2"/>
      <sheetData sheetId="3">
        <row r="2">
          <cell r="A2" t="str">
            <v>Розничная_реклама</v>
          </cell>
        </row>
        <row r="3">
          <cell r="A3" t="str">
            <v>Розничные_продажи</v>
          </cell>
        </row>
        <row r="4">
          <cell r="A4" t="str">
            <v>Маркетинговые_исследования</v>
          </cell>
        </row>
        <row r="5">
          <cell r="A5" t="str">
            <v>Корпоративный_имидж_и_коммуникации</v>
          </cell>
        </row>
        <row r="6">
          <cell r="A6" t="str">
            <v>Расходы_на_безопасность</v>
          </cell>
        </row>
        <row r="7">
          <cell r="A7" t="str">
            <v>Подбор_персонала_и_тренинги</v>
          </cell>
        </row>
        <row r="8">
          <cell r="A8" t="str">
            <v>Кредитные_риски</v>
          </cell>
        </row>
        <row r="9">
          <cell r="A9" t="str">
            <v>Аудит</v>
          </cell>
        </row>
        <row r="10">
          <cell r="A10" t="str">
            <v>Информационные_технологии</v>
          </cell>
        </row>
        <row r="11">
          <cell r="A11" t="str">
            <v>Карточный_центр</v>
          </cell>
        </row>
        <row r="12">
          <cell r="A12" t="str">
            <v>Недвижимость_и_хозяйственная_деятельность</v>
          </cell>
        </row>
        <row r="13">
          <cell r="A13" t="str">
            <v>Транспортные_услуги</v>
          </cell>
        </row>
        <row r="14">
          <cell r="A14" t="str">
            <v>Внутренний_документoоборот</v>
          </cell>
        </row>
        <row r="15">
          <cell r="A15" t="str">
            <v>Инкассация</v>
          </cell>
        </row>
        <row r="16">
          <cell r="A16" t="str">
            <v>Страхование</v>
          </cell>
        </row>
      </sheetData>
      <sheetData sheetId="4"/>
      <sheetData sheetId="5">
        <row r="3">
          <cell r="A3" t="str">
            <v>CEO</v>
          </cell>
        </row>
        <row r="34">
          <cell r="A34" t="str">
            <v>RUR</v>
          </cell>
        </row>
        <row r="35">
          <cell r="A35" t="str">
            <v>EUR</v>
          </cell>
        </row>
        <row r="36">
          <cell r="A36" t="str">
            <v>USD</v>
          </cell>
        </row>
        <row r="37">
          <cell r="A37" t="str">
            <v>GBP</v>
          </cell>
        </row>
        <row r="38">
          <cell r="A38" t="str">
            <v>Other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Буферный блок_2015"/>
      <sheetName val="СВОД"/>
      <sheetName val="План-факт"/>
      <sheetName val="Детализация"/>
      <sheetName val="Лицензии"/>
      <sheetName val="Sheet1"/>
      <sheetName val="Лимиты 28.10.2015"/>
      <sheetName val="Переносы"/>
      <sheetName val="Буферный блок"/>
      <sheetName val="Классификатор расходов"/>
      <sheetName val="Sheet3"/>
      <sheetName val="Sheet4"/>
      <sheetName val="Cтатьи бюджета + ВО+СМ"/>
      <sheetName val="Подразделения (блоки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CEO</v>
          </cell>
        </row>
        <row r="4">
          <cell r="A4" t="str">
            <v>GBS</v>
          </cell>
        </row>
        <row r="5">
          <cell r="A5" t="str">
            <v>CFO</v>
          </cell>
        </row>
        <row r="6">
          <cell r="A6" t="str">
            <v>CIB_PB</v>
          </cell>
        </row>
        <row r="7">
          <cell r="A7" t="str">
            <v>CRO</v>
          </cell>
        </row>
        <row r="8">
          <cell r="A8" t="str">
            <v>Retail</v>
          </cell>
        </row>
        <row r="9">
          <cell r="A9" t="str">
            <v>Филиалы</v>
          </cell>
        </row>
        <row r="10">
          <cell r="A10" t="str">
            <v>Представительства</v>
          </cell>
        </row>
        <row r="11">
          <cell r="A11" t="str">
            <v>Москва_отделения</v>
          </cell>
        </row>
        <row r="12">
          <cell r="A12" t="str">
            <v>Санкт-Петербург_отделения</v>
          </cell>
        </row>
        <row r="13">
          <cell r="A13" t="str">
            <v>ОО_Калужский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T22"/>
  <sheetViews>
    <sheetView tabSelected="1" topLeftCell="EB7" zoomScale="130" zoomScaleNormal="130" workbookViewId="0">
      <selection activeCell="EK10" sqref="EK10"/>
    </sheetView>
  </sheetViews>
  <sheetFormatPr defaultRowHeight="15" outlineLevelCol="2" x14ac:dyDescent="0.25"/>
  <cols>
    <col min="1" max="1" width="10.85546875" style="8" hidden="1" customWidth="1" outlineLevel="1"/>
    <col min="2" max="2" width="9.140625" hidden="1" customWidth="1" outlineLevel="1"/>
    <col min="3" max="3" width="11.85546875" hidden="1" customWidth="1" outlineLevel="1"/>
    <col min="4" max="4" width="7.7109375" hidden="1" customWidth="1" outlineLevel="1"/>
    <col min="5" max="5" width="11.85546875" hidden="1" customWidth="1" outlineLevel="1"/>
    <col min="6" max="6" width="12.140625" hidden="1" customWidth="1" outlineLevel="1"/>
    <col min="7" max="7" width="9.140625" hidden="1" customWidth="1" outlineLevel="1"/>
    <col min="8" max="8" width="9.28515625" hidden="1" customWidth="1" outlineLevel="1"/>
    <col min="9" max="9" width="9.140625" hidden="1" customWidth="1" outlineLevel="1"/>
    <col min="10" max="10" width="22.7109375" hidden="1" customWidth="1" outlineLevel="1"/>
    <col min="11" max="11" width="22.5703125" hidden="1" customWidth="1" outlineLevel="1"/>
    <col min="12" max="12" width="9.140625" hidden="1" customWidth="1" outlineLevel="1"/>
    <col min="13" max="16" width="14.140625" style="5" hidden="1" customWidth="1" outlineLevel="1"/>
    <col min="17" max="18" width="15.5703125" style="5" hidden="1" customWidth="1" outlineLevel="1"/>
    <col min="19" max="19" width="14.140625" style="5" hidden="1" customWidth="1" outlineLevel="1"/>
    <col min="20" max="22" width="15.5703125" style="5" hidden="1" customWidth="1" outlineLevel="1"/>
    <col min="23" max="24" width="18.85546875" style="5" hidden="1" customWidth="1" outlineLevel="1"/>
    <col min="25" max="25" width="15.5703125" style="5" hidden="1" customWidth="1" outlineLevel="1"/>
    <col min="26" max="26" width="15.5703125" style="11" customWidth="1" collapsed="1"/>
    <col min="27" max="27" width="15.5703125" style="11" hidden="1" customWidth="1" outlineLevel="1"/>
    <col min="28" max="28" width="15.5703125" style="12" hidden="1" customWidth="1" outlineLevel="1"/>
    <col min="29" max="29" width="15.5703125" style="11" hidden="1" customWidth="1" outlineLevel="1"/>
    <col min="30" max="30" width="15.5703125" style="5" customWidth="1" collapsed="1"/>
    <col min="31" max="31" width="15.5703125" style="5" customWidth="1"/>
    <col min="32" max="32" width="15.5703125" style="5" hidden="1" customWidth="1" outlineLevel="1"/>
    <col min="33" max="34" width="15.5703125" style="12" hidden="1" customWidth="1" outlineLevel="1"/>
    <col min="35" max="35" width="11.140625" style="10" customWidth="1" collapsed="1"/>
    <col min="36" max="36" width="14.28515625" style="10" bestFit="1" customWidth="1"/>
    <col min="37" max="37" width="6.7109375" style="11" hidden="1" customWidth="1" outlineLevel="2"/>
    <col min="38" max="38" width="13.140625" style="5" hidden="1" customWidth="1" outlineLevel="2"/>
    <col min="39" max="39" width="10.7109375" style="5" hidden="1" customWidth="1" outlineLevel="2"/>
    <col min="40" max="40" width="15.5703125" style="5" hidden="1" customWidth="1" outlineLevel="2"/>
    <col min="41" max="41" width="9.140625" style="11" hidden="1" customWidth="1" outlineLevel="2"/>
    <col min="42" max="42" width="15.5703125" style="5" hidden="1" customWidth="1" outlineLevel="2"/>
    <col min="43" max="43" width="13.140625" style="11" hidden="1" customWidth="1" outlineLevel="2"/>
    <col min="44" max="45" width="15.5703125" style="11" hidden="1" customWidth="1" outlineLevel="2"/>
    <col min="46" max="46" width="4.140625" style="28" hidden="1" customWidth="1" outlineLevel="2"/>
    <col min="47" max="47" width="4" style="28" hidden="1" customWidth="1" outlineLevel="2"/>
    <col min="48" max="48" width="15.5703125" style="11" hidden="1" customWidth="1" outlineLevel="2"/>
    <col min="49" max="49" width="15.5703125" style="31" hidden="1" customWidth="1" outlineLevel="2"/>
    <col min="50" max="50" width="18.5703125" style="11" hidden="1" customWidth="1" outlineLevel="2"/>
    <col min="51" max="51" width="15.5703125" style="11" hidden="1" customWidth="1" outlineLevel="2"/>
    <col min="52" max="52" width="15.5703125" style="5" hidden="1" customWidth="1" outlineLevel="2"/>
    <col min="53" max="53" width="15.5703125" style="11" hidden="1" customWidth="1" outlineLevel="2"/>
    <col min="54" max="55" width="15.5703125" style="13" hidden="1" customWidth="1" outlineLevel="2"/>
    <col min="56" max="56" width="15.5703125" style="11" hidden="1" customWidth="1" outlineLevel="2"/>
    <col min="57" max="57" width="9.28515625" hidden="1" customWidth="1" outlineLevel="2"/>
    <col min="58" max="60" width="9.140625" hidden="1" customWidth="1" outlineLevel="2"/>
    <col min="61" max="61" width="9.28515625" hidden="1" customWidth="1" outlineLevel="2"/>
    <col min="62" max="62" width="9.140625" hidden="1" customWidth="1" outlineLevel="2"/>
    <col min="63" max="63" width="9.28515625" hidden="1" customWidth="1" outlineLevel="2"/>
    <col min="64" max="64" width="10.28515625" hidden="1" customWidth="1" outlineLevel="2"/>
    <col min="65" max="67" width="9.140625" hidden="1" customWidth="1" outlineLevel="2"/>
    <col min="68" max="68" width="9.28515625" hidden="1" customWidth="1" outlineLevel="2"/>
    <col min="69" max="69" width="9.140625" hidden="1" customWidth="1" outlineLevel="2"/>
    <col min="70" max="70" width="9.28515625" hidden="1" customWidth="1" outlineLevel="2"/>
    <col min="71" max="79" width="9.140625" hidden="1" customWidth="1" outlineLevel="2"/>
    <col min="80" max="80" width="12.7109375" style="5" hidden="1" customWidth="1" outlineLevel="2"/>
    <col min="81" max="81" width="12.140625" hidden="1" customWidth="1" outlineLevel="2"/>
    <col min="82" max="82" width="12.5703125" hidden="1" customWidth="1" outlineLevel="2"/>
    <col min="83" max="83" width="8.85546875" hidden="1" customWidth="1" outlineLevel="2"/>
    <col min="84" max="84" width="9.5703125" hidden="1" customWidth="1" outlineLevel="2"/>
    <col min="85" max="85" width="12.5703125" hidden="1" customWidth="1" outlineLevel="2"/>
    <col min="86" max="86" width="8.85546875" hidden="1" customWidth="1" outlineLevel="2"/>
    <col min="87" max="87" width="8.85546875" customWidth="1" outlineLevel="1" collapsed="1"/>
    <col min="88" max="90" width="8.85546875" customWidth="1" outlineLevel="2"/>
    <col min="91" max="91" width="8.85546875" customWidth="1" outlineLevel="1"/>
    <col min="92" max="94" width="8.85546875" customWidth="1" outlineLevel="2"/>
    <col min="95" max="95" width="8.85546875" customWidth="1" outlineLevel="1"/>
    <col min="96" max="98" width="8.85546875" customWidth="1" outlineLevel="2"/>
    <col min="99" max="99" width="8.85546875" customWidth="1" outlineLevel="1"/>
    <col min="100" max="100" width="8.85546875"/>
    <col min="101" max="103" width="8.85546875" customWidth="1" outlineLevel="2"/>
    <col min="104" max="104" width="9.140625" customWidth="1" outlineLevel="1"/>
    <col min="105" max="107" width="8.85546875" customWidth="1" outlineLevel="2"/>
    <col min="108" max="108" width="9.140625" customWidth="1" outlineLevel="1"/>
    <col min="109" max="111" width="8.85546875" customWidth="1" outlineLevel="2"/>
    <col min="112" max="112" width="9.140625" customWidth="1" outlineLevel="1"/>
    <col min="113" max="113" width="8.85546875"/>
    <col min="114" max="116" width="8.85546875" customWidth="1" outlineLevel="2"/>
    <col min="117" max="117" width="9.140625" customWidth="1" outlineLevel="1"/>
    <col min="118" max="120" width="8.85546875" customWidth="1" outlineLevel="2"/>
    <col min="121" max="121" width="9.140625" customWidth="1" outlineLevel="1"/>
    <col min="122" max="124" width="8.85546875" customWidth="1" outlineLevel="2"/>
    <col min="125" max="125" width="9.140625" customWidth="1" outlineLevel="1"/>
    <col min="126" max="126" width="8.85546875" customWidth="1"/>
    <col min="127" max="129" width="8.85546875" customWidth="1" outlineLevel="2"/>
    <col min="130" max="130" width="9.140625" customWidth="1" outlineLevel="1"/>
    <col min="131" max="133" width="8.85546875" customWidth="1" outlineLevel="2"/>
    <col min="134" max="134" width="9.140625" customWidth="1" outlineLevel="1"/>
    <col min="135" max="137" width="8.85546875" customWidth="1" outlineLevel="2"/>
    <col min="138" max="138" width="9.140625" customWidth="1" outlineLevel="1"/>
    <col min="139" max="139" width="8.85546875"/>
    <col min="141" max="143" width="9.140625" style="21" customWidth="1" outlineLevel="2"/>
    <col min="144" max="144" width="9.140625" style="21" customWidth="1" outlineLevel="1"/>
    <col min="145" max="147" width="9.140625" style="21" customWidth="1" outlineLevel="2"/>
    <col min="148" max="148" width="9.140625" style="21" customWidth="1" outlineLevel="1"/>
    <col min="149" max="151" width="9.140625" style="21" customWidth="1" outlineLevel="2"/>
    <col min="152" max="152" width="9.140625" style="21" customWidth="1" outlineLevel="1"/>
    <col min="153" max="153" width="8.85546875" style="21"/>
    <col min="154" max="156" width="9.140625" style="21" customWidth="1" outlineLevel="2"/>
    <col min="157" max="157" width="9.140625" style="21" customWidth="1" outlineLevel="1"/>
    <col min="158" max="160" width="9.140625" style="21" customWidth="1" outlineLevel="2"/>
    <col min="161" max="161" width="9.140625" style="21" customWidth="1" outlineLevel="1"/>
    <col min="162" max="164" width="9.140625" style="21" customWidth="1" outlineLevel="2"/>
    <col min="165" max="165" width="9.140625" style="21" customWidth="1" outlineLevel="1"/>
    <col min="166" max="166" width="8.85546875" style="21"/>
    <col min="167" max="169" width="9.140625" style="21" customWidth="1" outlineLevel="2"/>
    <col min="170" max="170" width="9.140625" style="21" customWidth="1" outlineLevel="1"/>
    <col min="171" max="173" width="9.140625" style="21" customWidth="1" outlineLevel="2"/>
    <col min="174" max="174" width="9.140625" style="21" customWidth="1" outlineLevel="1"/>
    <col min="175" max="177" width="9.140625" style="21" customWidth="1" outlineLevel="2"/>
    <col min="178" max="178" width="9.140625" style="21" customWidth="1" outlineLevel="1"/>
    <col min="179" max="179" width="8.85546875" style="21"/>
    <col min="180" max="182" width="9.140625" style="21" customWidth="1" outlineLevel="2"/>
    <col min="183" max="183" width="9.140625" style="21" customWidth="1" outlineLevel="1"/>
    <col min="184" max="186" width="9.140625" style="21" customWidth="1" outlineLevel="2"/>
    <col min="187" max="187" width="9.140625" style="21" customWidth="1" outlineLevel="1"/>
    <col min="188" max="190" width="9.140625" style="21" customWidth="1" outlineLevel="2"/>
    <col min="191" max="191" width="9.140625" style="21" customWidth="1" outlineLevel="1"/>
    <col min="192" max="193" width="8.85546875" style="21"/>
  </cols>
  <sheetData>
    <row r="1" spans="1:193" x14ac:dyDescent="0.25">
      <c r="U1" s="15"/>
      <c r="V1" s="15"/>
      <c r="W1" s="15"/>
      <c r="X1" s="15"/>
      <c r="Y1" s="15"/>
      <c r="Z1" s="40"/>
      <c r="AA1" s="41"/>
      <c r="AB1" s="42"/>
      <c r="AC1" s="41"/>
      <c r="AD1" s="43"/>
      <c r="AE1" s="43"/>
      <c r="AF1" s="43"/>
      <c r="AG1" s="42"/>
      <c r="AH1" s="42"/>
      <c r="AI1" s="44"/>
      <c r="AJ1" s="44"/>
      <c r="AK1" s="41"/>
      <c r="AL1" s="15"/>
      <c r="AM1" s="15"/>
      <c r="AN1" s="43"/>
      <c r="AO1" s="54"/>
      <c r="AP1" s="43"/>
      <c r="AQ1" s="55"/>
      <c r="AR1" s="40"/>
      <c r="AS1" s="40"/>
      <c r="AU1" s="57"/>
      <c r="AV1" s="40"/>
      <c r="AW1" s="58"/>
      <c r="AX1" s="40"/>
      <c r="BA1" s="62"/>
      <c r="BB1" s="63"/>
      <c r="BC1" s="30"/>
      <c r="BD1" s="62"/>
      <c r="EJ1" s="84"/>
      <c r="EK1" s="85"/>
    </row>
    <row r="2" spans="1:193" x14ac:dyDescent="0.25">
      <c r="U2" s="15"/>
      <c r="V2" s="15"/>
      <c r="W2" s="15"/>
      <c r="X2" s="15"/>
      <c r="Y2" s="15"/>
      <c r="Z2" s="40"/>
      <c r="AA2" s="41"/>
      <c r="AB2" s="42"/>
      <c r="AC2" s="41"/>
      <c r="AD2" s="43"/>
      <c r="AE2" s="43"/>
      <c r="AF2" s="43"/>
      <c r="AG2" s="42"/>
      <c r="AH2" s="42"/>
      <c r="AI2" s="44"/>
      <c r="AJ2" s="44"/>
      <c r="AK2" s="41"/>
      <c r="AL2" s="15"/>
      <c r="AM2" s="15"/>
      <c r="AN2" s="15"/>
      <c r="AO2" s="40"/>
      <c r="AP2" s="56"/>
      <c r="AQ2" s="29"/>
      <c r="AR2" s="40"/>
      <c r="AS2" s="40"/>
      <c r="AU2" s="57"/>
      <c r="AV2" s="40"/>
      <c r="AW2" s="58"/>
      <c r="AX2" s="40"/>
      <c r="BA2" s="62"/>
      <c r="BB2" s="30"/>
      <c r="BC2" s="30"/>
      <c r="BD2" s="62"/>
      <c r="EJ2" s="84"/>
      <c r="EK2" s="85"/>
    </row>
    <row r="3" spans="1:193" x14ac:dyDescent="0.25">
      <c r="U3" s="15"/>
      <c r="V3" s="15"/>
      <c r="W3" s="15"/>
      <c r="X3" s="15"/>
      <c r="Y3" s="15"/>
      <c r="Z3" s="40"/>
      <c r="AA3" s="40"/>
      <c r="AB3" s="45"/>
      <c r="AC3" s="40"/>
      <c r="AD3" s="15"/>
      <c r="AE3" s="15"/>
      <c r="AF3" s="15"/>
      <c r="AG3" s="45"/>
      <c r="AH3" s="45"/>
      <c r="AI3" s="16"/>
      <c r="AJ3" s="16"/>
      <c r="AK3" s="40"/>
      <c r="AL3" s="15"/>
      <c r="AM3" s="15"/>
      <c r="AN3" s="15"/>
      <c r="AO3" s="40"/>
      <c r="AP3" s="15"/>
      <c r="AQ3" s="40"/>
      <c r="AR3" s="40"/>
      <c r="AS3" s="40"/>
      <c r="AU3" s="57"/>
      <c r="AV3" s="59"/>
      <c r="AW3" s="60"/>
      <c r="AX3" s="40"/>
      <c r="BA3" s="62"/>
      <c r="BB3" s="63"/>
      <c r="BC3" s="64"/>
      <c r="BD3" s="62"/>
      <c r="EJ3" s="84"/>
      <c r="EK3" s="85"/>
    </row>
    <row r="4" spans="1:193" x14ac:dyDescent="0.25">
      <c r="U4" s="15"/>
      <c r="V4" s="15"/>
      <c r="W4" s="15"/>
      <c r="X4" s="15"/>
      <c r="Y4" s="15"/>
      <c r="Z4" s="40"/>
      <c r="AA4" s="40"/>
      <c r="AB4" s="45"/>
      <c r="AC4" s="40"/>
      <c r="AD4" s="15"/>
      <c r="AE4" s="15"/>
      <c r="AF4" s="15"/>
      <c r="AG4" s="45"/>
      <c r="AH4" s="45"/>
      <c r="AI4" s="16"/>
      <c r="AJ4" s="16"/>
      <c r="AK4" s="40"/>
      <c r="AL4" s="15"/>
      <c r="AM4" s="15"/>
      <c r="AN4" s="15"/>
      <c r="AO4" s="40"/>
      <c r="AP4" s="15"/>
      <c r="AQ4" s="40"/>
      <c r="AR4" s="40"/>
      <c r="AS4" s="40"/>
      <c r="AU4" s="57"/>
      <c r="AV4" s="61"/>
      <c r="AW4" s="60"/>
      <c r="AX4" s="40"/>
      <c r="BA4" s="62"/>
      <c r="BB4" s="30"/>
      <c r="BC4" s="30"/>
      <c r="BD4" s="62"/>
      <c r="EJ4" s="84"/>
      <c r="EK4" s="85"/>
    </row>
    <row r="5" spans="1:193" x14ac:dyDescent="0.25">
      <c r="U5" s="15"/>
      <c r="V5" s="15"/>
      <c r="W5" s="15"/>
      <c r="X5" s="39"/>
      <c r="Y5" s="15"/>
      <c r="AL5" s="15"/>
      <c r="AM5" s="15"/>
      <c r="AN5" s="15"/>
      <c r="AO5" s="40"/>
      <c r="AP5" s="15"/>
      <c r="AQ5" s="40"/>
      <c r="AR5" s="40"/>
      <c r="AS5" s="40"/>
      <c r="AU5" s="57"/>
      <c r="AV5" s="40"/>
      <c r="AW5" s="58"/>
      <c r="AX5" s="40"/>
      <c r="EJ5" s="84"/>
      <c r="EK5" s="85"/>
    </row>
    <row r="6" spans="1:193" x14ac:dyDescent="0.25">
      <c r="U6" s="15"/>
      <c r="V6" s="15"/>
      <c r="W6" s="15"/>
      <c r="X6" s="39"/>
      <c r="Y6" s="15"/>
      <c r="AL6" s="15"/>
      <c r="AM6" s="15"/>
      <c r="AN6" s="15"/>
      <c r="AO6" s="40"/>
      <c r="AP6" s="15"/>
      <c r="AQ6" s="40"/>
      <c r="AR6" s="40"/>
      <c r="AS6" s="40"/>
      <c r="AU6" s="57"/>
      <c r="AV6" s="40"/>
      <c r="AW6" s="58"/>
      <c r="AX6" s="40"/>
      <c r="EJ6" s="84"/>
      <c r="EK6" s="85"/>
    </row>
    <row r="7" spans="1:193" ht="15.75" thickBot="1" x14ac:dyDescent="0.3">
      <c r="T7" s="9"/>
      <c r="U7" s="9"/>
      <c r="V7" s="9"/>
      <c r="W7" s="9"/>
      <c r="X7" s="9"/>
      <c r="Y7" s="9"/>
      <c r="AB7" s="9"/>
      <c r="AD7" s="9"/>
      <c r="AE7" s="9"/>
      <c r="AF7" s="9"/>
      <c r="AG7" s="9"/>
      <c r="AH7" s="9"/>
      <c r="AL7" s="15"/>
      <c r="AM7" s="15"/>
      <c r="AN7" s="15"/>
      <c r="AO7" s="40"/>
      <c r="AP7" s="15"/>
      <c r="AQ7" s="40"/>
      <c r="AR7" s="40"/>
      <c r="AS7" s="40"/>
      <c r="EJ7" s="86"/>
      <c r="EK7" s="87"/>
    </row>
    <row r="8" spans="1:193" s="14" customFormat="1" ht="20.25" customHeight="1" thickBot="1" x14ac:dyDescent="0.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71"/>
      <c r="O8" s="71"/>
      <c r="P8" s="71"/>
      <c r="Q8" s="71"/>
      <c r="R8" s="71"/>
      <c r="S8" s="71"/>
      <c r="T8" s="71"/>
      <c r="U8" s="102"/>
      <c r="V8" s="103"/>
      <c r="W8" s="71"/>
      <c r="X8" s="71"/>
      <c r="Y8" s="71"/>
      <c r="Z8" s="72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102"/>
      <c r="AM8" s="103"/>
      <c r="AN8" s="103"/>
      <c r="AO8" s="103"/>
      <c r="AP8" s="103"/>
      <c r="AQ8" s="73"/>
      <c r="AR8" s="102"/>
      <c r="AS8" s="104"/>
      <c r="AT8" s="103"/>
      <c r="AU8" s="103"/>
      <c r="AV8" s="103"/>
      <c r="AW8" s="105"/>
      <c r="AX8" s="103"/>
      <c r="AY8" s="103"/>
      <c r="AZ8" s="103"/>
      <c r="BA8" s="103"/>
      <c r="BB8" s="104"/>
      <c r="BC8" s="104"/>
      <c r="BD8" s="103"/>
      <c r="BE8" s="74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15"/>
      <c r="CJ8" s="106" t="s">
        <v>29</v>
      </c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8"/>
      <c r="EK8" s="106" t="s">
        <v>30</v>
      </c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8"/>
    </row>
    <row r="9" spans="1:193" ht="74.25" customHeight="1" x14ac:dyDescent="0.25">
      <c r="A9" s="33" t="s">
        <v>22</v>
      </c>
      <c r="B9" s="34"/>
      <c r="C9" s="35"/>
      <c r="D9" s="34"/>
      <c r="E9" s="34"/>
      <c r="F9" s="36"/>
      <c r="G9" s="34"/>
      <c r="H9" s="34"/>
      <c r="I9" s="34"/>
      <c r="J9" s="34"/>
      <c r="K9" s="34"/>
      <c r="L9" s="34"/>
      <c r="M9" s="37"/>
      <c r="N9" s="37"/>
      <c r="O9" s="37"/>
      <c r="P9" s="37"/>
      <c r="Q9" s="37"/>
      <c r="R9" s="37"/>
      <c r="S9" s="37"/>
      <c r="T9" s="38"/>
      <c r="U9" s="37"/>
      <c r="V9" s="37"/>
      <c r="W9" s="48"/>
      <c r="X9" s="48"/>
      <c r="Y9" s="48"/>
      <c r="Z9" s="65" t="s">
        <v>25</v>
      </c>
      <c r="AA9" s="37"/>
      <c r="AB9" s="37"/>
      <c r="AC9" s="37"/>
      <c r="AD9" s="65" t="s">
        <v>20</v>
      </c>
      <c r="AE9" s="65" t="s">
        <v>21</v>
      </c>
      <c r="AF9" s="37"/>
      <c r="AG9" s="37"/>
      <c r="AH9" s="37"/>
      <c r="AI9" s="75" t="s">
        <v>23</v>
      </c>
      <c r="AJ9" s="75" t="s">
        <v>24</v>
      </c>
      <c r="AK9" s="37"/>
      <c r="AL9" s="37"/>
      <c r="AM9" s="37"/>
      <c r="AN9" s="37"/>
      <c r="AO9" s="37"/>
      <c r="AP9" s="37"/>
      <c r="AQ9" s="37"/>
      <c r="AR9" s="37"/>
      <c r="AS9" s="37"/>
      <c r="AT9" s="38"/>
      <c r="AU9" s="38"/>
      <c r="AV9" s="38"/>
      <c r="AW9" s="51"/>
      <c r="AX9" s="37"/>
      <c r="AY9" s="37"/>
      <c r="AZ9" s="37"/>
      <c r="BA9" s="37"/>
      <c r="BB9" s="37"/>
      <c r="BC9" s="37"/>
      <c r="BD9" s="37"/>
      <c r="BE9" s="34"/>
      <c r="BF9" s="34"/>
      <c r="BG9" s="34"/>
      <c r="BH9" s="34"/>
      <c r="BI9" s="34"/>
      <c r="BJ9" s="34"/>
      <c r="BK9" s="34"/>
      <c r="BL9" s="51"/>
      <c r="BM9" s="51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46"/>
      <c r="CB9" s="88"/>
      <c r="CC9" s="88"/>
      <c r="CD9" s="47"/>
      <c r="CE9" s="48"/>
      <c r="CF9" s="49"/>
      <c r="CG9" s="50"/>
      <c r="CH9" s="50"/>
      <c r="CI9" s="50"/>
      <c r="CJ9" s="89" t="s">
        <v>4</v>
      </c>
      <c r="CK9" s="89" t="s">
        <v>5</v>
      </c>
      <c r="CL9" s="89" t="s">
        <v>6</v>
      </c>
      <c r="CM9" s="90" t="s">
        <v>0</v>
      </c>
      <c r="CN9" s="89" t="s">
        <v>4</v>
      </c>
      <c r="CO9" s="89" t="s">
        <v>5</v>
      </c>
      <c r="CP9" s="89" t="s">
        <v>6</v>
      </c>
      <c r="CQ9" s="90" t="s">
        <v>1</v>
      </c>
      <c r="CR9" s="89" t="s">
        <v>4</v>
      </c>
      <c r="CS9" s="89" t="s">
        <v>5</v>
      </c>
      <c r="CT9" s="89" t="s">
        <v>6</v>
      </c>
      <c r="CU9" s="90" t="s">
        <v>2</v>
      </c>
      <c r="CV9" s="91" t="s">
        <v>3</v>
      </c>
      <c r="CW9" s="89" t="s">
        <v>4</v>
      </c>
      <c r="CX9" s="89" t="s">
        <v>5</v>
      </c>
      <c r="CY9" s="89" t="s">
        <v>6</v>
      </c>
      <c r="CZ9" s="90" t="s">
        <v>7</v>
      </c>
      <c r="DA9" s="89" t="s">
        <v>4</v>
      </c>
      <c r="DB9" s="89" t="s">
        <v>5</v>
      </c>
      <c r="DC9" s="89" t="s">
        <v>6</v>
      </c>
      <c r="DD9" s="90" t="s">
        <v>8</v>
      </c>
      <c r="DE9" s="89" t="s">
        <v>4</v>
      </c>
      <c r="DF9" s="89" t="s">
        <v>5</v>
      </c>
      <c r="DG9" s="89" t="s">
        <v>6</v>
      </c>
      <c r="DH9" s="90" t="s">
        <v>9</v>
      </c>
      <c r="DI9" s="91" t="s">
        <v>10</v>
      </c>
      <c r="DJ9" s="89" t="s">
        <v>4</v>
      </c>
      <c r="DK9" s="89" t="s">
        <v>5</v>
      </c>
      <c r="DL9" s="89" t="s">
        <v>6</v>
      </c>
      <c r="DM9" s="90" t="s">
        <v>11</v>
      </c>
      <c r="DN9" s="89" t="s">
        <v>4</v>
      </c>
      <c r="DO9" s="89" t="s">
        <v>5</v>
      </c>
      <c r="DP9" s="89" t="s">
        <v>6</v>
      </c>
      <c r="DQ9" s="90" t="s">
        <v>12</v>
      </c>
      <c r="DR9" s="89" t="s">
        <v>4</v>
      </c>
      <c r="DS9" s="89" t="s">
        <v>5</v>
      </c>
      <c r="DT9" s="89" t="s">
        <v>6</v>
      </c>
      <c r="DU9" s="90" t="s">
        <v>13</v>
      </c>
      <c r="DV9" s="91" t="s">
        <v>14</v>
      </c>
      <c r="DW9" s="89" t="s">
        <v>4</v>
      </c>
      <c r="DX9" s="89" t="s">
        <v>5</v>
      </c>
      <c r="DY9" s="89" t="s">
        <v>6</v>
      </c>
      <c r="DZ9" s="90" t="s">
        <v>15</v>
      </c>
      <c r="EA9" s="89" t="s">
        <v>4</v>
      </c>
      <c r="EB9" s="89" t="s">
        <v>5</v>
      </c>
      <c r="EC9" s="89" t="s">
        <v>6</v>
      </c>
      <c r="ED9" s="90" t="s">
        <v>16</v>
      </c>
      <c r="EE9" s="89" t="s">
        <v>4</v>
      </c>
      <c r="EF9" s="89" t="s">
        <v>5</v>
      </c>
      <c r="EG9" s="89" t="s">
        <v>6</v>
      </c>
      <c r="EH9" s="90" t="s">
        <v>17</v>
      </c>
      <c r="EI9" s="91" t="s">
        <v>18</v>
      </c>
      <c r="EJ9" s="92" t="s">
        <v>19</v>
      </c>
      <c r="EK9" s="89" t="s">
        <v>4</v>
      </c>
      <c r="EL9" s="89" t="s">
        <v>5</v>
      </c>
      <c r="EM9" s="89" t="s">
        <v>6</v>
      </c>
      <c r="EN9" s="90" t="s">
        <v>0</v>
      </c>
      <c r="EO9" s="89" t="s">
        <v>4</v>
      </c>
      <c r="EP9" s="89" t="s">
        <v>5</v>
      </c>
      <c r="EQ9" s="89" t="s">
        <v>6</v>
      </c>
      <c r="ER9" s="90" t="s">
        <v>1</v>
      </c>
      <c r="ES9" s="89" t="s">
        <v>4</v>
      </c>
      <c r="ET9" s="89" t="s">
        <v>5</v>
      </c>
      <c r="EU9" s="89" t="s">
        <v>6</v>
      </c>
      <c r="EV9" s="90" t="s">
        <v>2</v>
      </c>
      <c r="EW9" s="91" t="s">
        <v>3</v>
      </c>
      <c r="EX9" s="89" t="s">
        <v>4</v>
      </c>
      <c r="EY9" s="89" t="s">
        <v>5</v>
      </c>
      <c r="EZ9" s="89" t="s">
        <v>6</v>
      </c>
      <c r="FA9" s="90" t="s">
        <v>7</v>
      </c>
      <c r="FB9" s="89" t="s">
        <v>4</v>
      </c>
      <c r="FC9" s="89" t="s">
        <v>5</v>
      </c>
      <c r="FD9" s="89" t="s">
        <v>6</v>
      </c>
      <c r="FE9" s="90" t="s">
        <v>8</v>
      </c>
      <c r="FF9" s="89" t="s">
        <v>4</v>
      </c>
      <c r="FG9" s="89" t="s">
        <v>5</v>
      </c>
      <c r="FH9" s="89" t="s">
        <v>6</v>
      </c>
      <c r="FI9" s="90" t="s">
        <v>9</v>
      </c>
      <c r="FJ9" s="91" t="s">
        <v>10</v>
      </c>
      <c r="FK9" s="89" t="s">
        <v>4</v>
      </c>
      <c r="FL9" s="89" t="s">
        <v>5</v>
      </c>
      <c r="FM9" s="89" t="s">
        <v>6</v>
      </c>
      <c r="FN9" s="90" t="s">
        <v>11</v>
      </c>
      <c r="FO9" s="89" t="s">
        <v>4</v>
      </c>
      <c r="FP9" s="89" t="s">
        <v>5</v>
      </c>
      <c r="FQ9" s="89" t="s">
        <v>6</v>
      </c>
      <c r="FR9" s="90" t="s">
        <v>12</v>
      </c>
      <c r="FS9" s="89" t="s">
        <v>4</v>
      </c>
      <c r="FT9" s="89" t="s">
        <v>5</v>
      </c>
      <c r="FU9" s="89" t="s">
        <v>6</v>
      </c>
      <c r="FV9" s="90" t="s">
        <v>13</v>
      </c>
      <c r="FW9" s="91" t="s">
        <v>14</v>
      </c>
      <c r="FX9" s="89" t="s">
        <v>4</v>
      </c>
      <c r="FY9" s="89" t="s">
        <v>5</v>
      </c>
      <c r="FZ9" s="89" t="s">
        <v>6</v>
      </c>
      <c r="GA9" s="90" t="s">
        <v>15</v>
      </c>
      <c r="GB9" s="89" t="s">
        <v>4</v>
      </c>
      <c r="GC9" s="89" t="s">
        <v>5</v>
      </c>
      <c r="GD9" s="89" t="s">
        <v>6</v>
      </c>
      <c r="GE9" s="90" t="s">
        <v>16</v>
      </c>
      <c r="GF9" s="89" t="s">
        <v>4</v>
      </c>
      <c r="GG9" s="89" t="s">
        <v>5</v>
      </c>
      <c r="GH9" s="89" t="s">
        <v>6</v>
      </c>
      <c r="GI9" s="90" t="s">
        <v>17</v>
      </c>
      <c r="GJ9" s="91" t="s">
        <v>18</v>
      </c>
      <c r="GK9" s="92" t="s">
        <v>19</v>
      </c>
    </row>
    <row r="10" spans="1:193" ht="14.65" customHeight="1" x14ac:dyDescent="0.25">
      <c r="A10" s="1">
        <v>1</v>
      </c>
      <c r="B10" s="1"/>
      <c r="C10" s="3"/>
      <c r="D10" s="4"/>
      <c r="E10" s="4"/>
      <c r="F10" s="4"/>
      <c r="G10" s="4"/>
      <c r="H10" s="4"/>
      <c r="I10" s="4"/>
      <c r="J10" s="4"/>
      <c r="K10" s="4"/>
      <c r="L10" s="4"/>
      <c r="M10" s="7"/>
      <c r="N10" s="7"/>
      <c r="O10" s="7"/>
      <c r="P10" s="7"/>
      <c r="Q10" s="7"/>
      <c r="R10" s="23"/>
      <c r="S10" s="23"/>
      <c r="T10" s="23"/>
      <c r="U10" s="23"/>
      <c r="V10" s="23"/>
      <c r="W10" s="23"/>
      <c r="X10" s="24"/>
      <c r="Y10" s="24"/>
      <c r="Z10" s="81">
        <v>25876</v>
      </c>
      <c r="AA10" s="20"/>
      <c r="AB10" s="23"/>
      <c r="AC10" s="20"/>
      <c r="AD10" s="67">
        <f>VLOOKUP(Z10,'2'!A:AV,25,0)</f>
        <v>15800</v>
      </c>
      <c r="AE10" s="67">
        <f>VLOOKUP(Z10,'2'!A:AV,47,0)</f>
        <v>16320</v>
      </c>
      <c r="AF10" s="23"/>
      <c r="AG10" s="23"/>
      <c r="AH10" s="23"/>
      <c r="AI10" s="76">
        <f>VLOOKUP(Z10,'2'!A:AV,4,0)</f>
        <v>43466</v>
      </c>
      <c r="AJ10" s="76">
        <f>VLOOKUP(Z10,'2'!A:AV,5,0)</f>
        <v>43551</v>
      </c>
      <c r="AK10" s="20"/>
      <c r="AL10" s="20"/>
      <c r="AM10" s="25"/>
      <c r="AN10" s="23"/>
      <c r="AO10" s="20"/>
      <c r="AP10" s="23"/>
      <c r="AQ10" s="20"/>
      <c r="AR10" s="20"/>
      <c r="AS10" s="20"/>
      <c r="AT10" s="27"/>
      <c r="AU10" s="27"/>
      <c r="AV10" s="23"/>
      <c r="AW10" s="32"/>
      <c r="AX10" s="20"/>
      <c r="AY10" s="20"/>
      <c r="AZ10" s="20"/>
      <c r="BA10" s="20"/>
      <c r="BB10" s="23"/>
      <c r="BC10" s="23"/>
      <c r="BD10" s="20"/>
      <c r="BE10" s="4"/>
      <c r="BF10" s="4"/>
      <c r="BG10" s="4"/>
      <c r="BH10" s="4"/>
      <c r="BI10" s="4"/>
      <c r="BJ10" s="4"/>
      <c r="BK10" s="4"/>
      <c r="BL10" s="6"/>
      <c r="BM10" s="6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93"/>
      <c r="CC10" s="93"/>
      <c r="CD10" s="2"/>
      <c r="CE10" s="2"/>
      <c r="CF10" s="2"/>
      <c r="CG10" s="2"/>
      <c r="CH10" s="2"/>
      <c r="CI10" s="2"/>
      <c r="CJ10" s="2">
        <f>$AD10/($AJ10-$AI10+1)*IF(OR($AJ10&lt;DATE(2019,(COLUMN(E1)-TRUNC((COLUMN(E1)-6)/13))/4,CHOOSE(MOD((COLUMN(E1)-TRUNC((COLUMN(E1)-5)/13)),4),1,11,21)),$AI10&gt;DATE(2019,(COLUMN(E1)+1-TRUNC((COLUMN(E1)-6)/13))/4,CHOOSE(MOD((COLUMN(E1)-TRUNC((COLUMN(E1)-5)/13)),4),10,20,))),,MIN($AJ10,DATE(2019,(COLUMN(E1)+1-TRUNC((COLUMN(E1)-6)/13))/4,CHOOSE(MOD((COLUMN(E1)-TRUNC((COLUMN(E1)-5)/13)),4),10,20,)))-MAX($AI10,DATE(2019,(COLUMN(E1)-TRUNC((COLUMN(E1)-6)/13))/4,CHOOSE(MOD((COLUMN(E1)-TRUNC((COLUMN(E1)-5)/13)),4),1,11,21)))+1)</f>
        <v>1837.2093023255816</v>
      </c>
      <c r="CK10" s="2">
        <f t="shared" ref="CK10:CL10" si="0">$AD10/($AJ10-$AI10+1)*IF(OR($AJ10&lt;DATE(2019,(COLUMN(F1)-TRUNC((COLUMN(F1)-6)/13))/4,CHOOSE(MOD((COLUMN(F1)-TRUNC((COLUMN(F1)-5)/13)),4),1,11,21)),$AI10&gt;DATE(2019,(COLUMN(F1)+1-TRUNC((COLUMN(F1)-6)/13))/4,CHOOSE(MOD((COLUMN(F1)-TRUNC((COLUMN(F1)-5)/13)),4),10,20,))),,MIN($AJ10,DATE(2019,(COLUMN(F1)+1-TRUNC((COLUMN(F1)-6)/13))/4,CHOOSE(MOD((COLUMN(F1)-TRUNC((COLUMN(F1)-5)/13)),4),10,20,)))-MAX($AI10,DATE(2019,(COLUMN(F1)-TRUNC((COLUMN(F1)-6)/13))/4,CHOOSE(MOD((COLUMN(F1)-TRUNC((COLUMN(F1)-5)/13)),4),1,11,21)))+1)</f>
        <v>1837.2093023255816</v>
      </c>
      <c r="CL10" s="2">
        <f t="shared" si="0"/>
        <v>2020.9302325581396</v>
      </c>
      <c r="CM10" s="2">
        <f>SUM(CJ10:CL10)</f>
        <v>5695.3488372093025</v>
      </c>
      <c r="CN10" s="2">
        <f>$AD10/($AJ10-$AI10+1)*IF(OR($AJ10&lt;DATE(2019,(COLUMN(I1)-TRUNC((COLUMN(I1)-6)/13))/4,CHOOSE(MOD((COLUMN(I1)-TRUNC((COLUMN(I1)-5)/13)),4),1,11,21)),$AI10&gt;DATE(2019,(COLUMN(I1)+1-TRUNC((COLUMN(I1)-6)/13))/4,CHOOSE(MOD((COLUMN(I1)-TRUNC((COLUMN(I1)-5)/13)),4),10,20,))),,MIN($AJ10,DATE(2019,(COLUMN(I1)+1-TRUNC((COLUMN(I1)-6)/13))/4,CHOOSE(MOD((COLUMN(I1)-TRUNC((COLUMN(I1)-5)/13)),4),10,20,)))-MAX($AI10,DATE(2019,(COLUMN(I1)-TRUNC((COLUMN(I1)-6)/13))/4,CHOOSE(MOD((COLUMN(I1)-TRUNC((COLUMN(I1)-5)/13)),4),1,11,21)))+1)</f>
        <v>1837.2093023255816</v>
      </c>
      <c r="CO10" s="2">
        <f t="shared" ref="CO10:CO14" si="1">$AD10/($AJ10-$AI10+1)*IF(OR($AJ10&lt;DATE(2019,(COLUMN(J1)-TRUNC((COLUMN(J1)-6)/13))/4,CHOOSE(MOD((COLUMN(J1)-TRUNC((COLUMN(J1)-5)/13)),4),1,11,21)),$AI10&gt;DATE(2019,(COLUMN(J1)+1-TRUNC((COLUMN(J1)-6)/13))/4,CHOOSE(MOD((COLUMN(J1)-TRUNC((COLUMN(J1)-5)/13)),4),10,20,))),,MIN($AJ10,DATE(2019,(COLUMN(J1)+1-TRUNC((COLUMN(J1)-6)/13))/4,CHOOSE(MOD((COLUMN(J1)-TRUNC((COLUMN(J1)-5)/13)),4),10,20,)))-MAX($AI10,DATE(2019,(COLUMN(J1)-TRUNC((COLUMN(J1)-6)/13))/4,CHOOSE(MOD((COLUMN(J1)-TRUNC((COLUMN(J1)-5)/13)),4),1,11,21)))+1)</f>
        <v>1837.2093023255816</v>
      </c>
      <c r="CP10" s="2">
        <f t="shared" ref="CP10:CP14" si="2">$AD10/($AJ10-$AI10+1)*IF(OR($AJ10&lt;DATE(2019,(COLUMN(K1)-TRUNC((COLUMN(K1)-6)/13))/4,CHOOSE(MOD((COLUMN(K1)-TRUNC((COLUMN(K1)-5)/13)),4),1,11,21)),$AI10&gt;DATE(2019,(COLUMN(K1)+1-TRUNC((COLUMN(K1)-6)/13))/4,CHOOSE(MOD((COLUMN(K1)-TRUNC((COLUMN(K1)-5)/13)),4),10,20,))),,MIN($AJ10,DATE(2019,(COLUMN(K1)+1-TRUNC((COLUMN(K1)-6)/13))/4,CHOOSE(MOD((COLUMN(K1)-TRUNC((COLUMN(K1)-5)/13)),4),10,20,)))-MAX($AI10,DATE(2019,(COLUMN(K1)-TRUNC((COLUMN(K1)-6)/13))/4,CHOOSE(MOD((COLUMN(K1)-TRUNC((COLUMN(K1)-5)/13)),4),1,11,21)))+1)</f>
        <v>1469.7674418604652</v>
      </c>
      <c r="CQ10" s="2">
        <f>SUM(CN10:CP10)</f>
        <v>5144.1860465116279</v>
      </c>
      <c r="CR10" s="2">
        <f>$AD10/($AJ10-$AI10+1)*IF(OR($AJ10&lt;DATE(2019,(COLUMN(M1)-TRUNC((COLUMN(M1)-6)/13))/4,CHOOSE(MOD((COLUMN(M1)-TRUNC((COLUMN(M1)-5)/13)),4),1,11,21)),$AI10&gt;DATE(2019,(COLUMN(M1)+1-TRUNC((COLUMN(M1)-6)/13))/4,CHOOSE(MOD((COLUMN(M1)-TRUNC((COLUMN(M1)-5)/13)),4),10,20,))),,MIN($AJ10,DATE(2019,(COLUMN(M1)+1-TRUNC((COLUMN(M1)-6)/13))/4,CHOOSE(MOD((COLUMN(M1)-TRUNC((COLUMN(M1)-5)/13)),4),10,20,)))-MAX($AI10,DATE(2019,(COLUMN(M1)-TRUNC((COLUMN(M1)-6)/13))/4,CHOOSE(MOD((COLUMN(M1)-TRUNC((COLUMN(M1)-5)/13)),4),1,11,21)))+1)</f>
        <v>1837.2093023255816</v>
      </c>
      <c r="CS10" s="2">
        <f t="shared" ref="CS10:CS14" si="3">$AD10/($AJ10-$AI10+1)*IF(OR($AJ10&lt;DATE(2019,(COLUMN(N1)-TRUNC((COLUMN(N1)-6)/13))/4,CHOOSE(MOD((COLUMN(N1)-TRUNC((COLUMN(N1)-5)/13)),4),1,11,21)),$AI10&gt;DATE(2019,(COLUMN(N1)+1-TRUNC((COLUMN(N1)-6)/13))/4,CHOOSE(MOD((COLUMN(N1)-TRUNC((COLUMN(N1)-5)/13)),4),10,20,))),,MIN($AJ10,DATE(2019,(COLUMN(N1)+1-TRUNC((COLUMN(N1)-6)/13))/4,CHOOSE(MOD((COLUMN(N1)-TRUNC((COLUMN(N1)-5)/13)),4),10,20,)))-MAX($AI10,DATE(2019,(COLUMN(N1)-TRUNC((COLUMN(N1)-6)/13))/4,CHOOSE(MOD((COLUMN(N1)-TRUNC((COLUMN(N1)-5)/13)),4),1,11,21)))+1)</f>
        <v>1837.2093023255816</v>
      </c>
      <c r="CT10" s="2">
        <f t="shared" ref="CT10:CT14" si="4">$AD10/($AJ10-$AI10+1)*IF(OR($AJ10&lt;DATE(2019,(COLUMN(O1)-TRUNC((COLUMN(O1)-6)/13))/4,CHOOSE(MOD((COLUMN(O1)-TRUNC((COLUMN(O1)-5)/13)),4),1,11,21)),$AI10&gt;DATE(2019,(COLUMN(O1)+1-TRUNC((COLUMN(O1)-6)/13))/4,CHOOSE(MOD((COLUMN(O1)-TRUNC((COLUMN(O1)-5)/13)),4),10,20,))),,MIN($AJ10,DATE(2019,(COLUMN(O1)+1-TRUNC((COLUMN(O1)-6)/13))/4,CHOOSE(MOD((COLUMN(O1)-TRUNC((COLUMN(O1)-5)/13)),4),10,20,)))-MAX($AI10,DATE(2019,(COLUMN(O1)-TRUNC((COLUMN(O1)-6)/13))/4,CHOOSE(MOD((COLUMN(O1)-TRUNC((COLUMN(O1)-5)/13)),4),1,11,21)))+1)</f>
        <v>1286.046511627907</v>
      </c>
      <c r="CU10" s="2">
        <f>SUM(CR10:CT10)</f>
        <v>4960.4651162790706</v>
      </c>
      <c r="CV10" s="2">
        <f>SUM(CM10+CQ10+CU10)</f>
        <v>15800.000000000002</v>
      </c>
      <c r="CW10" s="2">
        <f>$AD10/($AJ10-$AI10+1)*IF(OR($AJ10&lt;DATE(2019,(COLUMN(R1)-TRUNC((COLUMN(R1)-6)/13))/4,CHOOSE(MOD((COLUMN(R1)-TRUNC((COLUMN(R1)-5)/13)),4),1,11,21)),$AI10&gt;DATE(2019,(COLUMN(R1)+1-TRUNC((COLUMN(R1)-6)/13))/4,CHOOSE(MOD((COLUMN(R1)-TRUNC((COLUMN(R1)-5)/13)),4),10,20,))),,MIN($AJ10,DATE(2019,(COLUMN(R1)+1-TRUNC((COLUMN(R1)-6)/13))/4,CHOOSE(MOD((COLUMN(R1)-TRUNC((COLUMN(R1)-5)/13)),4),10,20,)))-MAX($AI10,DATE(2019,(COLUMN(R1)-TRUNC((COLUMN(R1)-6)/13))/4,CHOOSE(MOD((COLUMN(R1)-TRUNC((COLUMN(R1)-5)/13)),4),1,11,21)))+1)</f>
        <v>0</v>
      </c>
      <c r="CX10" s="2">
        <f t="shared" ref="CX10:CX14" si="5">$AD10/($AJ10-$AI10+1)*IF(OR($AJ10&lt;DATE(2019,(COLUMN(S1)-TRUNC((COLUMN(S1)-6)/13))/4,CHOOSE(MOD((COLUMN(S1)-TRUNC((COLUMN(S1)-5)/13)),4),1,11,21)),$AI10&gt;DATE(2019,(COLUMN(S1)+1-TRUNC((COLUMN(S1)-6)/13))/4,CHOOSE(MOD((COLUMN(S1)-TRUNC((COLUMN(S1)-5)/13)),4),10,20,))),,MIN($AJ10,DATE(2019,(COLUMN(S1)+1-TRUNC((COLUMN(S1)-6)/13))/4,CHOOSE(MOD((COLUMN(S1)-TRUNC((COLUMN(S1)-5)/13)),4),10,20,)))-MAX($AI10,DATE(2019,(COLUMN(S1)-TRUNC((COLUMN(S1)-6)/13))/4,CHOOSE(MOD((COLUMN(S1)-TRUNC((COLUMN(S1)-5)/13)),4),1,11,21)))+1)</f>
        <v>0</v>
      </c>
      <c r="CY10" s="2">
        <f t="shared" ref="CY10:CY14" si="6">$AD10/($AJ10-$AI10+1)*IF(OR($AJ10&lt;DATE(2019,(COLUMN(T1)-TRUNC((COLUMN(T1)-6)/13))/4,CHOOSE(MOD((COLUMN(T1)-TRUNC((COLUMN(T1)-5)/13)),4),1,11,21)),$AI10&gt;DATE(2019,(COLUMN(T1)+1-TRUNC((COLUMN(T1)-6)/13))/4,CHOOSE(MOD((COLUMN(T1)-TRUNC((COLUMN(T1)-5)/13)),4),10,20,))),,MIN($AJ10,DATE(2019,(COLUMN(T1)+1-TRUNC((COLUMN(T1)-6)/13))/4,CHOOSE(MOD((COLUMN(T1)-TRUNC((COLUMN(T1)-5)/13)),4),10,20,)))-MAX($AI10,DATE(2019,(COLUMN(T1)-TRUNC((COLUMN(T1)-6)/13))/4,CHOOSE(MOD((COLUMN(T1)-TRUNC((COLUMN(T1)-5)/13)),4),1,11,21)))+1)</f>
        <v>0</v>
      </c>
      <c r="CZ10" s="2">
        <f>SUM(CW10:CY10)</f>
        <v>0</v>
      </c>
      <c r="DA10" s="2">
        <f>$AD10/($AJ10-$AI10+1)*IF(OR($AJ10&lt;DATE(2019,(COLUMN(V1)-TRUNC((COLUMN(V1)-6)/13))/4,CHOOSE(MOD((COLUMN(V1)-TRUNC((COLUMN(V1)-5)/13)),4),1,11,21)),$AI10&gt;DATE(2019,(COLUMN(V1)+1-TRUNC((COLUMN(V1)-6)/13))/4,CHOOSE(MOD((COLUMN(V1)-TRUNC((COLUMN(V1)-5)/13)),4),10,20,))),,MIN($AJ10,DATE(2019,(COLUMN(V1)+1-TRUNC((COLUMN(V1)-6)/13))/4,CHOOSE(MOD((COLUMN(V1)-TRUNC((COLUMN(V1)-5)/13)),4),10,20,)))-MAX($AI10,DATE(2019,(COLUMN(V1)-TRUNC((COLUMN(V1)-6)/13))/4,CHOOSE(MOD((COLUMN(V1)-TRUNC((COLUMN(V1)-5)/13)),4),1,11,21)))+1)</f>
        <v>0</v>
      </c>
      <c r="DB10" s="2">
        <f t="shared" ref="DB10:DB14" si="7">$AD10/($AJ10-$AI10+1)*IF(OR($AJ10&lt;DATE(2019,(COLUMN(W1)-TRUNC((COLUMN(W1)-6)/13))/4,CHOOSE(MOD((COLUMN(W1)-TRUNC((COLUMN(W1)-5)/13)),4),1,11,21)),$AI10&gt;DATE(2019,(COLUMN(W1)+1-TRUNC((COLUMN(W1)-6)/13))/4,CHOOSE(MOD((COLUMN(W1)-TRUNC((COLUMN(W1)-5)/13)),4),10,20,))),,MIN($AJ10,DATE(2019,(COLUMN(W1)+1-TRUNC((COLUMN(W1)-6)/13))/4,CHOOSE(MOD((COLUMN(W1)-TRUNC((COLUMN(W1)-5)/13)),4),10,20,)))-MAX($AI10,DATE(2019,(COLUMN(W1)-TRUNC((COLUMN(W1)-6)/13))/4,CHOOSE(MOD((COLUMN(W1)-TRUNC((COLUMN(W1)-5)/13)),4),1,11,21)))+1)</f>
        <v>0</v>
      </c>
      <c r="DC10" s="2">
        <f t="shared" ref="DC10:DC14" si="8">$AD10/($AJ10-$AI10+1)*IF(OR($AJ10&lt;DATE(2019,(COLUMN(X1)-TRUNC((COLUMN(X1)-6)/13))/4,CHOOSE(MOD((COLUMN(X1)-TRUNC((COLUMN(X1)-5)/13)),4),1,11,21)),$AI10&gt;DATE(2019,(COLUMN(X1)+1-TRUNC((COLUMN(X1)-6)/13))/4,CHOOSE(MOD((COLUMN(X1)-TRUNC((COLUMN(X1)-5)/13)),4),10,20,))),,MIN($AJ10,DATE(2019,(COLUMN(X1)+1-TRUNC((COLUMN(X1)-6)/13))/4,CHOOSE(MOD((COLUMN(X1)-TRUNC((COLUMN(X1)-5)/13)),4),10,20,)))-MAX($AI10,DATE(2019,(COLUMN(X1)-TRUNC((COLUMN(X1)-6)/13))/4,CHOOSE(MOD((COLUMN(X1)-TRUNC((COLUMN(X1)-5)/13)),4),1,11,21)))+1)</f>
        <v>0</v>
      </c>
      <c r="DD10" s="2">
        <f>SUM(DA10:DC10)</f>
        <v>0</v>
      </c>
      <c r="DE10" s="2">
        <f>$AD10/($AJ10-$AI10+1)*IF(OR($AJ10&lt;DATE(2019,(COLUMN(Z1)-TRUNC((COLUMN(Z1)-6)/13))/4,CHOOSE(MOD((COLUMN(Z1)-TRUNC((COLUMN(Z1)-5)/13)),4),1,11,21)),$AI10&gt;DATE(2019,(COLUMN(Z1)+1-TRUNC((COLUMN(Z1)-6)/13))/4,CHOOSE(MOD((COLUMN(Z1)-TRUNC((COLUMN(Z1)-5)/13)),4),10,20,))),,MIN($AJ10,DATE(2019,(COLUMN(Z1)+1-TRUNC((COLUMN(Z1)-6)/13))/4,CHOOSE(MOD((COLUMN(Z1)-TRUNC((COLUMN(Z1)-5)/13)),4),10,20,)))-MAX($AI10,DATE(2019,(COLUMN(Z1)-TRUNC((COLUMN(Z1)-6)/13))/4,CHOOSE(MOD((COLUMN(Z1)-TRUNC((COLUMN(Z1)-5)/13)),4),1,11,21)))+1)</f>
        <v>0</v>
      </c>
      <c r="DF10" s="2">
        <f t="shared" ref="DF10:DF14" si="9">$AD10/($AJ10-$AI10+1)*IF(OR($AJ10&lt;DATE(2019,(COLUMN(AA1)-TRUNC((COLUMN(AA1)-6)/13))/4,CHOOSE(MOD((COLUMN(AA1)-TRUNC((COLUMN(AA1)-5)/13)),4),1,11,21)),$AI10&gt;DATE(2019,(COLUMN(AA1)+1-TRUNC((COLUMN(AA1)-6)/13))/4,CHOOSE(MOD((COLUMN(AA1)-TRUNC((COLUMN(AA1)-5)/13)),4),10,20,))),,MIN($AJ10,DATE(2019,(COLUMN(AA1)+1-TRUNC((COLUMN(AA1)-6)/13))/4,CHOOSE(MOD((COLUMN(AA1)-TRUNC((COLUMN(AA1)-5)/13)),4),10,20,)))-MAX($AI10,DATE(2019,(COLUMN(AA1)-TRUNC((COLUMN(AA1)-6)/13))/4,CHOOSE(MOD((COLUMN(AA1)-TRUNC((COLUMN(AA1)-5)/13)),4),1,11,21)))+1)</f>
        <v>0</v>
      </c>
      <c r="DG10" s="2">
        <f t="shared" ref="DG10:DG14" si="10">$AD10/($AJ10-$AI10+1)*IF(OR($AJ10&lt;DATE(2019,(COLUMN(AB1)-TRUNC((COLUMN(AB1)-6)/13))/4,CHOOSE(MOD((COLUMN(AB1)-TRUNC((COLUMN(AB1)-5)/13)),4),1,11,21)),$AI10&gt;DATE(2019,(COLUMN(AB1)+1-TRUNC((COLUMN(AB1)-6)/13))/4,CHOOSE(MOD((COLUMN(AB1)-TRUNC((COLUMN(AB1)-5)/13)),4),10,20,))),,MIN($AJ10,DATE(2019,(COLUMN(AB1)+1-TRUNC((COLUMN(AB1)-6)/13))/4,CHOOSE(MOD((COLUMN(AB1)-TRUNC((COLUMN(AB1)-5)/13)),4),10,20,)))-MAX($AI10,DATE(2019,(COLUMN(AB1)-TRUNC((COLUMN(AB1)-6)/13))/4,CHOOSE(MOD((COLUMN(AB1)-TRUNC((COLUMN(AB1)-5)/13)),4),1,11,21)))+1)</f>
        <v>0</v>
      </c>
      <c r="DH10" s="2">
        <f>SUM(DE10:DG10)</f>
        <v>0</v>
      </c>
      <c r="DI10" s="2">
        <f>SUM(CZ10+DD10+DH10)</f>
        <v>0</v>
      </c>
      <c r="DJ10" s="2">
        <f>$AD10/($AJ10-$AI10+1)*IF(OR($AJ10&lt;DATE(2019,(COLUMN(AE1)-TRUNC((COLUMN(AE1)-6)/13))/4,CHOOSE(MOD((COLUMN(AE1)-TRUNC((COLUMN(AE1)-5)/13)),4),1,11,21)),$AI10&gt;DATE(2019,(COLUMN(AE1)+1-TRUNC((COLUMN(AE1)-6)/13))/4,CHOOSE(MOD((COLUMN(AE1)-TRUNC((COLUMN(AE1)-5)/13)),4),10,20,))),,MIN($AJ10,DATE(2019,(COLUMN(AE1)+1-TRUNC((COLUMN(AE1)-6)/13))/4,CHOOSE(MOD((COLUMN(AE1)-TRUNC((COLUMN(AE1)-5)/13)),4),10,20,)))-MAX($AI10,DATE(2019,(COLUMN(AE1)-TRUNC((COLUMN(AE1)-6)/13))/4,CHOOSE(MOD((COLUMN(AE1)-TRUNC((COLUMN(AE1)-5)/13)),4),1,11,21)))+1)</f>
        <v>0</v>
      </c>
      <c r="DK10" s="2">
        <f t="shared" ref="DK10:DK14" si="11">$AD10/($AJ10-$AI10+1)*IF(OR($AJ10&lt;DATE(2019,(COLUMN(AF1)-TRUNC((COLUMN(AF1)-6)/13))/4,CHOOSE(MOD((COLUMN(AF1)-TRUNC((COLUMN(AF1)-5)/13)),4),1,11,21)),$AI10&gt;DATE(2019,(COLUMN(AF1)+1-TRUNC((COLUMN(AF1)-6)/13))/4,CHOOSE(MOD((COLUMN(AF1)-TRUNC((COLUMN(AF1)-5)/13)),4),10,20,))),,MIN($AJ10,DATE(2019,(COLUMN(AF1)+1-TRUNC((COLUMN(AF1)-6)/13))/4,CHOOSE(MOD((COLUMN(AF1)-TRUNC((COLUMN(AF1)-5)/13)),4),10,20,)))-MAX($AI10,DATE(2019,(COLUMN(AF1)-TRUNC((COLUMN(AF1)-6)/13))/4,CHOOSE(MOD((COLUMN(AF1)-TRUNC((COLUMN(AF1)-5)/13)),4),1,11,21)))+1)</f>
        <v>0</v>
      </c>
      <c r="DL10" s="2">
        <f t="shared" ref="DL10:DL14" si="12">$AD10/($AJ10-$AI10+1)*IF(OR($AJ10&lt;DATE(2019,(COLUMN(AG1)-TRUNC((COLUMN(AG1)-6)/13))/4,CHOOSE(MOD((COLUMN(AG1)-TRUNC((COLUMN(AG1)-5)/13)),4),1,11,21)),$AI10&gt;DATE(2019,(COLUMN(AG1)+1-TRUNC((COLUMN(AG1)-6)/13))/4,CHOOSE(MOD((COLUMN(AG1)-TRUNC((COLUMN(AG1)-5)/13)),4),10,20,))),,MIN($AJ10,DATE(2019,(COLUMN(AG1)+1-TRUNC((COLUMN(AG1)-6)/13))/4,CHOOSE(MOD((COLUMN(AG1)-TRUNC((COLUMN(AG1)-5)/13)),4),10,20,)))-MAX($AI10,DATE(2019,(COLUMN(AG1)-TRUNC((COLUMN(AG1)-6)/13))/4,CHOOSE(MOD((COLUMN(AG1)-TRUNC((COLUMN(AG1)-5)/13)),4),1,11,21)))+1)</f>
        <v>0</v>
      </c>
      <c r="DM10" s="2">
        <f>SUM(DJ10:DL10)</f>
        <v>0</v>
      </c>
      <c r="DN10" s="2">
        <f>$AD10/($AJ10-$AI10+1)*IF(OR($AJ10&lt;DATE(2019,(COLUMN(AI1)-TRUNC((COLUMN(AI1)-6)/13))/4,CHOOSE(MOD((COLUMN(AI1)-TRUNC((COLUMN(AI1)-5)/13)),4),1,11,21)),$AI10&gt;DATE(2019,(COLUMN(AI1)+1-TRUNC((COLUMN(AI1)-6)/13))/4,CHOOSE(MOD((COLUMN(AI1)-TRUNC((COLUMN(AI1)-5)/13)),4),10,20,))),,MIN($AJ10,DATE(2019,(COLUMN(AI1)+1-TRUNC((COLUMN(AI1)-6)/13))/4,CHOOSE(MOD((COLUMN(AI1)-TRUNC((COLUMN(AI1)-5)/13)),4),10,20,)))-MAX($AI10,DATE(2019,(COLUMN(AI1)-TRUNC((COLUMN(AI1)-6)/13))/4,CHOOSE(MOD((COLUMN(AI1)-TRUNC((COLUMN(AI1)-5)/13)),4),1,11,21)))+1)</f>
        <v>0</v>
      </c>
      <c r="DO10" s="2">
        <f t="shared" ref="DO10:DO14" si="13">$AD10/($AJ10-$AI10+1)*IF(OR($AJ10&lt;DATE(2019,(COLUMN(AJ1)-TRUNC((COLUMN(AJ1)-6)/13))/4,CHOOSE(MOD((COLUMN(AJ1)-TRUNC((COLUMN(AJ1)-5)/13)),4),1,11,21)),$AI10&gt;DATE(2019,(COLUMN(AJ1)+1-TRUNC((COLUMN(AJ1)-6)/13))/4,CHOOSE(MOD((COLUMN(AJ1)-TRUNC((COLUMN(AJ1)-5)/13)),4),10,20,))),,MIN($AJ10,DATE(2019,(COLUMN(AJ1)+1-TRUNC((COLUMN(AJ1)-6)/13))/4,CHOOSE(MOD((COLUMN(AJ1)-TRUNC((COLUMN(AJ1)-5)/13)),4),10,20,)))-MAX($AI10,DATE(2019,(COLUMN(AJ1)-TRUNC((COLUMN(AJ1)-6)/13))/4,CHOOSE(MOD((COLUMN(AJ1)-TRUNC((COLUMN(AJ1)-5)/13)),4),1,11,21)))+1)</f>
        <v>0</v>
      </c>
      <c r="DP10" s="2">
        <f t="shared" ref="DP10:DP14" si="14">$AD10/($AJ10-$AI10+1)*IF(OR($AJ10&lt;DATE(2019,(COLUMN(AK1)-TRUNC((COLUMN(AK1)-6)/13))/4,CHOOSE(MOD((COLUMN(AK1)-TRUNC((COLUMN(AK1)-5)/13)),4),1,11,21)),$AI10&gt;DATE(2019,(COLUMN(AK1)+1-TRUNC((COLUMN(AK1)-6)/13))/4,CHOOSE(MOD((COLUMN(AK1)-TRUNC((COLUMN(AK1)-5)/13)),4),10,20,))),,MIN($AJ10,DATE(2019,(COLUMN(AK1)+1-TRUNC((COLUMN(AK1)-6)/13))/4,CHOOSE(MOD((COLUMN(AK1)-TRUNC((COLUMN(AK1)-5)/13)),4),10,20,)))-MAX($AI10,DATE(2019,(COLUMN(AK1)-TRUNC((COLUMN(AK1)-6)/13))/4,CHOOSE(MOD((COLUMN(AK1)-TRUNC((COLUMN(AK1)-5)/13)),4),1,11,21)))+1)</f>
        <v>0</v>
      </c>
      <c r="DQ10" s="2">
        <f>SUM(DN10:DP10)</f>
        <v>0</v>
      </c>
      <c r="DR10" s="2">
        <f>$AD10/($AJ10-$AI10+1)*IF(OR($AJ10&lt;DATE(2019,(COLUMN(AM1)-TRUNC((COLUMN(AM1)-6)/13))/4,CHOOSE(MOD((COLUMN(AM1)-TRUNC((COLUMN(AM1)-5)/13)),4),1,11,21)),$AI10&gt;DATE(2019,(COLUMN(AM1)+1-TRUNC((COLUMN(AM1)-6)/13))/4,CHOOSE(MOD((COLUMN(AM1)-TRUNC((COLUMN(AM1)-5)/13)),4),10,20,))),,MIN($AJ10,DATE(2019,(COLUMN(AM1)+1-TRUNC((COLUMN(AM1)-6)/13))/4,CHOOSE(MOD((COLUMN(AM1)-TRUNC((COLUMN(AM1)-5)/13)),4),10,20,)))-MAX($AI10,DATE(2019,(COLUMN(AM1)-TRUNC((COLUMN(AM1)-6)/13))/4,CHOOSE(MOD((COLUMN(AM1)-TRUNC((COLUMN(AM1)-5)/13)),4),1,11,21)))+1)</f>
        <v>0</v>
      </c>
      <c r="DS10" s="2">
        <f t="shared" ref="DS10:DS14" si="15">$AD10/($AJ10-$AI10+1)*IF(OR($AJ10&lt;DATE(2019,(COLUMN(AN1)-TRUNC((COLUMN(AN1)-6)/13))/4,CHOOSE(MOD((COLUMN(AN1)-TRUNC((COLUMN(AN1)-5)/13)),4),1,11,21)),$AI10&gt;DATE(2019,(COLUMN(AN1)+1-TRUNC((COLUMN(AN1)-6)/13))/4,CHOOSE(MOD((COLUMN(AN1)-TRUNC((COLUMN(AN1)-5)/13)),4),10,20,))),,MIN($AJ10,DATE(2019,(COLUMN(AN1)+1-TRUNC((COLUMN(AN1)-6)/13))/4,CHOOSE(MOD((COLUMN(AN1)-TRUNC((COLUMN(AN1)-5)/13)),4),10,20,)))-MAX($AI10,DATE(2019,(COLUMN(AN1)-TRUNC((COLUMN(AN1)-6)/13))/4,CHOOSE(MOD((COLUMN(AN1)-TRUNC((COLUMN(AN1)-5)/13)),4),1,11,21)))+1)</f>
        <v>0</v>
      </c>
      <c r="DT10" s="2">
        <f t="shared" ref="DT10:DT14" si="16">$AD10/($AJ10-$AI10+1)*IF(OR($AJ10&lt;DATE(2019,(COLUMN(AO1)-TRUNC((COLUMN(AO1)-6)/13))/4,CHOOSE(MOD((COLUMN(AO1)-TRUNC((COLUMN(AO1)-5)/13)),4),1,11,21)),$AI10&gt;DATE(2019,(COLUMN(AO1)+1-TRUNC((COLUMN(AO1)-6)/13))/4,CHOOSE(MOD((COLUMN(AO1)-TRUNC((COLUMN(AO1)-5)/13)),4),10,20,))),,MIN($AJ10,DATE(2019,(COLUMN(AO1)+1-TRUNC((COLUMN(AO1)-6)/13))/4,CHOOSE(MOD((COLUMN(AO1)-TRUNC((COLUMN(AO1)-5)/13)),4),10,20,)))-MAX($AI10,DATE(2019,(COLUMN(AO1)-TRUNC((COLUMN(AO1)-6)/13))/4,CHOOSE(MOD((COLUMN(AO1)-TRUNC((COLUMN(AO1)-5)/13)),4),1,11,21)))+1)</f>
        <v>0</v>
      </c>
      <c r="DU10" s="2">
        <f>SUM(DR10:DT10)</f>
        <v>0</v>
      </c>
      <c r="DV10" s="2">
        <f>SUM(DM10+DQ10+DU10)</f>
        <v>0</v>
      </c>
      <c r="DW10" s="2">
        <f>$AD10/($AJ10-$AI10+1)*IF(OR($AJ10&lt;DATE(2019,(COLUMN(AR1)-TRUNC((COLUMN(AR1)-6)/13))/4,CHOOSE(MOD((COLUMN(AR1)-TRUNC((COLUMN(AR1)-5)/13)),4),1,11,21)),$AI10&gt;DATE(2019,(COLUMN(AR1)+1-TRUNC((COLUMN(AR1)-6)/13))/4,CHOOSE(MOD((COLUMN(AR1)-TRUNC((COLUMN(AR1)-5)/13)),4),10,20,))),,MIN($AJ10,DATE(2019,(COLUMN(AR1)+1-TRUNC((COLUMN(AR1)-6)/13))/4,CHOOSE(MOD((COLUMN(AR1)-TRUNC((COLUMN(AR1)-5)/13)),4),10,20,)))-MAX($AI10,DATE(2019,(COLUMN(AR1)-TRUNC((COLUMN(AR1)-6)/13))/4,CHOOSE(MOD((COLUMN(AR1)-TRUNC((COLUMN(AR1)-5)/13)),4),1,11,21)))+1)</f>
        <v>0</v>
      </c>
      <c r="DX10" s="2">
        <f t="shared" ref="DX10:DX14" si="17">$AD10/($AJ10-$AI10+1)*IF(OR($AJ10&lt;DATE(2019,(COLUMN(AS1)-TRUNC((COLUMN(AS1)-6)/13))/4,CHOOSE(MOD((COLUMN(AS1)-TRUNC((COLUMN(AS1)-5)/13)),4),1,11,21)),$AI10&gt;DATE(2019,(COLUMN(AS1)+1-TRUNC((COLUMN(AS1)-6)/13))/4,CHOOSE(MOD((COLUMN(AS1)-TRUNC((COLUMN(AS1)-5)/13)),4),10,20,))),,MIN($AJ10,DATE(2019,(COLUMN(AS1)+1-TRUNC((COLUMN(AS1)-6)/13))/4,CHOOSE(MOD((COLUMN(AS1)-TRUNC((COLUMN(AS1)-5)/13)),4),10,20,)))-MAX($AI10,DATE(2019,(COLUMN(AS1)-TRUNC((COLUMN(AS1)-6)/13))/4,CHOOSE(MOD((COLUMN(AS1)-TRUNC((COLUMN(AS1)-5)/13)),4),1,11,21)))+1)</f>
        <v>0</v>
      </c>
      <c r="DY10" s="2">
        <f t="shared" ref="DY10:DY14" si="18">$AD10/($AJ10-$AI10+1)*IF(OR($AJ10&lt;DATE(2019,(COLUMN(AT1)-TRUNC((COLUMN(AT1)-6)/13))/4,CHOOSE(MOD((COLUMN(AT1)-TRUNC((COLUMN(AT1)-5)/13)),4),1,11,21)),$AI10&gt;DATE(2019,(COLUMN(AT1)+1-TRUNC((COLUMN(AT1)-6)/13))/4,CHOOSE(MOD((COLUMN(AT1)-TRUNC((COLUMN(AT1)-5)/13)),4),10,20,))),,MIN($AJ10,DATE(2019,(COLUMN(AT1)+1-TRUNC((COLUMN(AT1)-6)/13))/4,CHOOSE(MOD((COLUMN(AT1)-TRUNC((COLUMN(AT1)-5)/13)),4),10,20,)))-MAX($AI10,DATE(2019,(COLUMN(AT1)-TRUNC((COLUMN(AT1)-6)/13))/4,CHOOSE(MOD((COLUMN(AT1)-TRUNC((COLUMN(AT1)-5)/13)),4),1,11,21)))+1)</f>
        <v>0</v>
      </c>
      <c r="DZ10" s="2">
        <f>SUM(DW10:DY10)</f>
        <v>0</v>
      </c>
      <c r="EA10" s="2">
        <f>$AD10/($AJ10-$AI10+1)*IF(OR($AJ10&lt;DATE(2019,(COLUMN(AV1)-TRUNC((COLUMN(AV1)-6)/13))/4,CHOOSE(MOD((COLUMN(AV1)-TRUNC((COLUMN(AV1)-5)/13)),4),1,11,21)),$AI10&gt;DATE(2019,(COLUMN(AV1)+1-TRUNC((COLUMN(AV1)-6)/13))/4,CHOOSE(MOD((COLUMN(AV1)-TRUNC((COLUMN(AV1)-5)/13)),4),10,20,))),,MIN($AJ10,DATE(2019,(COLUMN(AV1)+1-TRUNC((COLUMN(AV1)-6)/13))/4,CHOOSE(MOD((COLUMN(AV1)-TRUNC((COLUMN(AV1)-5)/13)),4),10,20,)))-MAX($AI10,DATE(2019,(COLUMN(AV1)-TRUNC((COLUMN(AV1)-6)/13))/4,CHOOSE(MOD((COLUMN(AV1)-TRUNC((COLUMN(AV1)-5)/13)),4),1,11,21)))+1)</f>
        <v>0</v>
      </c>
      <c r="EB10" s="2">
        <f t="shared" ref="EB10:EB14" si="19">$AD10/($AJ10-$AI10+1)*IF(OR($AJ10&lt;DATE(2019,(COLUMN(AW1)-TRUNC((COLUMN(AW1)-6)/13))/4,CHOOSE(MOD((COLUMN(AW1)-TRUNC((COLUMN(AW1)-5)/13)),4),1,11,21)),$AI10&gt;DATE(2019,(COLUMN(AW1)+1-TRUNC((COLUMN(AW1)-6)/13))/4,CHOOSE(MOD((COLUMN(AW1)-TRUNC((COLUMN(AW1)-5)/13)),4),10,20,))),,MIN($AJ10,DATE(2019,(COLUMN(AW1)+1-TRUNC((COLUMN(AW1)-6)/13))/4,CHOOSE(MOD((COLUMN(AW1)-TRUNC((COLUMN(AW1)-5)/13)),4),10,20,)))-MAX($AI10,DATE(2019,(COLUMN(AW1)-TRUNC((COLUMN(AW1)-6)/13))/4,CHOOSE(MOD((COLUMN(AW1)-TRUNC((COLUMN(AW1)-5)/13)),4),1,11,21)))+1)</f>
        <v>0</v>
      </c>
      <c r="EC10" s="2">
        <f t="shared" ref="EC10:EC14" si="20">$AD10/($AJ10-$AI10+1)*IF(OR($AJ10&lt;DATE(2019,(COLUMN(AX1)-TRUNC((COLUMN(AX1)-6)/13))/4,CHOOSE(MOD((COLUMN(AX1)-TRUNC((COLUMN(AX1)-5)/13)),4),1,11,21)),$AI10&gt;DATE(2019,(COLUMN(AX1)+1-TRUNC((COLUMN(AX1)-6)/13))/4,CHOOSE(MOD((COLUMN(AX1)-TRUNC((COLUMN(AX1)-5)/13)),4),10,20,))),,MIN($AJ10,DATE(2019,(COLUMN(AX1)+1-TRUNC((COLUMN(AX1)-6)/13))/4,CHOOSE(MOD((COLUMN(AX1)-TRUNC((COLUMN(AX1)-5)/13)),4),10,20,)))-MAX($AI10,DATE(2019,(COLUMN(AX1)-TRUNC((COLUMN(AX1)-6)/13))/4,CHOOSE(MOD((COLUMN(AX1)-TRUNC((COLUMN(AX1)-5)/13)),4),1,11,21)))+1)</f>
        <v>0</v>
      </c>
      <c r="ED10" s="2">
        <f>SUM(EA10:EC10)</f>
        <v>0</v>
      </c>
      <c r="EE10" s="2">
        <f>$AD10/($AJ10-$AI10+1)*IF(OR($AJ10&lt;DATE(2019,(COLUMN(AZ1)-TRUNC((COLUMN(AZ1)-6)/13))/4,CHOOSE(MOD((COLUMN(AZ1)-TRUNC((COLUMN(AZ1)-5)/13)),4),1,11,21)),$AI10&gt;DATE(2019,(COLUMN(AZ1)+1-TRUNC((COLUMN(AZ1)-6)/13))/4,CHOOSE(MOD((COLUMN(AZ1)-TRUNC((COLUMN(AZ1)-5)/13)),4),10,20,))),,MIN($AJ10,DATE(2019,(COLUMN(AZ1)+1-TRUNC((COLUMN(AZ1)-6)/13))/4,CHOOSE(MOD((COLUMN(AZ1)-TRUNC((COLUMN(AZ1)-5)/13)),4),10,20,)))-MAX($AI10,DATE(2019,(COLUMN(AZ1)-TRUNC((COLUMN(AZ1)-6)/13))/4,CHOOSE(MOD((COLUMN(AZ1)-TRUNC((COLUMN(AZ1)-5)/13)),4),1,11,21)))+1)</f>
        <v>0</v>
      </c>
      <c r="EF10" s="2">
        <f t="shared" ref="EF10:EF14" si="21">$AD10/($AJ10-$AI10+1)*IF(OR($AJ10&lt;DATE(2019,(COLUMN(BA1)-TRUNC((COLUMN(BA1)-6)/13))/4,CHOOSE(MOD((COLUMN(BA1)-TRUNC((COLUMN(BA1)-5)/13)),4),1,11,21)),$AI10&gt;DATE(2019,(COLUMN(BA1)+1-TRUNC((COLUMN(BA1)-6)/13))/4,CHOOSE(MOD((COLUMN(BA1)-TRUNC((COLUMN(BA1)-5)/13)),4),10,20,))),,MIN($AJ10,DATE(2019,(COLUMN(BA1)+1-TRUNC((COLUMN(BA1)-6)/13))/4,CHOOSE(MOD((COLUMN(BA1)-TRUNC((COLUMN(BA1)-5)/13)),4),10,20,)))-MAX($AI10,DATE(2019,(COLUMN(BA1)-TRUNC((COLUMN(BA1)-6)/13))/4,CHOOSE(MOD((COLUMN(BA1)-TRUNC((COLUMN(BA1)-5)/13)),4),1,11,21)))+1)</f>
        <v>0</v>
      </c>
      <c r="EG10" s="2">
        <f t="shared" ref="EG10:EG14" si="22">$AD10/($AJ10-$AI10+1)*IF(OR($AJ10&lt;DATE(2019,(COLUMN(BB1)-TRUNC((COLUMN(BB1)-6)/13))/4,CHOOSE(MOD((COLUMN(BB1)-TRUNC((COLUMN(BB1)-5)/13)),4),1,11,21)),$AI10&gt;DATE(2019,(COLUMN(BB1)+1-TRUNC((COLUMN(BB1)-6)/13))/4,CHOOSE(MOD((COLUMN(BB1)-TRUNC((COLUMN(BB1)-5)/13)),4),10,20,))),,MIN($AJ10,DATE(2019,(COLUMN(BB1)+1-TRUNC((COLUMN(BB1)-6)/13))/4,CHOOSE(MOD((COLUMN(BB1)-TRUNC((COLUMN(BB1)-5)/13)),4),10,20,)))-MAX($AI10,DATE(2019,(COLUMN(BB1)-TRUNC((COLUMN(BB1)-6)/13))/4,CHOOSE(MOD((COLUMN(BB1)-TRUNC((COLUMN(BB1)-5)/13)),4),1,11,21)))+1)</f>
        <v>0</v>
      </c>
      <c r="EH10" s="2">
        <f>SUM(EE10:EG10)</f>
        <v>0</v>
      </c>
      <c r="EI10" s="2">
        <f>SUM(DZ10+ED10+EH10)</f>
        <v>0</v>
      </c>
      <c r="EJ10" s="2">
        <f>SUM(CV10+DI10+DV10+EI10)</f>
        <v>15800.000000000002</v>
      </c>
      <c r="EK10" s="2">
        <f>$AE10/($AJ10-$AI10+1)*IF(OR($AJ10&lt;DATE(2019,(COLUMN(E1)-TRUNC((COLUMN(E1)-6)/13))/4,CHOOSE(MOD((COLUMN(E1)-TRUNC((COLUMN(E1)-5)/13)),4),1,11,21)),$AI10&gt;DATE(2019,(COLUMN(E1)+1-TRUNC((COLUMN(E1)-6)/13))/4,CHOOSE(MOD((COLUMN(E1)-TRUNC((COLUMN(E1)-5)/13)),4),10,20,))),,MIN($AJ10,DATE(2019,(COLUMN(E1)+1-TRUNC((COLUMN(E1)-6)/13))/4,CHOOSE(MOD((COLUMN(E1)-TRUNC((COLUMN(E1)-5)/13)),4),10,20,)))-MAX($AI10,DATE(2019,(COLUMN(E1)-TRUNC((COLUMN(E1)-6)/13))/4,CHOOSE(MOD((COLUMN(E1)-TRUNC((COLUMN(E1)-5)/13)),4),1,11,21)))+1)</f>
        <v>1897.6744186046512</v>
      </c>
      <c r="EL10" s="2">
        <f>$AE10/($AJ10-$AI10+1)*IF(OR($AJ10&lt;DATE(2019,(COLUMN(F1)-TRUNC((COLUMN(F1)-6)/13))/4,CHOOSE(MOD((COLUMN(F1)-TRUNC((COLUMN(F1)-5)/13)),4),1,11,21)),$AI10&gt;DATE(2019,(COLUMN(F1)+1-TRUNC((COLUMN(F1)-6)/13))/4,CHOOSE(MOD((COLUMN(F1)-TRUNC((COLUMN(F1)-5)/13)),4),10,20,))),,MIN($AJ10,DATE(2019,(COLUMN(F1)+1-TRUNC((COLUMN(F1)-6)/13))/4,CHOOSE(MOD((COLUMN(F1)-TRUNC((COLUMN(F1)-5)/13)),4),10,20,)))-MAX($AI10,DATE(2019,(COLUMN(F1)-TRUNC((COLUMN(F1)-6)/13))/4,CHOOSE(MOD((COLUMN(F1)-TRUNC((COLUMN(F1)-5)/13)),4),1,11,21)))+1)</f>
        <v>1897.6744186046512</v>
      </c>
      <c r="EM10" s="2">
        <f>$AE10/($AJ10-$AI10+1)*IF(OR($AJ10&lt;DATE(2019,(COLUMN(G1)-TRUNC((COLUMN(G1)-6)/13))/4,CHOOSE(MOD((COLUMN(G1)-TRUNC((COLUMN(G1)-5)/13)),4),1,11,21)),$AI10&gt;DATE(2019,(COLUMN(G1)+1-TRUNC((COLUMN(G1)-6)/13))/4,CHOOSE(MOD((COLUMN(G1)-TRUNC((COLUMN(G1)-5)/13)),4),10,20,))),,MIN($AJ10,DATE(2019,(COLUMN(G1)+1-TRUNC((COLUMN(G1)-6)/13))/4,CHOOSE(MOD((COLUMN(G1)-TRUNC((COLUMN(G1)-5)/13)),4),10,20,)))-MAX($AI10,DATE(2019,(COLUMN(G1)-TRUNC((COLUMN(G1)-6)/13))/4,CHOOSE(MOD((COLUMN(G1)-TRUNC((COLUMN(G1)-5)/13)),4),1,11,21)))+1)</f>
        <v>2087.4418604651164</v>
      </c>
      <c r="EN10" s="2">
        <f>SUM(EK10:EM10)</f>
        <v>5882.7906976744189</v>
      </c>
      <c r="EO10" s="2">
        <f>$AE10/($AJ10-$AI10+1)*IF(OR($AJ10&lt;DATE(2019,(COLUMN(I1)-TRUNC((COLUMN(I1)-6)/13))/4,CHOOSE(MOD((COLUMN(I1)-TRUNC((COLUMN(I1)-5)/13)),4),1,11,21)),$AI10&gt;DATE(2019,(COLUMN(I1)+1-TRUNC((COLUMN(I1)-6)/13))/4,CHOOSE(MOD((COLUMN(I1)-TRUNC((COLUMN(I1)-5)/13)),4),10,20,))),,MIN($AJ10,DATE(2019,(COLUMN(I1)+1-TRUNC((COLUMN(I1)-6)/13))/4,CHOOSE(MOD((COLUMN(I1)-TRUNC((COLUMN(I1)-5)/13)),4),10,20,)))-MAX($AI10,DATE(2019,(COLUMN(I1)-TRUNC((COLUMN(I1)-6)/13))/4,CHOOSE(MOD((COLUMN(I1)-TRUNC((COLUMN(I1)-5)/13)),4),1,11,21)))+1)</f>
        <v>1897.6744186046512</v>
      </c>
      <c r="EP10" s="2">
        <f>$AE10/($AJ10-$AI10+1)*IF(OR($AJ10&lt;DATE(2019,(COLUMN(J1)-TRUNC((COLUMN(J1)-6)/13))/4,CHOOSE(MOD((COLUMN(J1)-TRUNC((COLUMN(J1)-5)/13)),4),1,11,21)),$AI10&gt;DATE(2019,(COLUMN(J1)+1-TRUNC((COLUMN(J1)-6)/13))/4,CHOOSE(MOD((COLUMN(J1)-TRUNC((COLUMN(J1)-5)/13)),4),10,20,))),,MIN($AJ10,DATE(2019,(COLUMN(J1)+1-TRUNC((COLUMN(J1)-6)/13))/4,CHOOSE(MOD((COLUMN(J1)-TRUNC((COLUMN(J1)-5)/13)),4),10,20,)))-MAX($AI10,DATE(2019,(COLUMN(J1)-TRUNC((COLUMN(J1)-6)/13))/4,CHOOSE(MOD((COLUMN(J1)-TRUNC((COLUMN(J1)-5)/13)),4),1,11,21)))+1)</f>
        <v>1897.6744186046512</v>
      </c>
      <c r="EQ10" s="2">
        <f>$AE10/($AJ10-$AI10+1)*IF(OR($AJ10&lt;DATE(2019,(COLUMN(K1)-TRUNC((COLUMN(K1)-6)/13))/4,CHOOSE(MOD((COLUMN(K1)-TRUNC((COLUMN(K1)-5)/13)),4),1,11,21)),$AI10&gt;DATE(2019,(COLUMN(K1)+1-TRUNC((COLUMN(K1)-6)/13))/4,CHOOSE(MOD((COLUMN(K1)-TRUNC((COLUMN(K1)-5)/13)),4),10,20,))),,MIN($AJ10,DATE(2019,(COLUMN(K1)+1-TRUNC((COLUMN(K1)-6)/13))/4,CHOOSE(MOD((COLUMN(K1)-TRUNC((COLUMN(K1)-5)/13)),4),10,20,)))-MAX($AI10,DATE(2019,(COLUMN(K1)-TRUNC((COLUMN(K1)-6)/13))/4,CHOOSE(MOD((COLUMN(K1)-TRUNC((COLUMN(K1)-5)/13)),4),1,11,21)))+1)</f>
        <v>1518.1395348837209</v>
      </c>
      <c r="ER10" s="2">
        <f>SUM(EO10:EQ10)</f>
        <v>5313.4883720930229</v>
      </c>
      <c r="ES10" s="2">
        <f>$AE10/($AJ10-$AI10+1)*IF(OR($AJ10&lt;DATE(2019,(COLUMN(M1)-TRUNC((COLUMN(M1)-6)/13))/4,CHOOSE(MOD((COLUMN(M1)-TRUNC((COLUMN(M1)-5)/13)),4),1,11,21)),$AI10&gt;DATE(2019,(COLUMN(M1)+1-TRUNC((COLUMN(M1)-6)/13))/4,CHOOSE(MOD((COLUMN(M1)-TRUNC((COLUMN(M1)-5)/13)),4),10,20,))),,MIN($AJ10,DATE(2019,(COLUMN(M1)+1-TRUNC((COLUMN(M1)-6)/13))/4,CHOOSE(MOD((COLUMN(M1)-TRUNC((COLUMN(M1)-5)/13)),4),10,20,)))-MAX($AI10,DATE(2019,(COLUMN(M1)-TRUNC((COLUMN(M1)-6)/13))/4,CHOOSE(MOD((COLUMN(M1)-TRUNC((COLUMN(M1)-5)/13)),4),1,11,21)))+1)</f>
        <v>1897.6744186046512</v>
      </c>
      <c r="ET10" s="2">
        <f>$AE10/($AJ10-$AI10+1)*IF(OR($AJ10&lt;DATE(2019,(COLUMN(N1)-TRUNC((COLUMN(N1)-6)/13))/4,CHOOSE(MOD((COLUMN(N1)-TRUNC((COLUMN(N1)-5)/13)),4),1,11,21)),$AI10&gt;DATE(2019,(COLUMN(N1)+1-TRUNC((COLUMN(N1)-6)/13))/4,CHOOSE(MOD((COLUMN(N1)-TRUNC((COLUMN(N1)-5)/13)),4),10,20,))),,MIN($AJ10,DATE(2019,(COLUMN(N1)+1-TRUNC((COLUMN(N1)-6)/13))/4,CHOOSE(MOD((COLUMN(N1)-TRUNC((COLUMN(N1)-5)/13)),4),10,20,)))-MAX($AI10,DATE(2019,(COLUMN(N1)-TRUNC((COLUMN(N1)-6)/13))/4,CHOOSE(MOD((COLUMN(N1)-TRUNC((COLUMN(N1)-5)/13)),4),1,11,21)))+1)</f>
        <v>1897.6744186046512</v>
      </c>
      <c r="EU10" s="2">
        <f>$AE10/($AJ10-$AI10+1)*IF(OR($AJ10&lt;DATE(2019,(COLUMN(O1)-TRUNC((COLUMN(O1)-6)/13))/4,CHOOSE(MOD((COLUMN(O1)-TRUNC((COLUMN(O1)-5)/13)),4),1,11,21)),$AI10&gt;DATE(2019,(COLUMN(O1)+1-TRUNC((COLUMN(O1)-6)/13))/4,CHOOSE(MOD((COLUMN(O1)-TRUNC((COLUMN(O1)-5)/13)),4),10,20,))),,MIN($AJ10,DATE(2019,(COLUMN(O1)+1-TRUNC((COLUMN(O1)-6)/13))/4,CHOOSE(MOD((COLUMN(O1)-TRUNC((COLUMN(O1)-5)/13)),4),10,20,)))-MAX($AI10,DATE(2019,(COLUMN(O1)-TRUNC((COLUMN(O1)-6)/13))/4,CHOOSE(MOD((COLUMN(O1)-TRUNC((COLUMN(O1)-5)/13)),4),1,11,21)))+1)</f>
        <v>1328.3720930232557</v>
      </c>
      <c r="EV10" s="2">
        <f>SUM(ES10:EU10)</f>
        <v>5123.7209302325582</v>
      </c>
      <c r="EW10" s="2">
        <f>SUM(EN10+ER10+EV10)</f>
        <v>16320</v>
      </c>
      <c r="EX10" s="2">
        <f>$AE10/($AJ10-$AI10+1)*IF(OR($AJ10&lt;DATE(2019,(COLUMN(R1)-TRUNC((COLUMN(R1)-6)/13))/4,CHOOSE(MOD((COLUMN(R1)-TRUNC((COLUMN(R1)-5)/13)),4),1,11,21)),$AI10&gt;DATE(2019,(COLUMN(R1)+1-TRUNC((COLUMN(R1)-6)/13))/4,CHOOSE(MOD((COLUMN(R1)-TRUNC((COLUMN(R1)-5)/13)),4),10,20,))),,MIN($AJ10,DATE(2019,(COLUMN(R1)+1-TRUNC((COLUMN(R1)-6)/13))/4,CHOOSE(MOD((COLUMN(R1)-TRUNC((COLUMN(R1)-5)/13)),4),10,20,)))-MAX($AI10,DATE(2019,(COLUMN(R1)-TRUNC((COLUMN(R1)-6)/13))/4,CHOOSE(MOD((COLUMN(R1)-TRUNC((COLUMN(R1)-5)/13)),4),1,11,21)))+1)</f>
        <v>0</v>
      </c>
      <c r="EY10" s="2">
        <f>$AE10/($AJ10-$AI10+1)*IF(OR($AJ10&lt;DATE(2019,(COLUMN(S1)-TRUNC((COLUMN(S1)-6)/13))/4,CHOOSE(MOD((COLUMN(S1)-TRUNC((COLUMN(S1)-5)/13)),4),1,11,21)),$AI10&gt;DATE(2019,(COLUMN(S1)+1-TRUNC((COLUMN(S1)-6)/13))/4,CHOOSE(MOD((COLUMN(S1)-TRUNC((COLUMN(S1)-5)/13)),4),10,20,))),,MIN($AJ10,DATE(2019,(COLUMN(S1)+1-TRUNC((COLUMN(S1)-6)/13))/4,CHOOSE(MOD((COLUMN(S1)-TRUNC((COLUMN(S1)-5)/13)),4),10,20,)))-MAX($AI10,DATE(2019,(COLUMN(S1)-TRUNC((COLUMN(S1)-6)/13))/4,CHOOSE(MOD((COLUMN(S1)-TRUNC((COLUMN(S1)-5)/13)),4),1,11,21)))+1)</f>
        <v>0</v>
      </c>
      <c r="EZ10" s="2">
        <f>$AE10/($AJ10-$AI10+1)*IF(OR($AJ10&lt;DATE(2019,(COLUMN(T1)-TRUNC((COLUMN(T1)-6)/13))/4,CHOOSE(MOD((COLUMN(T1)-TRUNC((COLUMN(T1)-5)/13)),4),1,11,21)),$AI10&gt;DATE(2019,(COLUMN(T1)+1-TRUNC((COLUMN(T1)-6)/13))/4,CHOOSE(MOD((COLUMN(T1)-TRUNC((COLUMN(T1)-5)/13)),4),10,20,))),,MIN($AJ10,DATE(2019,(COLUMN(T1)+1-TRUNC((COLUMN(T1)-6)/13))/4,CHOOSE(MOD((COLUMN(T1)-TRUNC((COLUMN(T1)-5)/13)),4),10,20,)))-MAX($AI10,DATE(2019,(COLUMN(T1)-TRUNC((COLUMN(T1)-6)/13))/4,CHOOSE(MOD((COLUMN(T1)-TRUNC((COLUMN(T1)-5)/13)),4),1,11,21)))+1)</f>
        <v>0</v>
      </c>
      <c r="FA10" s="2">
        <f>SUM(EX10:EZ10)</f>
        <v>0</v>
      </c>
      <c r="FB10" s="2">
        <f>$AE10/($AJ10-$AI10+1)*IF(OR($AJ10&lt;DATE(2019,(COLUMN(V1)-TRUNC((COLUMN(V1)-6)/13))/4,CHOOSE(MOD((COLUMN(V1)-TRUNC((COLUMN(V1)-5)/13)),4),1,11,21)),$AI10&gt;DATE(2019,(COLUMN(V1)+1-TRUNC((COLUMN(V1)-6)/13))/4,CHOOSE(MOD((COLUMN(V1)-TRUNC((COLUMN(V1)-5)/13)),4),10,20,))),,MIN($AJ10,DATE(2019,(COLUMN(V1)+1-TRUNC((COLUMN(V1)-6)/13))/4,CHOOSE(MOD((COLUMN(V1)-TRUNC((COLUMN(V1)-5)/13)),4),10,20,)))-MAX($AI10,DATE(2019,(COLUMN(V1)-TRUNC((COLUMN(V1)-6)/13))/4,CHOOSE(MOD((COLUMN(V1)-TRUNC((COLUMN(V1)-5)/13)),4),1,11,21)))+1)</f>
        <v>0</v>
      </c>
      <c r="FC10" s="2">
        <f>$AE10/($AJ10-$AI10+1)*IF(OR($AJ10&lt;DATE(2019,(COLUMN(W1)-TRUNC((COLUMN(W1)-6)/13))/4,CHOOSE(MOD((COLUMN(W1)-TRUNC((COLUMN(W1)-5)/13)),4),1,11,21)),$AI10&gt;DATE(2019,(COLUMN(W1)+1-TRUNC((COLUMN(W1)-6)/13))/4,CHOOSE(MOD((COLUMN(W1)-TRUNC((COLUMN(W1)-5)/13)),4),10,20,))),,MIN($AJ10,DATE(2019,(COLUMN(W1)+1-TRUNC((COLUMN(W1)-6)/13))/4,CHOOSE(MOD((COLUMN(W1)-TRUNC((COLUMN(W1)-5)/13)),4),10,20,)))-MAX($AI10,DATE(2019,(COLUMN(W1)-TRUNC((COLUMN(W1)-6)/13))/4,CHOOSE(MOD((COLUMN(W1)-TRUNC((COLUMN(W1)-5)/13)),4),1,11,21)))+1)</f>
        <v>0</v>
      </c>
      <c r="FD10" s="2">
        <f>$AE10/($AJ10-$AI10+1)*IF(OR($AJ10&lt;DATE(2019,(COLUMN(X1)-TRUNC((COLUMN(X1)-6)/13))/4,CHOOSE(MOD((COLUMN(X1)-TRUNC((COLUMN(X1)-5)/13)),4),1,11,21)),$AI10&gt;DATE(2019,(COLUMN(X1)+1-TRUNC((COLUMN(X1)-6)/13))/4,CHOOSE(MOD((COLUMN(X1)-TRUNC((COLUMN(X1)-5)/13)),4),10,20,))),,MIN($AJ10,DATE(2019,(COLUMN(X1)+1-TRUNC((COLUMN(X1)-6)/13))/4,CHOOSE(MOD((COLUMN(X1)-TRUNC((COLUMN(X1)-5)/13)),4),10,20,)))-MAX($AI10,DATE(2019,(COLUMN(X1)-TRUNC((COLUMN(X1)-6)/13))/4,CHOOSE(MOD((COLUMN(X1)-TRUNC((COLUMN(X1)-5)/13)),4),1,11,21)))+1)</f>
        <v>0</v>
      </c>
      <c r="FE10" s="2">
        <f>SUM(FB10:FD10)</f>
        <v>0</v>
      </c>
      <c r="FF10" s="2">
        <f>$AE10/($AJ10-$AI10+1)*IF(OR($AJ10&lt;DATE(2019,(COLUMN(Z1)-TRUNC((COLUMN(Z1)-6)/13))/4,CHOOSE(MOD((COLUMN(Z1)-TRUNC((COLUMN(Z1)-5)/13)),4),1,11,21)),$AI10&gt;DATE(2019,(COLUMN(Z1)+1-TRUNC((COLUMN(Z1)-6)/13))/4,CHOOSE(MOD((COLUMN(Z1)-TRUNC((COLUMN(Z1)-5)/13)),4),10,20,))),,MIN($AJ10,DATE(2019,(COLUMN(Z1)+1-TRUNC((COLUMN(Z1)-6)/13))/4,CHOOSE(MOD((COLUMN(Z1)-TRUNC((COLUMN(Z1)-5)/13)),4),10,20,)))-MAX($AI10,DATE(2019,(COLUMN(Z1)-TRUNC((COLUMN(Z1)-6)/13))/4,CHOOSE(MOD((COLUMN(Z1)-TRUNC((COLUMN(Z1)-5)/13)),4),1,11,21)))+1)</f>
        <v>0</v>
      </c>
      <c r="FG10" s="2">
        <f>$AE10/($AJ10-$AI10+1)*IF(OR($AJ10&lt;DATE(2019,(COLUMN(AA1)-TRUNC((COLUMN(AA1)-6)/13))/4,CHOOSE(MOD((COLUMN(AA1)-TRUNC((COLUMN(AA1)-5)/13)),4),1,11,21)),$AI10&gt;DATE(2019,(COLUMN(AA1)+1-TRUNC((COLUMN(AA1)-6)/13))/4,CHOOSE(MOD((COLUMN(AA1)-TRUNC((COLUMN(AA1)-5)/13)),4),10,20,))),,MIN($AJ10,DATE(2019,(COLUMN(AA1)+1-TRUNC((COLUMN(AA1)-6)/13))/4,CHOOSE(MOD((COLUMN(AA1)-TRUNC((COLUMN(AA1)-5)/13)),4),10,20,)))-MAX($AI10,DATE(2019,(COLUMN(AA1)-TRUNC((COLUMN(AA1)-6)/13))/4,CHOOSE(MOD((COLUMN(AA1)-TRUNC((COLUMN(AA1)-5)/13)),4),1,11,21)))+1)</f>
        <v>0</v>
      </c>
      <c r="FH10" s="2">
        <f>$AE10/($AJ10-$AI10+1)*IF(OR($AJ10&lt;DATE(2019,(COLUMN(AB1)-TRUNC((COLUMN(AB1)-6)/13))/4,CHOOSE(MOD((COLUMN(AB1)-TRUNC((COLUMN(AB1)-5)/13)),4),1,11,21)),$AI10&gt;DATE(2019,(COLUMN(AB1)+1-TRUNC((COLUMN(AB1)-6)/13))/4,CHOOSE(MOD((COLUMN(AB1)-TRUNC((COLUMN(AB1)-5)/13)),4),10,20,))),,MIN($AJ10,DATE(2019,(COLUMN(AB1)+1-TRUNC((COLUMN(AB1)-6)/13))/4,CHOOSE(MOD((COLUMN(AB1)-TRUNC((COLUMN(AB1)-5)/13)),4),10,20,)))-MAX($AI10,DATE(2019,(COLUMN(AB1)-TRUNC((COLUMN(AB1)-6)/13))/4,CHOOSE(MOD((COLUMN(AB1)-TRUNC((COLUMN(AB1)-5)/13)),4),1,11,21)))+1)</f>
        <v>0</v>
      </c>
      <c r="FI10" s="2">
        <f>SUM(FF10:FH10)</f>
        <v>0</v>
      </c>
      <c r="FJ10" s="2">
        <f>SUM(FA10+FE10+FI10)</f>
        <v>0</v>
      </c>
      <c r="FK10" s="2">
        <f>$AE10/($AJ10-$AI10+1)*IF(OR($AJ10&lt;DATE(2019,(COLUMN(AE1)-TRUNC((COLUMN(AE1)-6)/13))/4,CHOOSE(MOD((COLUMN(AE1)-TRUNC((COLUMN(AE1)-5)/13)),4),1,11,21)),$AI10&gt;DATE(2019,(COLUMN(AE1)+1-TRUNC((COLUMN(AE1)-6)/13))/4,CHOOSE(MOD((COLUMN(AE1)-TRUNC((COLUMN(AE1)-5)/13)),4),10,20,))),,MIN($AJ10,DATE(2019,(COLUMN(AE1)+1-TRUNC((COLUMN(AE1)-6)/13))/4,CHOOSE(MOD((COLUMN(AE1)-TRUNC((COLUMN(AE1)-5)/13)),4),10,20,)))-MAX($AI10,DATE(2019,(COLUMN(AE1)-TRUNC((COLUMN(AE1)-6)/13))/4,CHOOSE(MOD((COLUMN(AE1)-TRUNC((COLUMN(AE1)-5)/13)),4),1,11,21)))+1)</f>
        <v>0</v>
      </c>
      <c r="FL10" s="2">
        <f>$AE10/($AJ10-$AI10+1)*IF(OR($AJ10&lt;DATE(2019,(COLUMN(AF1)-TRUNC((COLUMN(AF1)-6)/13))/4,CHOOSE(MOD((COLUMN(AF1)-TRUNC((COLUMN(AF1)-5)/13)),4),1,11,21)),$AI10&gt;DATE(2019,(COLUMN(AF1)+1-TRUNC((COLUMN(AF1)-6)/13))/4,CHOOSE(MOD((COLUMN(AF1)-TRUNC((COLUMN(AF1)-5)/13)),4),10,20,))),,MIN($AJ10,DATE(2019,(COLUMN(AF1)+1-TRUNC((COLUMN(AF1)-6)/13))/4,CHOOSE(MOD((COLUMN(AF1)-TRUNC((COLUMN(AF1)-5)/13)),4),10,20,)))-MAX($AI10,DATE(2019,(COLUMN(AF1)-TRUNC((COLUMN(AF1)-6)/13))/4,CHOOSE(MOD((COLUMN(AF1)-TRUNC((COLUMN(AF1)-5)/13)),4),1,11,21)))+1)</f>
        <v>0</v>
      </c>
      <c r="FM10" s="2">
        <f>$AE10/($AJ10-$AI10+1)*IF(OR($AJ10&lt;DATE(2019,(COLUMN(AG1)-TRUNC((COLUMN(AG1)-6)/13))/4,CHOOSE(MOD((COLUMN(AG1)-TRUNC((COLUMN(AG1)-5)/13)),4),1,11,21)),$AI10&gt;DATE(2019,(COLUMN(AG1)+1-TRUNC((COLUMN(AG1)-6)/13))/4,CHOOSE(MOD((COLUMN(AG1)-TRUNC((COLUMN(AG1)-5)/13)),4),10,20,))),,MIN($AJ10,DATE(2019,(COLUMN(AG1)+1-TRUNC((COLUMN(AG1)-6)/13))/4,CHOOSE(MOD((COLUMN(AG1)-TRUNC((COLUMN(AG1)-5)/13)),4),10,20,)))-MAX($AI10,DATE(2019,(COLUMN(AG1)-TRUNC((COLUMN(AG1)-6)/13))/4,CHOOSE(MOD((COLUMN(AG1)-TRUNC((COLUMN(AG1)-5)/13)),4),1,11,21)))+1)</f>
        <v>0</v>
      </c>
      <c r="FN10" s="2">
        <f>SUM(FK10:FM10)</f>
        <v>0</v>
      </c>
      <c r="FO10" s="2">
        <f>$AE10/($AJ10-$AI10+1)*IF(OR($AJ10&lt;DATE(2019,(COLUMN(AI1)-TRUNC((COLUMN(AI1)-6)/13))/4,CHOOSE(MOD((COLUMN(AI1)-TRUNC((COLUMN(AI1)-5)/13)),4),1,11,21)),$AI10&gt;DATE(2019,(COLUMN(AI1)+1-TRUNC((COLUMN(AI1)-6)/13))/4,CHOOSE(MOD((COLUMN(AI1)-TRUNC((COLUMN(AI1)-5)/13)),4),10,20,))),,MIN($AJ10,DATE(2019,(COLUMN(AI1)+1-TRUNC((COLUMN(AI1)-6)/13))/4,CHOOSE(MOD((COLUMN(AI1)-TRUNC((COLUMN(AI1)-5)/13)),4),10,20,)))-MAX($AI10,DATE(2019,(COLUMN(AI1)-TRUNC((COLUMN(AI1)-6)/13))/4,CHOOSE(MOD((COLUMN(AI1)-TRUNC((COLUMN(AI1)-5)/13)),4),1,11,21)))+1)</f>
        <v>0</v>
      </c>
      <c r="FP10" s="2">
        <f>$AE10/($AJ10-$AI10+1)*IF(OR($AJ10&lt;DATE(2019,(COLUMN(AJ1)-TRUNC((COLUMN(AJ1)-6)/13))/4,CHOOSE(MOD((COLUMN(AJ1)-TRUNC((COLUMN(AJ1)-5)/13)),4),1,11,21)),$AI10&gt;DATE(2019,(COLUMN(AJ1)+1-TRUNC((COLUMN(AJ1)-6)/13))/4,CHOOSE(MOD((COLUMN(AJ1)-TRUNC((COLUMN(AJ1)-5)/13)),4),10,20,))),,MIN($AJ10,DATE(2019,(COLUMN(AJ1)+1-TRUNC((COLUMN(AJ1)-6)/13))/4,CHOOSE(MOD((COLUMN(AJ1)-TRUNC((COLUMN(AJ1)-5)/13)),4),10,20,)))-MAX($AI10,DATE(2019,(COLUMN(AJ1)-TRUNC((COLUMN(AJ1)-6)/13))/4,CHOOSE(MOD((COLUMN(AJ1)-TRUNC((COLUMN(AJ1)-5)/13)),4),1,11,21)))+1)</f>
        <v>0</v>
      </c>
      <c r="FQ10" s="2">
        <f>$AE10/($AJ10-$AI10+1)*IF(OR($AJ10&lt;DATE(2019,(COLUMN(AK1)-TRUNC((COLUMN(AK1)-6)/13))/4,CHOOSE(MOD((COLUMN(AK1)-TRUNC((COLUMN(AK1)-5)/13)),4),1,11,21)),$AI10&gt;DATE(2019,(COLUMN(AK1)+1-TRUNC((COLUMN(AK1)-6)/13))/4,CHOOSE(MOD((COLUMN(AK1)-TRUNC((COLUMN(AK1)-5)/13)),4),10,20,))),,MIN($AJ10,DATE(2019,(COLUMN(AK1)+1-TRUNC((COLUMN(AK1)-6)/13))/4,CHOOSE(MOD((COLUMN(AK1)-TRUNC((COLUMN(AK1)-5)/13)),4),10,20,)))-MAX($AI10,DATE(2019,(COLUMN(AK1)-TRUNC((COLUMN(AK1)-6)/13))/4,CHOOSE(MOD((COLUMN(AK1)-TRUNC((COLUMN(AK1)-5)/13)),4),1,11,21)))+1)</f>
        <v>0</v>
      </c>
      <c r="FR10" s="2">
        <f>SUM(FO10:FQ10)</f>
        <v>0</v>
      </c>
      <c r="FS10" s="2">
        <f>$AE10/($AJ10-$AI10+1)*IF(OR($AJ10&lt;DATE(2019,(COLUMN(AM1)-TRUNC((COLUMN(AM1)-6)/13))/4,CHOOSE(MOD((COLUMN(AM1)-TRUNC((COLUMN(AM1)-5)/13)),4),1,11,21)),$AI10&gt;DATE(2019,(COLUMN(AM1)+1-TRUNC((COLUMN(AM1)-6)/13))/4,CHOOSE(MOD((COLUMN(AM1)-TRUNC((COLUMN(AM1)-5)/13)),4),10,20,))),,MIN($AJ10,DATE(2019,(COLUMN(AM1)+1-TRUNC((COLUMN(AM1)-6)/13))/4,CHOOSE(MOD((COLUMN(AM1)-TRUNC((COLUMN(AM1)-5)/13)),4),10,20,)))-MAX($AI10,DATE(2019,(COLUMN(AM1)-TRUNC((COLUMN(AM1)-6)/13))/4,CHOOSE(MOD((COLUMN(AM1)-TRUNC((COLUMN(AM1)-5)/13)),4),1,11,21)))+1)</f>
        <v>0</v>
      </c>
      <c r="FT10" s="2">
        <f>$AE10/($AJ10-$AI10+1)*IF(OR($AJ10&lt;DATE(2019,(COLUMN(AN1)-TRUNC((COLUMN(AN1)-6)/13))/4,CHOOSE(MOD((COLUMN(AN1)-TRUNC((COLUMN(AN1)-5)/13)),4),1,11,21)),$AI10&gt;DATE(2019,(COLUMN(AN1)+1-TRUNC((COLUMN(AN1)-6)/13))/4,CHOOSE(MOD((COLUMN(AN1)-TRUNC((COLUMN(AN1)-5)/13)),4),10,20,))),,MIN($AJ10,DATE(2019,(COLUMN(AN1)+1-TRUNC((COLUMN(AN1)-6)/13))/4,CHOOSE(MOD((COLUMN(AN1)-TRUNC((COLUMN(AN1)-5)/13)),4),10,20,)))-MAX($AI10,DATE(2019,(COLUMN(AN1)-TRUNC((COLUMN(AN1)-6)/13))/4,CHOOSE(MOD((COLUMN(AN1)-TRUNC((COLUMN(AN1)-5)/13)),4),1,11,21)))+1)</f>
        <v>0</v>
      </c>
      <c r="FU10" s="2">
        <f>$AE10/($AJ10-$AI10+1)*IF(OR($AJ10&lt;DATE(2019,(COLUMN(AO1)-TRUNC((COLUMN(AO1)-6)/13))/4,CHOOSE(MOD((COLUMN(AO1)-TRUNC((COLUMN(AO1)-5)/13)),4),1,11,21)),$AI10&gt;DATE(2019,(COLUMN(AO1)+1-TRUNC((COLUMN(AO1)-6)/13))/4,CHOOSE(MOD((COLUMN(AO1)-TRUNC((COLUMN(AO1)-5)/13)),4),10,20,))),,MIN($AJ10,DATE(2019,(COLUMN(AO1)+1-TRUNC((COLUMN(AO1)-6)/13))/4,CHOOSE(MOD((COLUMN(AO1)-TRUNC((COLUMN(AO1)-5)/13)),4),10,20,)))-MAX($AI10,DATE(2019,(COLUMN(AO1)-TRUNC((COLUMN(AO1)-6)/13))/4,CHOOSE(MOD((COLUMN(AO1)-TRUNC((COLUMN(AO1)-5)/13)),4),1,11,21)))+1)</f>
        <v>0</v>
      </c>
      <c r="FV10" s="2">
        <f>SUM(FS10:FU10)</f>
        <v>0</v>
      </c>
      <c r="FW10" s="2">
        <f>SUM(FN10+FR10+FV10)</f>
        <v>0</v>
      </c>
      <c r="FX10" s="2">
        <f>$AE10/($AJ10-$AI10+1)*IF(OR($AJ10&lt;DATE(2019,(COLUMN(AR1)-TRUNC((COLUMN(AR1)-6)/13))/4,CHOOSE(MOD((COLUMN(AR1)-TRUNC((COLUMN(AR1)-5)/13)),4),1,11,21)),$AI10&gt;DATE(2019,(COLUMN(AR1)+1-TRUNC((COLUMN(AR1)-6)/13))/4,CHOOSE(MOD((COLUMN(AR1)-TRUNC((COLUMN(AR1)-5)/13)),4),10,20,))),,MIN($AJ10,DATE(2019,(COLUMN(AR1)+1-TRUNC((COLUMN(AR1)-6)/13))/4,CHOOSE(MOD((COLUMN(AR1)-TRUNC((COLUMN(AR1)-5)/13)),4),10,20,)))-MAX($AI10,DATE(2019,(COLUMN(AR1)-TRUNC((COLUMN(AR1)-6)/13))/4,CHOOSE(MOD((COLUMN(AR1)-TRUNC((COLUMN(AR1)-5)/13)),4),1,11,21)))+1)</f>
        <v>0</v>
      </c>
      <c r="FY10" s="2">
        <f>$AE10/($AJ10-$AI10+1)*IF(OR($AJ10&lt;DATE(2019,(COLUMN(AS1)-TRUNC((COLUMN(AS1)-6)/13))/4,CHOOSE(MOD((COLUMN(AS1)-TRUNC((COLUMN(AS1)-5)/13)),4),1,11,21)),$AI10&gt;DATE(2019,(COLUMN(AS1)+1-TRUNC((COLUMN(AS1)-6)/13))/4,CHOOSE(MOD((COLUMN(AS1)-TRUNC((COLUMN(AS1)-5)/13)),4),10,20,))),,MIN($AJ10,DATE(2019,(COLUMN(AS1)+1-TRUNC((COLUMN(AS1)-6)/13))/4,CHOOSE(MOD((COLUMN(AS1)-TRUNC((COLUMN(AS1)-5)/13)),4),10,20,)))-MAX($AI10,DATE(2019,(COLUMN(AS1)-TRUNC((COLUMN(AS1)-6)/13))/4,CHOOSE(MOD((COLUMN(AS1)-TRUNC((COLUMN(AS1)-5)/13)),4),1,11,21)))+1)</f>
        <v>0</v>
      </c>
      <c r="FZ10" s="2">
        <f>$AE10/($AJ10-$AI10+1)*IF(OR($AJ10&lt;DATE(2019,(COLUMN(AT1)-TRUNC((COLUMN(AT1)-6)/13))/4,CHOOSE(MOD((COLUMN(AT1)-TRUNC((COLUMN(AT1)-5)/13)),4),1,11,21)),$AI10&gt;DATE(2019,(COLUMN(AT1)+1-TRUNC((COLUMN(AT1)-6)/13))/4,CHOOSE(MOD((COLUMN(AT1)-TRUNC((COLUMN(AT1)-5)/13)),4),10,20,))),,MIN($AJ10,DATE(2019,(COLUMN(AT1)+1-TRUNC((COLUMN(AT1)-6)/13))/4,CHOOSE(MOD((COLUMN(AT1)-TRUNC((COLUMN(AT1)-5)/13)),4),10,20,)))-MAX($AI10,DATE(2019,(COLUMN(AT1)-TRUNC((COLUMN(AT1)-6)/13))/4,CHOOSE(MOD((COLUMN(AT1)-TRUNC((COLUMN(AT1)-5)/13)),4),1,11,21)))+1)</f>
        <v>0</v>
      </c>
      <c r="GA10" s="2">
        <f>SUM(FX10:FZ10)</f>
        <v>0</v>
      </c>
      <c r="GB10" s="2">
        <f>$AE10/($AJ10-$AI10+1)*IF(OR($AJ10&lt;DATE(2019,(COLUMN(AV1)-TRUNC((COLUMN(AV1)-6)/13))/4,CHOOSE(MOD((COLUMN(AV1)-TRUNC((COLUMN(AV1)-5)/13)),4),1,11,21)),$AI10&gt;DATE(2019,(COLUMN(AV1)+1-TRUNC((COLUMN(AV1)-6)/13))/4,CHOOSE(MOD((COLUMN(AV1)-TRUNC((COLUMN(AV1)-5)/13)),4),10,20,))),,MIN($AJ10,DATE(2019,(COLUMN(AV1)+1-TRUNC((COLUMN(AV1)-6)/13))/4,CHOOSE(MOD((COLUMN(AV1)-TRUNC((COLUMN(AV1)-5)/13)),4),10,20,)))-MAX($AI10,DATE(2019,(COLUMN(AV1)-TRUNC((COLUMN(AV1)-6)/13))/4,CHOOSE(MOD((COLUMN(AV1)-TRUNC((COLUMN(AV1)-5)/13)),4),1,11,21)))+1)</f>
        <v>0</v>
      </c>
      <c r="GC10" s="2">
        <f>$AE10/($AJ10-$AI10+1)*IF(OR($AJ10&lt;DATE(2019,(COLUMN(AW1)-TRUNC((COLUMN(AW1)-6)/13))/4,CHOOSE(MOD((COLUMN(AW1)-TRUNC((COLUMN(AW1)-5)/13)),4),1,11,21)),$AI10&gt;DATE(2019,(COLUMN(AW1)+1-TRUNC((COLUMN(AW1)-6)/13))/4,CHOOSE(MOD((COLUMN(AW1)-TRUNC((COLUMN(AW1)-5)/13)),4),10,20,))),,MIN($AJ10,DATE(2019,(COLUMN(AW1)+1-TRUNC((COLUMN(AW1)-6)/13))/4,CHOOSE(MOD((COLUMN(AW1)-TRUNC((COLUMN(AW1)-5)/13)),4),10,20,)))-MAX($AI10,DATE(2019,(COLUMN(AW1)-TRUNC((COLUMN(AW1)-6)/13))/4,CHOOSE(MOD((COLUMN(AW1)-TRUNC((COLUMN(AW1)-5)/13)),4),1,11,21)))+1)</f>
        <v>0</v>
      </c>
      <c r="GD10" s="2">
        <f>$AE10/($AJ10-$AI10+1)*IF(OR($AJ10&lt;DATE(2019,(COLUMN(AX1)-TRUNC((COLUMN(AX1)-6)/13))/4,CHOOSE(MOD((COLUMN(AX1)-TRUNC((COLUMN(AX1)-5)/13)),4),1,11,21)),$AI10&gt;DATE(2019,(COLUMN(AX1)+1-TRUNC((COLUMN(AX1)-6)/13))/4,CHOOSE(MOD((COLUMN(AX1)-TRUNC((COLUMN(AX1)-5)/13)),4),10,20,))),,MIN($AJ10,DATE(2019,(COLUMN(AX1)+1-TRUNC((COLUMN(AX1)-6)/13))/4,CHOOSE(MOD((COLUMN(AX1)-TRUNC((COLUMN(AX1)-5)/13)),4),10,20,)))-MAX($AI10,DATE(2019,(COLUMN(AX1)-TRUNC((COLUMN(AX1)-6)/13))/4,CHOOSE(MOD((COLUMN(AX1)-TRUNC((COLUMN(AX1)-5)/13)),4),1,11,21)))+1)</f>
        <v>0</v>
      </c>
      <c r="GE10" s="2">
        <f>SUM(GB10:GD10)</f>
        <v>0</v>
      </c>
      <c r="GF10" s="2">
        <f>$AE10/($AJ10-$AI10+1)*IF(OR($AJ10&lt;DATE(2019,(COLUMN(AZ1)-TRUNC((COLUMN(AZ1)-6)/13))/4,CHOOSE(MOD((COLUMN(AZ1)-TRUNC((COLUMN(AZ1)-5)/13)),4),1,11,21)),$AI10&gt;DATE(2019,(COLUMN(AZ1)+1-TRUNC((COLUMN(AZ1)-6)/13))/4,CHOOSE(MOD((COLUMN(AZ1)-TRUNC((COLUMN(AZ1)-5)/13)),4),10,20,))),,MIN($AJ10,DATE(2019,(COLUMN(AZ1)+1-TRUNC((COLUMN(AZ1)-6)/13))/4,CHOOSE(MOD((COLUMN(AZ1)-TRUNC((COLUMN(AZ1)-5)/13)),4),10,20,)))-MAX($AI10,DATE(2019,(COLUMN(AZ1)-TRUNC((COLUMN(AZ1)-6)/13))/4,CHOOSE(MOD((COLUMN(AZ1)-TRUNC((COLUMN(AZ1)-5)/13)),4),1,11,21)))+1)</f>
        <v>0</v>
      </c>
      <c r="GG10" s="2">
        <f>$AE10/($AJ10-$AI10+1)*IF(OR($AJ10&lt;DATE(2019,(COLUMN(BA1)-TRUNC((COLUMN(BA1)-6)/13))/4,CHOOSE(MOD((COLUMN(BA1)-TRUNC((COLUMN(BA1)-5)/13)),4),1,11,21)),$AI10&gt;DATE(2019,(COLUMN(BA1)+1-TRUNC((COLUMN(BA1)-6)/13))/4,CHOOSE(MOD((COLUMN(BA1)-TRUNC((COLUMN(BA1)-5)/13)),4),10,20,))),,MIN($AJ10,DATE(2019,(COLUMN(BA1)+1-TRUNC((COLUMN(BA1)-6)/13))/4,CHOOSE(MOD((COLUMN(BA1)-TRUNC((COLUMN(BA1)-5)/13)),4),10,20,)))-MAX($AI10,DATE(2019,(COLUMN(BA1)-TRUNC((COLUMN(BA1)-6)/13))/4,CHOOSE(MOD((COLUMN(BA1)-TRUNC((COLUMN(BA1)-5)/13)),4),1,11,21)))+1)</f>
        <v>0</v>
      </c>
      <c r="GH10" s="2">
        <f>$AE10/($AJ10-$AI10+1)*IF(OR($AJ10&lt;DATE(2019,(COLUMN(BB1)-TRUNC((COLUMN(BB1)-6)/13))/4,CHOOSE(MOD((COLUMN(BB1)-TRUNC((COLUMN(BB1)-5)/13)),4),1,11,21)),$AI10&gt;DATE(2019,(COLUMN(BB1)+1-TRUNC((COLUMN(BB1)-6)/13))/4,CHOOSE(MOD((COLUMN(BB1)-TRUNC((COLUMN(BB1)-5)/13)),4),10,20,))),,MIN($AJ10,DATE(2019,(COLUMN(BB1)+1-TRUNC((COLUMN(BB1)-6)/13))/4,CHOOSE(MOD((COLUMN(BB1)-TRUNC((COLUMN(BB1)-5)/13)),4),10,20,)))-MAX($AI10,DATE(2019,(COLUMN(BB1)-TRUNC((COLUMN(BB1)-6)/13))/4,CHOOSE(MOD((COLUMN(BB1)-TRUNC((COLUMN(BB1)-5)/13)),4),1,11,21)))+1)</f>
        <v>0</v>
      </c>
      <c r="GI10" s="2">
        <f>SUM(GF10:GH10)</f>
        <v>0</v>
      </c>
      <c r="GJ10" s="2">
        <f>SUM(GA10+GE10+GI10)</f>
        <v>0</v>
      </c>
      <c r="GK10" s="2">
        <f>SUM(EW10+FJ10+FW10+GJ10)</f>
        <v>16320</v>
      </c>
    </row>
    <row r="11" spans="1:193" ht="14.65" customHeight="1" x14ac:dyDescent="0.25">
      <c r="A11" s="1">
        <v>2</v>
      </c>
      <c r="B11" s="1"/>
      <c r="C11" s="3"/>
      <c r="D11" s="4"/>
      <c r="E11" s="4"/>
      <c r="F11" s="4"/>
      <c r="G11" s="4"/>
      <c r="H11" s="4"/>
      <c r="I11" s="4"/>
      <c r="J11" s="4"/>
      <c r="K11" s="4"/>
      <c r="L11" s="4"/>
      <c r="M11" s="7"/>
      <c r="N11" s="7"/>
      <c r="O11" s="7"/>
      <c r="P11" s="7"/>
      <c r="Q11" s="7"/>
      <c r="R11" s="23"/>
      <c r="S11" s="23"/>
      <c r="T11" s="23"/>
      <c r="U11" s="23"/>
      <c r="V11" s="23"/>
      <c r="W11" s="23"/>
      <c r="X11" s="24"/>
      <c r="Y11" s="24"/>
      <c r="Z11" s="81">
        <v>35824</v>
      </c>
      <c r="AA11" s="17"/>
      <c r="AB11" s="18"/>
      <c r="AC11" s="17"/>
      <c r="AD11" s="68">
        <f>VLOOKUP(Z11,'2'!A:AV,25,0)</f>
        <v>29580</v>
      </c>
      <c r="AE11" s="68">
        <f>VLOOKUP(Z11,'2'!A:AV,47,0)</f>
        <v>27590</v>
      </c>
      <c r="AF11" s="19"/>
      <c r="AG11" s="18"/>
      <c r="AH11" s="18"/>
      <c r="AI11" s="77">
        <f>VLOOKUP(Z11,'2'!A:AV,4,0)</f>
        <v>43475</v>
      </c>
      <c r="AJ11" s="77">
        <f>VLOOKUP(Z11,'2'!A:AV,5,0)</f>
        <v>43659</v>
      </c>
      <c r="AK11" s="17"/>
      <c r="AL11" s="20"/>
      <c r="AM11" s="25"/>
      <c r="AN11" s="23"/>
      <c r="AO11" s="20"/>
      <c r="AP11" s="23"/>
      <c r="AQ11" s="20"/>
      <c r="AR11" s="23"/>
      <c r="AS11" s="20"/>
      <c r="AT11" s="27"/>
      <c r="AU11" s="27"/>
      <c r="AV11" s="23"/>
      <c r="AW11" s="26"/>
      <c r="AX11" s="20"/>
      <c r="AY11" s="20"/>
      <c r="AZ11" s="20"/>
      <c r="BA11" s="20"/>
      <c r="BB11" s="23"/>
      <c r="BC11" s="23"/>
      <c r="BD11" s="20"/>
      <c r="BE11" s="4"/>
      <c r="BF11" s="4"/>
      <c r="BG11" s="4"/>
      <c r="BH11" s="4"/>
      <c r="BI11" s="4"/>
      <c r="BJ11" s="4"/>
      <c r="BK11" s="4"/>
      <c r="BL11" s="6"/>
      <c r="BM11" s="6"/>
      <c r="BN11" s="7"/>
      <c r="BO11" s="7"/>
      <c r="BP11" s="4"/>
      <c r="BQ11" s="4"/>
      <c r="BR11" s="4"/>
      <c r="BS11" s="4"/>
      <c r="BT11" s="4"/>
      <c r="BU11" s="7"/>
      <c r="BV11" s="4"/>
      <c r="BW11" s="4"/>
      <c r="BX11" s="4"/>
      <c r="BY11" s="4"/>
      <c r="BZ11" s="4"/>
      <c r="CA11" s="4"/>
      <c r="CB11" s="2"/>
      <c r="CC11" s="2"/>
      <c r="CD11" s="94"/>
      <c r="CE11" s="27"/>
      <c r="CF11" s="95"/>
      <c r="CG11" s="24"/>
      <c r="CH11" s="24"/>
      <c r="CI11" s="24"/>
      <c r="CJ11" s="2">
        <f t="shared" ref="CJ11:CJ14" si="23">$AD11/($AJ11-$AI11+1)*IF(OR($AJ11&lt;DATE(2019,(COLUMN(E2)-TRUNC((COLUMN(E2)-6)/13))/4,CHOOSE(MOD((COLUMN(E2)-TRUNC((COLUMN(E2)-5)/13)),4),1,11,21)),$AI11&gt;DATE(2019,(COLUMN(E2)+1-TRUNC((COLUMN(E2)-6)/13))/4,CHOOSE(MOD((COLUMN(E2)-TRUNC((COLUMN(E2)-5)/13)),4),10,20,))),,MIN($AJ11,DATE(2019,(COLUMN(E2)+1-TRUNC((COLUMN(E2)-6)/13))/4,CHOOSE(MOD((COLUMN(E2)-TRUNC((COLUMN(E2)-5)/13)),4),10,20,)))-MAX($AI11,DATE(2019,(COLUMN(E2)-TRUNC((COLUMN(E2)-6)/13))/4,CHOOSE(MOD((COLUMN(E2)-TRUNC((COLUMN(E2)-5)/13)),4),1,11,21)))+1)</f>
        <v>159.8918918918919</v>
      </c>
      <c r="CK11" s="2">
        <f t="shared" ref="CK11:CK14" si="24">$AD11/($AJ11-$AI11+1)*IF(OR($AJ11&lt;DATE(2019,(COLUMN(F2)-TRUNC((COLUMN(F2)-6)/13))/4,CHOOSE(MOD((COLUMN(F2)-TRUNC((COLUMN(F2)-5)/13)),4),1,11,21)),$AI11&gt;DATE(2019,(COLUMN(F2)+1-TRUNC((COLUMN(F2)-6)/13))/4,CHOOSE(MOD((COLUMN(F2)-TRUNC((COLUMN(F2)-5)/13)),4),10,20,))),,MIN($AJ11,DATE(2019,(COLUMN(F2)+1-TRUNC((COLUMN(F2)-6)/13))/4,CHOOSE(MOD((COLUMN(F2)-TRUNC((COLUMN(F2)-5)/13)),4),10,20,)))-MAX($AI11,DATE(2019,(COLUMN(F2)-TRUNC((COLUMN(F2)-6)/13))/4,CHOOSE(MOD((COLUMN(F2)-TRUNC((COLUMN(F2)-5)/13)),4),1,11,21)))+1)</f>
        <v>1598.918918918919</v>
      </c>
      <c r="CL11" s="2">
        <f t="shared" ref="CL11:CL14" si="25">$AD11/($AJ11-$AI11+1)*IF(OR($AJ11&lt;DATE(2019,(COLUMN(G2)-TRUNC((COLUMN(G2)-6)/13))/4,CHOOSE(MOD((COLUMN(G2)-TRUNC((COLUMN(G2)-5)/13)),4),1,11,21)),$AI11&gt;DATE(2019,(COLUMN(G2)+1-TRUNC((COLUMN(G2)-6)/13))/4,CHOOSE(MOD((COLUMN(G2)-TRUNC((COLUMN(G2)-5)/13)),4),10,20,))),,MIN($AJ11,DATE(2019,(COLUMN(G2)+1-TRUNC((COLUMN(G2)-6)/13))/4,CHOOSE(MOD((COLUMN(G2)-TRUNC((COLUMN(G2)-5)/13)),4),10,20,)))-MAX($AI11,DATE(2019,(COLUMN(G2)-TRUNC((COLUMN(G2)-6)/13))/4,CHOOSE(MOD((COLUMN(G2)-TRUNC((COLUMN(G2)-5)/13)),4),1,11,21)))+1)</f>
        <v>1758.8108108108108</v>
      </c>
      <c r="CM11" s="2">
        <f t="shared" ref="CM11:CM12" si="26">SUM(CJ11:CL11)</f>
        <v>3517.6216216216217</v>
      </c>
      <c r="CN11" s="2">
        <f t="shared" ref="CN11:CN14" si="27">$AD11/($AJ11-$AI11+1)*IF(OR($AJ11&lt;DATE(2019,(COLUMN(I2)-TRUNC((COLUMN(I2)-6)/13))/4,CHOOSE(MOD((COLUMN(I2)-TRUNC((COLUMN(I2)-5)/13)),4),1,11,21)),$AI11&gt;DATE(2019,(COLUMN(I2)+1-TRUNC((COLUMN(I2)-6)/13))/4,CHOOSE(MOD((COLUMN(I2)-TRUNC((COLUMN(I2)-5)/13)),4),10,20,))),,MIN($AJ11,DATE(2019,(COLUMN(I2)+1-TRUNC((COLUMN(I2)-6)/13))/4,CHOOSE(MOD((COLUMN(I2)-TRUNC((COLUMN(I2)-5)/13)),4),10,20,)))-MAX($AI11,DATE(2019,(COLUMN(I2)-TRUNC((COLUMN(I2)-6)/13))/4,CHOOSE(MOD((COLUMN(I2)-TRUNC((COLUMN(I2)-5)/13)),4),1,11,21)))+1)</f>
        <v>1598.918918918919</v>
      </c>
      <c r="CO11" s="2">
        <f t="shared" si="1"/>
        <v>1598.918918918919</v>
      </c>
      <c r="CP11" s="2">
        <f t="shared" si="2"/>
        <v>1279.1351351351352</v>
      </c>
      <c r="CQ11" s="2">
        <f t="shared" ref="CQ11:CQ12" si="28">SUM(CN11:CP11)</f>
        <v>4476.9729729729734</v>
      </c>
      <c r="CR11" s="2">
        <f t="shared" ref="CR11:CR14" si="29">$AD11/($AJ11-$AI11+1)*IF(OR($AJ11&lt;DATE(2019,(COLUMN(M2)-TRUNC((COLUMN(M2)-6)/13))/4,CHOOSE(MOD((COLUMN(M2)-TRUNC((COLUMN(M2)-5)/13)),4),1,11,21)),$AI11&gt;DATE(2019,(COLUMN(M2)+1-TRUNC((COLUMN(M2)-6)/13))/4,CHOOSE(MOD((COLUMN(M2)-TRUNC((COLUMN(M2)-5)/13)),4),10,20,))),,MIN($AJ11,DATE(2019,(COLUMN(M2)+1-TRUNC((COLUMN(M2)-6)/13))/4,CHOOSE(MOD((COLUMN(M2)-TRUNC((COLUMN(M2)-5)/13)),4),10,20,)))-MAX($AI11,DATE(2019,(COLUMN(M2)-TRUNC((COLUMN(M2)-6)/13))/4,CHOOSE(MOD((COLUMN(M2)-TRUNC((COLUMN(M2)-5)/13)),4),1,11,21)))+1)</f>
        <v>1598.918918918919</v>
      </c>
      <c r="CS11" s="2">
        <f t="shared" si="3"/>
        <v>1598.918918918919</v>
      </c>
      <c r="CT11" s="2">
        <f t="shared" si="4"/>
        <v>1758.8108108108108</v>
      </c>
      <c r="CU11" s="2">
        <f t="shared" ref="CU11:CU12" si="30">SUM(CR11:CT11)</f>
        <v>4956.6486486486483</v>
      </c>
      <c r="CV11" s="2">
        <f t="shared" ref="CV11:CV12" si="31">SUM(CM11+CQ11+CU11)</f>
        <v>12951.243243243243</v>
      </c>
      <c r="CW11" s="2">
        <f t="shared" ref="CW11:CW14" si="32">$AD11/($AJ11-$AI11+1)*IF(OR($AJ11&lt;DATE(2019,(COLUMN(R2)-TRUNC((COLUMN(R2)-6)/13))/4,CHOOSE(MOD((COLUMN(R2)-TRUNC((COLUMN(R2)-5)/13)),4),1,11,21)),$AI11&gt;DATE(2019,(COLUMN(R2)+1-TRUNC((COLUMN(R2)-6)/13))/4,CHOOSE(MOD((COLUMN(R2)-TRUNC((COLUMN(R2)-5)/13)),4),10,20,))),,MIN($AJ11,DATE(2019,(COLUMN(R2)+1-TRUNC((COLUMN(R2)-6)/13))/4,CHOOSE(MOD((COLUMN(R2)-TRUNC((COLUMN(R2)-5)/13)),4),10,20,)))-MAX($AI11,DATE(2019,(COLUMN(R2)-TRUNC((COLUMN(R2)-6)/13))/4,CHOOSE(MOD((COLUMN(R2)-TRUNC((COLUMN(R2)-5)/13)),4),1,11,21)))+1)</f>
        <v>1598.918918918919</v>
      </c>
      <c r="CX11" s="2">
        <f t="shared" si="5"/>
        <v>1598.918918918919</v>
      </c>
      <c r="CY11" s="2">
        <f t="shared" si="6"/>
        <v>1598.918918918919</v>
      </c>
      <c r="CZ11" s="2">
        <f t="shared" ref="CZ11:CZ12" si="33">SUM(CW11:CY11)</f>
        <v>4796.7567567567567</v>
      </c>
      <c r="DA11" s="2">
        <f t="shared" ref="DA11:DA14" si="34">$AD11/($AJ11-$AI11+1)*IF(OR($AJ11&lt;DATE(2019,(COLUMN(V2)-TRUNC((COLUMN(V2)-6)/13))/4,CHOOSE(MOD((COLUMN(V2)-TRUNC((COLUMN(V2)-5)/13)),4),1,11,21)),$AI11&gt;DATE(2019,(COLUMN(V2)+1-TRUNC((COLUMN(V2)-6)/13))/4,CHOOSE(MOD((COLUMN(V2)-TRUNC((COLUMN(V2)-5)/13)),4),10,20,))),,MIN($AJ11,DATE(2019,(COLUMN(V2)+1-TRUNC((COLUMN(V2)-6)/13))/4,CHOOSE(MOD((COLUMN(V2)-TRUNC((COLUMN(V2)-5)/13)),4),10,20,)))-MAX($AI11,DATE(2019,(COLUMN(V2)-TRUNC((COLUMN(V2)-6)/13))/4,CHOOSE(MOD((COLUMN(V2)-TRUNC((COLUMN(V2)-5)/13)),4),1,11,21)))+1)</f>
        <v>1598.918918918919</v>
      </c>
      <c r="DB11" s="2">
        <f t="shared" si="7"/>
        <v>1598.918918918919</v>
      </c>
      <c r="DC11" s="2">
        <f t="shared" si="8"/>
        <v>1758.8108108108108</v>
      </c>
      <c r="DD11" s="2">
        <f t="shared" ref="DD11:DD12" si="35">SUM(DA11:DC11)</f>
        <v>4956.6486486486483</v>
      </c>
      <c r="DE11" s="2">
        <f t="shared" ref="DE11:DE14" si="36">$AD11/($AJ11-$AI11+1)*IF(OR($AJ11&lt;DATE(2019,(COLUMN(Z2)-TRUNC((COLUMN(Z2)-6)/13))/4,CHOOSE(MOD((COLUMN(Z2)-TRUNC((COLUMN(Z2)-5)/13)),4),1,11,21)),$AI11&gt;DATE(2019,(COLUMN(Z2)+1-TRUNC((COLUMN(Z2)-6)/13))/4,CHOOSE(MOD((COLUMN(Z2)-TRUNC((COLUMN(Z2)-5)/13)),4),10,20,))),,MIN($AJ11,DATE(2019,(COLUMN(Z2)+1-TRUNC((COLUMN(Z2)-6)/13))/4,CHOOSE(MOD((COLUMN(Z2)-TRUNC((COLUMN(Z2)-5)/13)),4),10,20,)))-MAX($AI11,DATE(2019,(COLUMN(Z2)-TRUNC((COLUMN(Z2)-6)/13))/4,CHOOSE(MOD((COLUMN(Z2)-TRUNC((COLUMN(Z2)-5)/13)),4),1,11,21)))+1)</f>
        <v>1598.918918918919</v>
      </c>
      <c r="DF11" s="2">
        <f t="shared" si="9"/>
        <v>1598.918918918919</v>
      </c>
      <c r="DG11" s="2">
        <f t="shared" si="10"/>
        <v>1598.918918918919</v>
      </c>
      <c r="DH11" s="2">
        <f t="shared" ref="DH11:DH12" si="37">SUM(DE11:DG11)</f>
        <v>4796.7567567567567</v>
      </c>
      <c r="DI11" s="2">
        <f t="shared" ref="DI11:DI12" si="38">SUM(CZ11+DD11+DH11)</f>
        <v>14550.162162162162</v>
      </c>
      <c r="DJ11" s="2">
        <f t="shared" ref="DJ11:DJ14" si="39">$AD11/($AJ11-$AI11+1)*IF(OR($AJ11&lt;DATE(2019,(COLUMN(AE2)-TRUNC((COLUMN(AE2)-6)/13))/4,CHOOSE(MOD((COLUMN(AE2)-TRUNC((COLUMN(AE2)-5)/13)),4),1,11,21)),$AI11&gt;DATE(2019,(COLUMN(AE2)+1-TRUNC((COLUMN(AE2)-6)/13))/4,CHOOSE(MOD((COLUMN(AE2)-TRUNC((COLUMN(AE2)-5)/13)),4),10,20,))),,MIN($AJ11,DATE(2019,(COLUMN(AE2)+1-TRUNC((COLUMN(AE2)-6)/13))/4,CHOOSE(MOD((COLUMN(AE2)-TRUNC((COLUMN(AE2)-5)/13)),4),10,20,)))-MAX($AI11,DATE(2019,(COLUMN(AE2)-TRUNC((COLUMN(AE2)-6)/13))/4,CHOOSE(MOD((COLUMN(AE2)-TRUNC((COLUMN(AE2)-5)/13)),4),1,11,21)))+1)</f>
        <v>1598.918918918919</v>
      </c>
      <c r="DK11" s="2">
        <f t="shared" si="11"/>
        <v>479.67567567567573</v>
      </c>
      <c r="DL11" s="2">
        <f t="shared" si="12"/>
        <v>0</v>
      </c>
      <c r="DM11" s="2">
        <f t="shared" ref="DM11:DM12" si="40">SUM(DJ11:DL11)</f>
        <v>2078.5945945945946</v>
      </c>
      <c r="DN11" s="2">
        <f t="shared" ref="DN11:DN14" si="41">$AD11/($AJ11-$AI11+1)*IF(OR($AJ11&lt;DATE(2019,(COLUMN(AI2)-TRUNC((COLUMN(AI2)-6)/13))/4,CHOOSE(MOD((COLUMN(AI2)-TRUNC((COLUMN(AI2)-5)/13)),4),1,11,21)),$AI11&gt;DATE(2019,(COLUMN(AI2)+1-TRUNC((COLUMN(AI2)-6)/13))/4,CHOOSE(MOD((COLUMN(AI2)-TRUNC((COLUMN(AI2)-5)/13)),4),10,20,))),,MIN($AJ11,DATE(2019,(COLUMN(AI2)+1-TRUNC((COLUMN(AI2)-6)/13))/4,CHOOSE(MOD((COLUMN(AI2)-TRUNC((COLUMN(AI2)-5)/13)),4),10,20,)))-MAX($AI11,DATE(2019,(COLUMN(AI2)-TRUNC((COLUMN(AI2)-6)/13))/4,CHOOSE(MOD((COLUMN(AI2)-TRUNC((COLUMN(AI2)-5)/13)),4),1,11,21)))+1)</f>
        <v>0</v>
      </c>
      <c r="DO11" s="2">
        <f t="shared" si="13"/>
        <v>0</v>
      </c>
      <c r="DP11" s="2">
        <f t="shared" si="14"/>
        <v>0</v>
      </c>
      <c r="DQ11" s="2">
        <f t="shared" ref="DQ11:DQ12" si="42">SUM(DN11:DP11)</f>
        <v>0</v>
      </c>
      <c r="DR11" s="2">
        <f t="shared" ref="DR11:DR14" si="43">$AD11/($AJ11-$AI11+1)*IF(OR($AJ11&lt;DATE(2019,(COLUMN(AM2)-TRUNC((COLUMN(AM2)-6)/13))/4,CHOOSE(MOD((COLUMN(AM2)-TRUNC((COLUMN(AM2)-5)/13)),4),1,11,21)),$AI11&gt;DATE(2019,(COLUMN(AM2)+1-TRUNC((COLUMN(AM2)-6)/13))/4,CHOOSE(MOD((COLUMN(AM2)-TRUNC((COLUMN(AM2)-5)/13)),4),10,20,))),,MIN($AJ11,DATE(2019,(COLUMN(AM2)+1-TRUNC((COLUMN(AM2)-6)/13))/4,CHOOSE(MOD((COLUMN(AM2)-TRUNC((COLUMN(AM2)-5)/13)),4),10,20,)))-MAX($AI11,DATE(2019,(COLUMN(AM2)-TRUNC((COLUMN(AM2)-6)/13))/4,CHOOSE(MOD((COLUMN(AM2)-TRUNC((COLUMN(AM2)-5)/13)),4),1,11,21)))+1)</f>
        <v>0</v>
      </c>
      <c r="DS11" s="2">
        <f t="shared" si="15"/>
        <v>0</v>
      </c>
      <c r="DT11" s="2">
        <f t="shared" si="16"/>
        <v>0</v>
      </c>
      <c r="DU11" s="2">
        <f t="shared" ref="DU11:DU12" si="44">SUM(DR11:DT11)</f>
        <v>0</v>
      </c>
      <c r="DV11" s="2">
        <f t="shared" ref="DV11:DV12" si="45">SUM(DM11+DQ11+DU11)</f>
        <v>2078.5945945945946</v>
      </c>
      <c r="DW11" s="2">
        <f t="shared" ref="DW11:DW14" si="46">$AD11/($AJ11-$AI11+1)*IF(OR($AJ11&lt;DATE(2019,(COLUMN(AR2)-TRUNC((COLUMN(AR2)-6)/13))/4,CHOOSE(MOD((COLUMN(AR2)-TRUNC((COLUMN(AR2)-5)/13)),4),1,11,21)),$AI11&gt;DATE(2019,(COLUMN(AR2)+1-TRUNC((COLUMN(AR2)-6)/13))/4,CHOOSE(MOD((COLUMN(AR2)-TRUNC((COLUMN(AR2)-5)/13)),4),10,20,))),,MIN($AJ11,DATE(2019,(COLUMN(AR2)+1-TRUNC((COLUMN(AR2)-6)/13))/4,CHOOSE(MOD((COLUMN(AR2)-TRUNC((COLUMN(AR2)-5)/13)),4),10,20,)))-MAX($AI11,DATE(2019,(COLUMN(AR2)-TRUNC((COLUMN(AR2)-6)/13))/4,CHOOSE(MOD((COLUMN(AR2)-TRUNC((COLUMN(AR2)-5)/13)),4),1,11,21)))+1)</f>
        <v>0</v>
      </c>
      <c r="DX11" s="2">
        <f t="shared" si="17"/>
        <v>0</v>
      </c>
      <c r="DY11" s="2">
        <f t="shared" si="18"/>
        <v>0</v>
      </c>
      <c r="DZ11" s="2">
        <f t="shared" ref="DZ11:DZ12" si="47">SUM(DW11:DY11)</f>
        <v>0</v>
      </c>
      <c r="EA11" s="2">
        <f t="shared" ref="EA11:EA14" si="48">$AD11/($AJ11-$AI11+1)*IF(OR($AJ11&lt;DATE(2019,(COLUMN(AV2)-TRUNC((COLUMN(AV2)-6)/13))/4,CHOOSE(MOD((COLUMN(AV2)-TRUNC((COLUMN(AV2)-5)/13)),4),1,11,21)),$AI11&gt;DATE(2019,(COLUMN(AV2)+1-TRUNC((COLUMN(AV2)-6)/13))/4,CHOOSE(MOD((COLUMN(AV2)-TRUNC((COLUMN(AV2)-5)/13)),4),10,20,))),,MIN($AJ11,DATE(2019,(COLUMN(AV2)+1-TRUNC((COLUMN(AV2)-6)/13))/4,CHOOSE(MOD((COLUMN(AV2)-TRUNC((COLUMN(AV2)-5)/13)),4),10,20,)))-MAX($AI11,DATE(2019,(COLUMN(AV2)-TRUNC((COLUMN(AV2)-6)/13))/4,CHOOSE(MOD((COLUMN(AV2)-TRUNC((COLUMN(AV2)-5)/13)),4),1,11,21)))+1)</f>
        <v>0</v>
      </c>
      <c r="EB11" s="2">
        <f t="shared" si="19"/>
        <v>0</v>
      </c>
      <c r="EC11" s="2">
        <f t="shared" si="20"/>
        <v>0</v>
      </c>
      <c r="ED11" s="2">
        <f t="shared" ref="ED11:ED12" si="49">SUM(EA11:EC11)</f>
        <v>0</v>
      </c>
      <c r="EE11" s="2">
        <f t="shared" ref="EE11:EE14" si="50">$AD11/($AJ11-$AI11+1)*IF(OR($AJ11&lt;DATE(2019,(COLUMN(AZ2)-TRUNC((COLUMN(AZ2)-6)/13))/4,CHOOSE(MOD((COLUMN(AZ2)-TRUNC((COLUMN(AZ2)-5)/13)),4),1,11,21)),$AI11&gt;DATE(2019,(COLUMN(AZ2)+1-TRUNC((COLUMN(AZ2)-6)/13))/4,CHOOSE(MOD((COLUMN(AZ2)-TRUNC((COLUMN(AZ2)-5)/13)),4),10,20,))),,MIN($AJ11,DATE(2019,(COLUMN(AZ2)+1-TRUNC((COLUMN(AZ2)-6)/13))/4,CHOOSE(MOD((COLUMN(AZ2)-TRUNC((COLUMN(AZ2)-5)/13)),4),10,20,)))-MAX($AI11,DATE(2019,(COLUMN(AZ2)-TRUNC((COLUMN(AZ2)-6)/13))/4,CHOOSE(MOD((COLUMN(AZ2)-TRUNC((COLUMN(AZ2)-5)/13)),4),1,11,21)))+1)</f>
        <v>0</v>
      </c>
      <c r="EF11" s="2">
        <f t="shared" si="21"/>
        <v>0</v>
      </c>
      <c r="EG11" s="2">
        <f t="shared" si="22"/>
        <v>0</v>
      </c>
      <c r="EH11" s="2">
        <f t="shared" ref="EH11:EH12" si="51">SUM(EE11:EG11)</f>
        <v>0</v>
      </c>
      <c r="EI11" s="2">
        <f t="shared" ref="EI11:EI12" si="52">SUM(DZ11+ED11+EH11)</f>
        <v>0</v>
      </c>
      <c r="EJ11" s="2">
        <f t="shared" ref="EJ11:EJ12" si="53">SUM(CV11+DI11+DV11+EI11)</f>
        <v>29580</v>
      </c>
      <c r="EK11" s="2">
        <f t="shared" ref="EK11:EM11" si="54">$AE11/($AJ11-$AI11+1)*IF(OR($AJ11&lt;DATE(2019,(COLUMN(E2)-TRUNC((COLUMN(E2)-6)/13))/4,CHOOSE(MOD((COLUMN(E2)-TRUNC((COLUMN(E2)-5)/13)),4),1,11,21)),$AI11&gt;DATE(2019,(COLUMN(E2)+1-TRUNC((COLUMN(E2)-6)/13))/4,CHOOSE(MOD((COLUMN(E2)-TRUNC((COLUMN(E2)-5)/13)),4),10,20,))),,MIN($AJ11,DATE(2019,(COLUMN(E2)+1-TRUNC((COLUMN(E2)-6)/13))/4,CHOOSE(MOD((COLUMN(E2)-TRUNC((COLUMN(E2)-5)/13)),4),10,20,)))-MAX($AI11,DATE(2019,(COLUMN(E2)-TRUNC((COLUMN(E2)-6)/13))/4,CHOOSE(MOD((COLUMN(E2)-TRUNC((COLUMN(E2)-5)/13)),4),1,11,21)))+1)</f>
        <v>149.13513513513513</v>
      </c>
      <c r="EL11" s="2">
        <f t="shared" si="54"/>
        <v>1491.3513513513512</v>
      </c>
      <c r="EM11" s="2">
        <f t="shared" si="54"/>
        <v>1640.4864864864865</v>
      </c>
      <c r="EN11" s="2">
        <f t="shared" ref="EN11:EN12" si="55">SUM(EK11:EM11)</f>
        <v>3280.9729729729729</v>
      </c>
      <c r="EO11" s="2">
        <f t="shared" ref="EO11:EO14" si="56">$AE11/($AJ11-$AI11+1)*IF(OR($AJ11&lt;DATE(2019,(COLUMN(I2)-TRUNC((COLUMN(I2)-6)/13))/4,CHOOSE(MOD((COLUMN(I2)-TRUNC((COLUMN(I2)-5)/13)),4),1,11,21)),$AI11&gt;DATE(2019,(COLUMN(I2)+1-TRUNC((COLUMN(I2)-6)/13))/4,CHOOSE(MOD((COLUMN(I2)-TRUNC((COLUMN(I2)-5)/13)),4),10,20,))),,MIN($AJ11,DATE(2019,(COLUMN(I2)+1-TRUNC((COLUMN(I2)-6)/13))/4,CHOOSE(MOD((COLUMN(I2)-TRUNC((COLUMN(I2)-5)/13)),4),10,20,)))-MAX($AI11,DATE(2019,(COLUMN(I2)-TRUNC((COLUMN(I2)-6)/13))/4,CHOOSE(MOD((COLUMN(I2)-TRUNC((COLUMN(I2)-5)/13)),4),1,11,21)))+1)</f>
        <v>1491.3513513513512</v>
      </c>
      <c r="EP11" s="2">
        <f t="shared" ref="EP11:EP14" si="57">$AE11/($AJ11-$AI11+1)*IF(OR($AJ11&lt;DATE(2019,(COLUMN(J2)-TRUNC((COLUMN(J2)-6)/13))/4,CHOOSE(MOD((COLUMN(J2)-TRUNC((COLUMN(J2)-5)/13)),4),1,11,21)),$AI11&gt;DATE(2019,(COLUMN(J2)+1-TRUNC((COLUMN(J2)-6)/13))/4,CHOOSE(MOD((COLUMN(J2)-TRUNC((COLUMN(J2)-5)/13)),4),10,20,))),,MIN($AJ11,DATE(2019,(COLUMN(J2)+1-TRUNC((COLUMN(J2)-6)/13))/4,CHOOSE(MOD((COLUMN(J2)-TRUNC((COLUMN(J2)-5)/13)),4),10,20,)))-MAX($AI11,DATE(2019,(COLUMN(J2)-TRUNC((COLUMN(J2)-6)/13))/4,CHOOSE(MOD((COLUMN(J2)-TRUNC((COLUMN(J2)-5)/13)),4),1,11,21)))+1)</f>
        <v>1491.3513513513512</v>
      </c>
      <c r="EQ11" s="2">
        <f t="shared" ref="EQ11:EQ14" si="58">$AE11/($AJ11-$AI11+1)*IF(OR($AJ11&lt;DATE(2019,(COLUMN(K2)-TRUNC((COLUMN(K2)-6)/13))/4,CHOOSE(MOD((COLUMN(K2)-TRUNC((COLUMN(K2)-5)/13)),4),1,11,21)),$AI11&gt;DATE(2019,(COLUMN(K2)+1-TRUNC((COLUMN(K2)-6)/13))/4,CHOOSE(MOD((COLUMN(K2)-TRUNC((COLUMN(K2)-5)/13)),4),10,20,))),,MIN($AJ11,DATE(2019,(COLUMN(K2)+1-TRUNC((COLUMN(K2)-6)/13))/4,CHOOSE(MOD((COLUMN(K2)-TRUNC((COLUMN(K2)-5)/13)),4),10,20,)))-MAX($AI11,DATE(2019,(COLUMN(K2)-TRUNC((COLUMN(K2)-6)/13))/4,CHOOSE(MOD((COLUMN(K2)-TRUNC((COLUMN(K2)-5)/13)),4),1,11,21)))+1)</f>
        <v>1193.081081081081</v>
      </c>
      <c r="ER11" s="2">
        <f t="shared" ref="ER11:ER12" si="59">SUM(EO11:EQ11)</f>
        <v>4175.7837837837833</v>
      </c>
      <c r="ES11" s="2">
        <f t="shared" ref="ES11:ES14" si="60">$AE11/($AJ11-$AI11+1)*IF(OR($AJ11&lt;DATE(2019,(COLUMN(M2)-TRUNC((COLUMN(M2)-6)/13))/4,CHOOSE(MOD((COLUMN(M2)-TRUNC((COLUMN(M2)-5)/13)),4),1,11,21)),$AI11&gt;DATE(2019,(COLUMN(M2)+1-TRUNC((COLUMN(M2)-6)/13))/4,CHOOSE(MOD((COLUMN(M2)-TRUNC((COLUMN(M2)-5)/13)),4),10,20,))),,MIN($AJ11,DATE(2019,(COLUMN(M2)+1-TRUNC((COLUMN(M2)-6)/13))/4,CHOOSE(MOD((COLUMN(M2)-TRUNC((COLUMN(M2)-5)/13)),4),10,20,)))-MAX($AI11,DATE(2019,(COLUMN(M2)-TRUNC((COLUMN(M2)-6)/13))/4,CHOOSE(MOD((COLUMN(M2)-TRUNC((COLUMN(M2)-5)/13)),4),1,11,21)))+1)</f>
        <v>1491.3513513513512</v>
      </c>
      <c r="ET11" s="2">
        <f t="shared" ref="ET11:ET14" si="61">$AE11/($AJ11-$AI11+1)*IF(OR($AJ11&lt;DATE(2019,(COLUMN(N2)-TRUNC((COLUMN(N2)-6)/13))/4,CHOOSE(MOD((COLUMN(N2)-TRUNC((COLUMN(N2)-5)/13)),4),1,11,21)),$AI11&gt;DATE(2019,(COLUMN(N2)+1-TRUNC((COLUMN(N2)-6)/13))/4,CHOOSE(MOD((COLUMN(N2)-TRUNC((COLUMN(N2)-5)/13)),4),10,20,))),,MIN($AJ11,DATE(2019,(COLUMN(N2)+1-TRUNC((COLUMN(N2)-6)/13))/4,CHOOSE(MOD((COLUMN(N2)-TRUNC((COLUMN(N2)-5)/13)),4),10,20,)))-MAX($AI11,DATE(2019,(COLUMN(N2)-TRUNC((COLUMN(N2)-6)/13))/4,CHOOSE(MOD((COLUMN(N2)-TRUNC((COLUMN(N2)-5)/13)),4),1,11,21)))+1)</f>
        <v>1491.3513513513512</v>
      </c>
      <c r="EU11" s="2">
        <f t="shared" ref="EU11:EU14" si="62">$AE11/($AJ11-$AI11+1)*IF(OR($AJ11&lt;DATE(2019,(COLUMN(O2)-TRUNC((COLUMN(O2)-6)/13))/4,CHOOSE(MOD((COLUMN(O2)-TRUNC((COLUMN(O2)-5)/13)),4),1,11,21)),$AI11&gt;DATE(2019,(COLUMN(O2)+1-TRUNC((COLUMN(O2)-6)/13))/4,CHOOSE(MOD((COLUMN(O2)-TRUNC((COLUMN(O2)-5)/13)),4),10,20,))),,MIN($AJ11,DATE(2019,(COLUMN(O2)+1-TRUNC((COLUMN(O2)-6)/13))/4,CHOOSE(MOD((COLUMN(O2)-TRUNC((COLUMN(O2)-5)/13)),4),10,20,)))-MAX($AI11,DATE(2019,(COLUMN(O2)-TRUNC((COLUMN(O2)-6)/13))/4,CHOOSE(MOD((COLUMN(O2)-TRUNC((COLUMN(O2)-5)/13)),4),1,11,21)))+1)</f>
        <v>1640.4864864864865</v>
      </c>
      <c r="EV11" s="2">
        <f t="shared" ref="EV11:EV12" si="63">SUM(ES11:EU11)</f>
        <v>4623.1891891891892</v>
      </c>
      <c r="EW11" s="2">
        <f t="shared" ref="EW11:EW12" si="64">SUM(EN11+ER11+EV11)</f>
        <v>12079.945945945947</v>
      </c>
      <c r="EX11" s="2">
        <f t="shared" ref="EX11:EX14" si="65">$AE11/($AJ11-$AI11+1)*IF(OR($AJ11&lt;DATE(2019,(COLUMN(R2)-TRUNC((COLUMN(R2)-6)/13))/4,CHOOSE(MOD((COLUMN(R2)-TRUNC((COLUMN(R2)-5)/13)),4),1,11,21)),$AI11&gt;DATE(2019,(COLUMN(R2)+1-TRUNC((COLUMN(R2)-6)/13))/4,CHOOSE(MOD((COLUMN(R2)-TRUNC((COLUMN(R2)-5)/13)),4),10,20,))),,MIN($AJ11,DATE(2019,(COLUMN(R2)+1-TRUNC((COLUMN(R2)-6)/13))/4,CHOOSE(MOD((COLUMN(R2)-TRUNC((COLUMN(R2)-5)/13)),4),10,20,)))-MAX($AI11,DATE(2019,(COLUMN(R2)-TRUNC((COLUMN(R2)-6)/13))/4,CHOOSE(MOD((COLUMN(R2)-TRUNC((COLUMN(R2)-5)/13)),4),1,11,21)))+1)</f>
        <v>1491.3513513513512</v>
      </c>
      <c r="EY11" s="2">
        <f t="shared" ref="EY11:EY14" si="66">$AE11/($AJ11-$AI11+1)*IF(OR($AJ11&lt;DATE(2019,(COLUMN(S2)-TRUNC((COLUMN(S2)-6)/13))/4,CHOOSE(MOD((COLUMN(S2)-TRUNC((COLUMN(S2)-5)/13)),4),1,11,21)),$AI11&gt;DATE(2019,(COLUMN(S2)+1-TRUNC((COLUMN(S2)-6)/13))/4,CHOOSE(MOD((COLUMN(S2)-TRUNC((COLUMN(S2)-5)/13)),4),10,20,))),,MIN($AJ11,DATE(2019,(COLUMN(S2)+1-TRUNC((COLUMN(S2)-6)/13))/4,CHOOSE(MOD((COLUMN(S2)-TRUNC((COLUMN(S2)-5)/13)),4),10,20,)))-MAX($AI11,DATE(2019,(COLUMN(S2)-TRUNC((COLUMN(S2)-6)/13))/4,CHOOSE(MOD((COLUMN(S2)-TRUNC((COLUMN(S2)-5)/13)),4),1,11,21)))+1)</f>
        <v>1491.3513513513512</v>
      </c>
      <c r="EZ11" s="2">
        <f t="shared" ref="EZ11:EZ14" si="67">$AE11/($AJ11-$AI11+1)*IF(OR($AJ11&lt;DATE(2019,(COLUMN(T2)-TRUNC((COLUMN(T2)-6)/13))/4,CHOOSE(MOD((COLUMN(T2)-TRUNC((COLUMN(T2)-5)/13)),4),1,11,21)),$AI11&gt;DATE(2019,(COLUMN(T2)+1-TRUNC((COLUMN(T2)-6)/13))/4,CHOOSE(MOD((COLUMN(T2)-TRUNC((COLUMN(T2)-5)/13)),4),10,20,))),,MIN($AJ11,DATE(2019,(COLUMN(T2)+1-TRUNC((COLUMN(T2)-6)/13))/4,CHOOSE(MOD((COLUMN(T2)-TRUNC((COLUMN(T2)-5)/13)),4),10,20,)))-MAX($AI11,DATE(2019,(COLUMN(T2)-TRUNC((COLUMN(T2)-6)/13))/4,CHOOSE(MOD((COLUMN(T2)-TRUNC((COLUMN(T2)-5)/13)),4),1,11,21)))+1)</f>
        <v>1491.3513513513512</v>
      </c>
      <c r="FA11" s="2">
        <f t="shared" ref="FA11:FA12" si="68">SUM(EX11:EZ11)</f>
        <v>4474.0540540540533</v>
      </c>
      <c r="FB11" s="2">
        <f t="shared" ref="FB11:FB14" si="69">$AE11/($AJ11-$AI11+1)*IF(OR($AJ11&lt;DATE(2019,(COLUMN(V2)-TRUNC((COLUMN(V2)-6)/13))/4,CHOOSE(MOD((COLUMN(V2)-TRUNC((COLUMN(V2)-5)/13)),4),1,11,21)),$AI11&gt;DATE(2019,(COLUMN(V2)+1-TRUNC((COLUMN(V2)-6)/13))/4,CHOOSE(MOD((COLUMN(V2)-TRUNC((COLUMN(V2)-5)/13)),4),10,20,))),,MIN($AJ11,DATE(2019,(COLUMN(V2)+1-TRUNC((COLUMN(V2)-6)/13))/4,CHOOSE(MOD((COLUMN(V2)-TRUNC((COLUMN(V2)-5)/13)),4),10,20,)))-MAX($AI11,DATE(2019,(COLUMN(V2)-TRUNC((COLUMN(V2)-6)/13))/4,CHOOSE(MOD((COLUMN(V2)-TRUNC((COLUMN(V2)-5)/13)),4),1,11,21)))+1)</f>
        <v>1491.3513513513512</v>
      </c>
      <c r="FC11" s="2">
        <f t="shared" ref="FC11:FC14" si="70">$AE11/($AJ11-$AI11+1)*IF(OR($AJ11&lt;DATE(2019,(COLUMN(W2)-TRUNC((COLUMN(W2)-6)/13))/4,CHOOSE(MOD((COLUMN(W2)-TRUNC((COLUMN(W2)-5)/13)),4),1,11,21)),$AI11&gt;DATE(2019,(COLUMN(W2)+1-TRUNC((COLUMN(W2)-6)/13))/4,CHOOSE(MOD((COLUMN(W2)-TRUNC((COLUMN(W2)-5)/13)),4),10,20,))),,MIN($AJ11,DATE(2019,(COLUMN(W2)+1-TRUNC((COLUMN(W2)-6)/13))/4,CHOOSE(MOD((COLUMN(W2)-TRUNC((COLUMN(W2)-5)/13)),4),10,20,)))-MAX($AI11,DATE(2019,(COLUMN(W2)-TRUNC((COLUMN(W2)-6)/13))/4,CHOOSE(MOD((COLUMN(W2)-TRUNC((COLUMN(W2)-5)/13)),4),1,11,21)))+1)</f>
        <v>1491.3513513513512</v>
      </c>
      <c r="FD11" s="2">
        <f t="shared" ref="FD11:FD14" si="71">$AE11/($AJ11-$AI11+1)*IF(OR($AJ11&lt;DATE(2019,(COLUMN(X2)-TRUNC((COLUMN(X2)-6)/13))/4,CHOOSE(MOD((COLUMN(X2)-TRUNC((COLUMN(X2)-5)/13)),4),1,11,21)),$AI11&gt;DATE(2019,(COLUMN(X2)+1-TRUNC((COLUMN(X2)-6)/13))/4,CHOOSE(MOD((COLUMN(X2)-TRUNC((COLUMN(X2)-5)/13)),4),10,20,))),,MIN($AJ11,DATE(2019,(COLUMN(X2)+1-TRUNC((COLUMN(X2)-6)/13))/4,CHOOSE(MOD((COLUMN(X2)-TRUNC((COLUMN(X2)-5)/13)),4),10,20,)))-MAX($AI11,DATE(2019,(COLUMN(X2)-TRUNC((COLUMN(X2)-6)/13))/4,CHOOSE(MOD((COLUMN(X2)-TRUNC((COLUMN(X2)-5)/13)),4),1,11,21)))+1)</f>
        <v>1640.4864864864865</v>
      </c>
      <c r="FE11" s="2">
        <f t="shared" ref="FE11:FE12" si="72">SUM(FB11:FD11)</f>
        <v>4623.1891891891892</v>
      </c>
      <c r="FF11" s="2">
        <f t="shared" ref="FF11:FF14" si="73">$AE11/($AJ11-$AI11+1)*IF(OR($AJ11&lt;DATE(2019,(COLUMN(Z2)-TRUNC((COLUMN(Z2)-6)/13))/4,CHOOSE(MOD((COLUMN(Z2)-TRUNC((COLUMN(Z2)-5)/13)),4),1,11,21)),$AI11&gt;DATE(2019,(COLUMN(Z2)+1-TRUNC((COLUMN(Z2)-6)/13))/4,CHOOSE(MOD((COLUMN(Z2)-TRUNC((COLUMN(Z2)-5)/13)),4),10,20,))),,MIN($AJ11,DATE(2019,(COLUMN(Z2)+1-TRUNC((COLUMN(Z2)-6)/13))/4,CHOOSE(MOD((COLUMN(Z2)-TRUNC((COLUMN(Z2)-5)/13)),4),10,20,)))-MAX($AI11,DATE(2019,(COLUMN(Z2)-TRUNC((COLUMN(Z2)-6)/13))/4,CHOOSE(MOD((COLUMN(Z2)-TRUNC((COLUMN(Z2)-5)/13)),4),1,11,21)))+1)</f>
        <v>1491.3513513513512</v>
      </c>
      <c r="FG11" s="2">
        <f t="shared" ref="FG11:FG14" si="74">$AE11/($AJ11-$AI11+1)*IF(OR($AJ11&lt;DATE(2019,(COLUMN(AA2)-TRUNC((COLUMN(AA2)-6)/13))/4,CHOOSE(MOD((COLUMN(AA2)-TRUNC((COLUMN(AA2)-5)/13)),4),1,11,21)),$AI11&gt;DATE(2019,(COLUMN(AA2)+1-TRUNC((COLUMN(AA2)-6)/13))/4,CHOOSE(MOD((COLUMN(AA2)-TRUNC((COLUMN(AA2)-5)/13)),4),10,20,))),,MIN($AJ11,DATE(2019,(COLUMN(AA2)+1-TRUNC((COLUMN(AA2)-6)/13))/4,CHOOSE(MOD((COLUMN(AA2)-TRUNC((COLUMN(AA2)-5)/13)),4),10,20,)))-MAX($AI11,DATE(2019,(COLUMN(AA2)-TRUNC((COLUMN(AA2)-6)/13))/4,CHOOSE(MOD((COLUMN(AA2)-TRUNC((COLUMN(AA2)-5)/13)),4),1,11,21)))+1)</f>
        <v>1491.3513513513512</v>
      </c>
      <c r="FH11" s="2">
        <f t="shared" ref="FH11:FH14" si="75">$AE11/($AJ11-$AI11+1)*IF(OR($AJ11&lt;DATE(2019,(COLUMN(AB2)-TRUNC((COLUMN(AB2)-6)/13))/4,CHOOSE(MOD((COLUMN(AB2)-TRUNC((COLUMN(AB2)-5)/13)),4),1,11,21)),$AI11&gt;DATE(2019,(COLUMN(AB2)+1-TRUNC((COLUMN(AB2)-6)/13))/4,CHOOSE(MOD((COLUMN(AB2)-TRUNC((COLUMN(AB2)-5)/13)),4),10,20,))),,MIN($AJ11,DATE(2019,(COLUMN(AB2)+1-TRUNC((COLUMN(AB2)-6)/13))/4,CHOOSE(MOD((COLUMN(AB2)-TRUNC((COLUMN(AB2)-5)/13)),4),10,20,)))-MAX($AI11,DATE(2019,(COLUMN(AB2)-TRUNC((COLUMN(AB2)-6)/13))/4,CHOOSE(MOD((COLUMN(AB2)-TRUNC((COLUMN(AB2)-5)/13)),4),1,11,21)))+1)</f>
        <v>1491.3513513513512</v>
      </c>
      <c r="FI11" s="2">
        <f t="shared" ref="FI11:FI12" si="76">SUM(FF11:FH11)</f>
        <v>4474.0540540540533</v>
      </c>
      <c r="FJ11" s="2">
        <f t="shared" ref="FJ11:FJ12" si="77">SUM(FA11+FE11+FI11)</f>
        <v>13571.297297297297</v>
      </c>
      <c r="FK11" s="2">
        <f t="shared" ref="FK11:FK14" si="78">$AE11/($AJ11-$AI11+1)*IF(OR($AJ11&lt;DATE(2019,(COLUMN(AE2)-TRUNC((COLUMN(AE2)-6)/13))/4,CHOOSE(MOD((COLUMN(AE2)-TRUNC((COLUMN(AE2)-5)/13)),4),1,11,21)),$AI11&gt;DATE(2019,(COLUMN(AE2)+1-TRUNC((COLUMN(AE2)-6)/13))/4,CHOOSE(MOD((COLUMN(AE2)-TRUNC((COLUMN(AE2)-5)/13)),4),10,20,))),,MIN($AJ11,DATE(2019,(COLUMN(AE2)+1-TRUNC((COLUMN(AE2)-6)/13))/4,CHOOSE(MOD((COLUMN(AE2)-TRUNC((COLUMN(AE2)-5)/13)),4),10,20,)))-MAX($AI11,DATE(2019,(COLUMN(AE2)-TRUNC((COLUMN(AE2)-6)/13))/4,CHOOSE(MOD((COLUMN(AE2)-TRUNC((COLUMN(AE2)-5)/13)),4),1,11,21)))+1)</f>
        <v>1491.3513513513512</v>
      </c>
      <c r="FL11" s="2">
        <f t="shared" ref="FL11:FL14" si="79">$AE11/($AJ11-$AI11+1)*IF(OR($AJ11&lt;DATE(2019,(COLUMN(AF2)-TRUNC((COLUMN(AF2)-6)/13))/4,CHOOSE(MOD((COLUMN(AF2)-TRUNC((COLUMN(AF2)-5)/13)),4),1,11,21)),$AI11&gt;DATE(2019,(COLUMN(AF2)+1-TRUNC((COLUMN(AF2)-6)/13))/4,CHOOSE(MOD((COLUMN(AF2)-TRUNC((COLUMN(AF2)-5)/13)),4),10,20,))),,MIN($AJ11,DATE(2019,(COLUMN(AF2)+1-TRUNC((COLUMN(AF2)-6)/13))/4,CHOOSE(MOD((COLUMN(AF2)-TRUNC((COLUMN(AF2)-5)/13)),4),10,20,)))-MAX($AI11,DATE(2019,(COLUMN(AF2)-TRUNC((COLUMN(AF2)-6)/13))/4,CHOOSE(MOD((COLUMN(AF2)-TRUNC((COLUMN(AF2)-5)/13)),4),1,11,21)))+1)</f>
        <v>447.40540540540542</v>
      </c>
      <c r="FM11" s="2">
        <f t="shared" ref="FM11:FM14" si="80">$AE11/($AJ11-$AI11+1)*IF(OR($AJ11&lt;DATE(2019,(COLUMN(AG2)-TRUNC((COLUMN(AG2)-6)/13))/4,CHOOSE(MOD((COLUMN(AG2)-TRUNC((COLUMN(AG2)-5)/13)),4),1,11,21)),$AI11&gt;DATE(2019,(COLUMN(AG2)+1-TRUNC((COLUMN(AG2)-6)/13))/4,CHOOSE(MOD((COLUMN(AG2)-TRUNC((COLUMN(AG2)-5)/13)),4),10,20,))),,MIN($AJ11,DATE(2019,(COLUMN(AG2)+1-TRUNC((COLUMN(AG2)-6)/13))/4,CHOOSE(MOD((COLUMN(AG2)-TRUNC((COLUMN(AG2)-5)/13)),4),10,20,)))-MAX($AI11,DATE(2019,(COLUMN(AG2)-TRUNC((COLUMN(AG2)-6)/13))/4,CHOOSE(MOD((COLUMN(AG2)-TRUNC((COLUMN(AG2)-5)/13)),4),1,11,21)))+1)</f>
        <v>0</v>
      </c>
      <c r="FN11" s="2">
        <f t="shared" ref="FN11:FN12" si="81">SUM(FK11:FM11)</f>
        <v>1938.7567567567567</v>
      </c>
      <c r="FO11" s="2">
        <f t="shared" ref="FO11:FO14" si="82">$AE11/($AJ11-$AI11+1)*IF(OR($AJ11&lt;DATE(2019,(COLUMN(AI2)-TRUNC((COLUMN(AI2)-6)/13))/4,CHOOSE(MOD((COLUMN(AI2)-TRUNC((COLUMN(AI2)-5)/13)),4),1,11,21)),$AI11&gt;DATE(2019,(COLUMN(AI2)+1-TRUNC((COLUMN(AI2)-6)/13))/4,CHOOSE(MOD((COLUMN(AI2)-TRUNC((COLUMN(AI2)-5)/13)),4),10,20,))),,MIN($AJ11,DATE(2019,(COLUMN(AI2)+1-TRUNC((COLUMN(AI2)-6)/13))/4,CHOOSE(MOD((COLUMN(AI2)-TRUNC((COLUMN(AI2)-5)/13)),4),10,20,)))-MAX($AI11,DATE(2019,(COLUMN(AI2)-TRUNC((COLUMN(AI2)-6)/13))/4,CHOOSE(MOD((COLUMN(AI2)-TRUNC((COLUMN(AI2)-5)/13)),4),1,11,21)))+1)</f>
        <v>0</v>
      </c>
      <c r="FP11" s="2">
        <f t="shared" ref="FP11:FP14" si="83">$AE11/($AJ11-$AI11+1)*IF(OR($AJ11&lt;DATE(2019,(COLUMN(AJ2)-TRUNC((COLUMN(AJ2)-6)/13))/4,CHOOSE(MOD((COLUMN(AJ2)-TRUNC((COLUMN(AJ2)-5)/13)),4),1,11,21)),$AI11&gt;DATE(2019,(COLUMN(AJ2)+1-TRUNC((COLUMN(AJ2)-6)/13))/4,CHOOSE(MOD((COLUMN(AJ2)-TRUNC((COLUMN(AJ2)-5)/13)),4),10,20,))),,MIN($AJ11,DATE(2019,(COLUMN(AJ2)+1-TRUNC((COLUMN(AJ2)-6)/13))/4,CHOOSE(MOD((COLUMN(AJ2)-TRUNC((COLUMN(AJ2)-5)/13)),4),10,20,)))-MAX($AI11,DATE(2019,(COLUMN(AJ2)-TRUNC((COLUMN(AJ2)-6)/13))/4,CHOOSE(MOD((COLUMN(AJ2)-TRUNC((COLUMN(AJ2)-5)/13)),4),1,11,21)))+1)</f>
        <v>0</v>
      </c>
      <c r="FQ11" s="2">
        <f t="shared" ref="FQ11:FQ14" si="84">$AE11/($AJ11-$AI11+1)*IF(OR($AJ11&lt;DATE(2019,(COLUMN(AK2)-TRUNC((COLUMN(AK2)-6)/13))/4,CHOOSE(MOD((COLUMN(AK2)-TRUNC((COLUMN(AK2)-5)/13)),4),1,11,21)),$AI11&gt;DATE(2019,(COLUMN(AK2)+1-TRUNC((COLUMN(AK2)-6)/13))/4,CHOOSE(MOD((COLUMN(AK2)-TRUNC((COLUMN(AK2)-5)/13)),4),10,20,))),,MIN($AJ11,DATE(2019,(COLUMN(AK2)+1-TRUNC((COLUMN(AK2)-6)/13))/4,CHOOSE(MOD((COLUMN(AK2)-TRUNC((COLUMN(AK2)-5)/13)),4),10,20,)))-MAX($AI11,DATE(2019,(COLUMN(AK2)-TRUNC((COLUMN(AK2)-6)/13))/4,CHOOSE(MOD((COLUMN(AK2)-TRUNC((COLUMN(AK2)-5)/13)),4),1,11,21)))+1)</f>
        <v>0</v>
      </c>
      <c r="FR11" s="2">
        <f t="shared" ref="FR11:FR12" si="85">SUM(FO11:FQ11)</f>
        <v>0</v>
      </c>
      <c r="FS11" s="2">
        <f t="shared" ref="FS11:FS14" si="86">$AE11/($AJ11-$AI11+1)*IF(OR($AJ11&lt;DATE(2019,(COLUMN(AM2)-TRUNC((COLUMN(AM2)-6)/13))/4,CHOOSE(MOD((COLUMN(AM2)-TRUNC((COLUMN(AM2)-5)/13)),4),1,11,21)),$AI11&gt;DATE(2019,(COLUMN(AM2)+1-TRUNC((COLUMN(AM2)-6)/13))/4,CHOOSE(MOD((COLUMN(AM2)-TRUNC((COLUMN(AM2)-5)/13)),4),10,20,))),,MIN($AJ11,DATE(2019,(COLUMN(AM2)+1-TRUNC((COLUMN(AM2)-6)/13))/4,CHOOSE(MOD((COLUMN(AM2)-TRUNC((COLUMN(AM2)-5)/13)),4),10,20,)))-MAX($AI11,DATE(2019,(COLUMN(AM2)-TRUNC((COLUMN(AM2)-6)/13))/4,CHOOSE(MOD((COLUMN(AM2)-TRUNC((COLUMN(AM2)-5)/13)),4),1,11,21)))+1)</f>
        <v>0</v>
      </c>
      <c r="FT11" s="2">
        <f t="shared" ref="FT11:FT14" si="87">$AE11/($AJ11-$AI11+1)*IF(OR($AJ11&lt;DATE(2019,(COLUMN(AN2)-TRUNC((COLUMN(AN2)-6)/13))/4,CHOOSE(MOD((COLUMN(AN2)-TRUNC((COLUMN(AN2)-5)/13)),4),1,11,21)),$AI11&gt;DATE(2019,(COLUMN(AN2)+1-TRUNC((COLUMN(AN2)-6)/13))/4,CHOOSE(MOD((COLUMN(AN2)-TRUNC((COLUMN(AN2)-5)/13)),4),10,20,))),,MIN($AJ11,DATE(2019,(COLUMN(AN2)+1-TRUNC((COLUMN(AN2)-6)/13))/4,CHOOSE(MOD((COLUMN(AN2)-TRUNC((COLUMN(AN2)-5)/13)),4),10,20,)))-MAX($AI11,DATE(2019,(COLUMN(AN2)-TRUNC((COLUMN(AN2)-6)/13))/4,CHOOSE(MOD((COLUMN(AN2)-TRUNC((COLUMN(AN2)-5)/13)),4),1,11,21)))+1)</f>
        <v>0</v>
      </c>
      <c r="FU11" s="2">
        <f t="shared" ref="FU11:FU14" si="88">$AE11/($AJ11-$AI11+1)*IF(OR($AJ11&lt;DATE(2019,(COLUMN(AO2)-TRUNC((COLUMN(AO2)-6)/13))/4,CHOOSE(MOD((COLUMN(AO2)-TRUNC((COLUMN(AO2)-5)/13)),4),1,11,21)),$AI11&gt;DATE(2019,(COLUMN(AO2)+1-TRUNC((COLUMN(AO2)-6)/13))/4,CHOOSE(MOD((COLUMN(AO2)-TRUNC((COLUMN(AO2)-5)/13)),4),10,20,))),,MIN($AJ11,DATE(2019,(COLUMN(AO2)+1-TRUNC((COLUMN(AO2)-6)/13))/4,CHOOSE(MOD((COLUMN(AO2)-TRUNC((COLUMN(AO2)-5)/13)),4),10,20,)))-MAX($AI11,DATE(2019,(COLUMN(AO2)-TRUNC((COLUMN(AO2)-6)/13))/4,CHOOSE(MOD((COLUMN(AO2)-TRUNC((COLUMN(AO2)-5)/13)),4),1,11,21)))+1)</f>
        <v>0</v>
      </c>
      <c r="FV11" s="2">
        <f t="shared" ref="FV11:FV12" si="89">SUM(FS11:FU11)</f>
        <v>0</v>
      </c>
      <c r="FW11" s="2">
        <f t="shared" ref="FW11:FW12" si="90">SUM(FN11+FR11+FV11)</f>
        <v>1938.7567567567567</v>
      </c>
      <c r="FX11" s="2">
        <f t="shared" ref="FX11:FX14" si="91">$AE11/($AJ11-$AI11+1)*IF(OR($AJ11&lt;DATE(2019,(COLUMN(AR2)-TRUNC((COLUMN(AR2)-6)/13))/4,CHOOSE(MOD((COLUMN(AR2)-TRUNC((COLUMN(AR2)-5)/13)),4),1,11,21)),$AI11&gt;DATE(2019,(COLUMN(AR2)+1-TRUNC((COLUMN(AR2)-6)/13))/4,CHOOSE(MOD((COLUMN(AR2)-TRUNC((COLUMN(AR2)-5)/13)),4),10,20,))),,MIN($AJ11,DATE(2019,(COLUMN(AR2)+1-TRUNC((COLUMN(AR2)-6)/13))/4,CHOOSE(MOD((COLUMN(AR2)-TRUNC((COLUMN(AR2)-5)/13)),4),10,20,)))-MAX($AI11,DATE(2019,(COLUMN(AR2)-TRUNC((COLUMN(AR2)-6)/13))/4,CHOOSE(MOD((COLUMN(AR2)-TRUNC((COLUMN(AR2)-5)/13)),4),1,11,21)))+1)</f>
        <v>0</v>
      </c>
      <c r="FY11" s="2">
        <f t="shared" ref="FY11:FY14" si="92">$AE11/($AJ11-$AI11+1)*IF(OR($AJ11&lt;DATE(2019,(COLUMN(AS2)-TRUNC((COLUMN(AS2)-6)/13))/4,CHOOSE(MOD((COLUMN(AS2)-TRUNC((COLUMN(AS2)-5)/13)),4),1,11,21)),$AI11&gt;DATE(2019,(COLUMN(AS2)+1-TRUNC((COLUMN(AS2)-6)/13))/4,CHOOSE(MOD((COLUMN(AS2)-TRUNC((COLUMN(AS2)-5)/13)),4),10,20,))),,MIN($AJ11,DATE(2019,(COLUMN(AS2)+1-TRUNC((COLUMN(AS2)-6)/13))/4,CHOOSE(MOD((COLUMN(AS2)-TRUNC((COLUMN(AS2)-5)/13)),4),10,20,)))-MAX($AI11,DATE(2019,(COLUMN(AS2)-TRUNC((COLUMN(AS2)-6)/13))/4,CHOOSE(MOD((COLUMN(AS2)-TRUNC((COLUMN(AS2)-5)/13)),4),1,11,21)))+1)</f>
        <v>0</v>
      </c>
      <c r="FZ11" s="2">
        <f t="shared" ref="FZ11:FZ14" si="93">$AE11/($AJ11-$AI11+1)*IF(OR($AJ11&lt;DATE(2019,(COLUMN(AT2)-TRUNC((COLUMN(AT2)-6)/13))/4,CHOOSE(MOD((COLUMN(AT2)-TRUNC((COLUMN(AT2)-5)/13)),4),1,11,21)),$AI11&gt;DATE(2019,(COLUMN(AT2)+1-TRUNC((COLUMN(AT2)-6)/13))/4,CHOOSE(MOD((COLUMN(AT2)-TRUNC((COLUMN(AT2)-5)/13)),4),10,20,))),,MIN($AJ11,DATE(2019,(COLUMN(AT2)+1-TRUNC((COLUMN(AT2)-6)/13))/4,CHOOSE(MOD((COLUMN(AT2)-TRUNC((COLUMN(AT2)-5)/13)),4),10,20,)))-MAX($AI11,DATE(2019,(COLUMN(AT2)-TRUNC((COLUMN(AT2)-6)/13))/4,CHOOSE(MOD((COLUMN(AT2)-TRUNC((COLUMN(AT2)-5)/13)),4),1,11,21)))+1)</f>
        <v>0</v>
      </c>
      <c r="GA11" s="2">
        <f t="shared" ref="GA11:GA12" si="94">SUM(FX11:FZ11)</f>
        <v>0</v>
      </c>
      <c r="GB11" s="2">
        <f t="shared" ref="GB11:GB14" si="95">$AE11/($AJ11-$AI11+1)*IF(OR($AJ11&lt;DATE(2019,(COLUMN(AV2)-TRUNC((COLUMN(AV2)-6)/13))/4,CHOOSE(MOD((COLUMN(AV2)-TRUNC((COLUMN(AV2)-5)/13)),4),1,11,21)),$AI11&gt;DATE(2019,(COLUMN(AV2)+1-TRUNC((COLUMN(AV2)-6)/13))/4,CHOOSE(MOD((COLUMN(AV2)-TRUNC((COLUMN(AV2)-5)/13)),4),10,20,))),,MIN($AJ11,DATE(2019,(COLUMN(AV2)+1-TRUNC((COLUMN(AV2)-6)/13))/4,CHOOSE(MOD((COLUMN(AV2)-TRUNC((COLUMN(AV2)-5)/13)),4),10,20,)))-MAX($AI11,DATE(2019,(COLUMN(AV2)-TRUNC((COLUMN(AV2)-6)/13))/4,CHOOSE(MOD((COLUMN(AV2)-TRUNC((COLUMN(AV2)-5)/13)),4),1,11,21)))+1)</f>
        <v>0</v>
      </c>
      <c r="GC11" s="2">
        <f t="shared" ref="GC11:GC14" si="96">$AE11/($AJ11-$AI11+1)*IF(OR($AJ11&lt;DATE(2019,(COLUMN(AW2)-TRUNC((COLUMN(AW2)-6)/13))/4,CHOOSE(MOD((COLUMN(AW2)-TRUNC((COLUMN(AW2)-5)/13)),4),1,11,21)),$AI11&gt;DATE(2019,(COLUMN(AW2)+1-TRUNC((COLUMN(AW2)-6)/13))/4,CHOOSE(MOD((COLUMN(AW2)-TRUNC((COLUMN(AW2)-5)/13)),4),10,20,))),,MIN($AJ11,DATE(2019,(COLUMN(AW2)+1-TRUNC((COLUMN(AW2)-6)/13))/4,CHOOSE(MOD((COLUMN(AW2)-TRUNC((COLUMN(AW2)-5)/13)),4),10,20,)))-MAX($AI11,DATE(2019,(COLUMN(AW2)-TRUNC((COLUMN(AW2)-6)/13))/4,CHOOSE(MOD((COLUMN(AW2)-TRUNC((COLUMN(AW2)-5)/13)),4),1,11,21)))+1)</f>
        <v>0</v>
      </c>
      <c r="GD11" s="2">
        <f t="shared" ref="GD11:GD14" si="97">$AE11/($AJ11-$AI11+1)*IF(OR($AJ11&lt;DATE(2019,(COLUMN(AX2)-TRUNC((COLUMN(AX2)-6)/13))/4,CHOOSE(MOD((COLUMN(AX2)-TRUNC((COLUMN(AX2)-5)/13)),4),1,11,21)),$AI11&gt;DATE(2019,(COLUMN(AX2)+1-TRUNC((COLUMN(AX2)-6)/13))/4,CHOOSE(MOD((COLUMN(AX2)-TRUNC((COLUMN(AX2)-5)/13)),4),10,20,))),,MIN($AJ11,DATE(2019,(COLUMN(AX2)+1-TRUNC((COLUMN(AX2)-6)/13))/4,CHOOSE(MOD((COLUMN(AX2)-TRUNC((COLUMN(AX2)-5)/13)),4),10,20,)))-MAX($AI11,DATE(2019,(COLUMN(AX2)-TRUNC((COLUMN(AX2)-6)/13))/4,CHOOSE(MOD((COLUMN(AX2)-TRUNC((COLUMN(AX2)-5)/13)),4),1,11,21)))+1)</f>
        <v>0</v>
      </c>
      <c r="GE11" s="2">
        <f t="shared" ref="GE11:GE12" si="98">SUM(GB11:GD11)</f>
        <v>0</v>
      </c>
      <c r="GF11" s="2">
        <f t="shared" ref="GF11:GF14" si="99">$AE11/($AJ11-$AI11+1)*IF(OR($AJ11&lt;DATE(2019,(COLUMN(AZ2)-TRUNC((COLUMN(AZ2)-6)/13))/4,CHOOSE(MOD((COLUMN(AZ2)-TRUNC((COLUMN(AZ2)-5)/13)),4),1,11,21)),$AI11&gt;DATE(2019,(COLUMN(AZ2)+1-TRUNC((COLUMN(AZ2)-6)/13))/4,CHOOSE(MOD((COLUMN(AZ2)-TRUNC((COLUMN(AZ2)-5)/13)),4),10,20,))),,MIN($AJ11,DATE(2019,(COLUMN(AZ2)+1-TRUNC((COLUMN(AZ2)-6)/13))/4,CHOOSE(MOD((COLUMN(AZ2)-TRUNC((COLUMN(AZ2)-5)/13)),4),10,20,)))-MAX($AI11,DATE(2019,(COLUMN(AZ2)-TRUNC((COLUMN(AZ2)-6)/13))/4,CHOOSE(MOD((COLUMN(AZ2)-TRUNC((COLUMN(AZ2)-5)/13)),4),1,11,21)))+1)</f>
        <v>0</v>
      </c>
      <c r="GG11" s="2">
        <f t="shared" ref="GG11:GG14" si="100">$AE11/($AJ11-$AI11+1)*IF(OR($AJ11&lt;DATE(2019,(COLUMN(BA2)-TRUNC((COLUMN(BA2)-6)/13))/4,CHOOSE(MOD((COLUMN(BA2)-TRUNC((COLUMN(BA2)-5)/13)),4),1,11,21)),$AI11&gt;DATE(2019,(COLUMN(BA2)+1-TRUNC((COLUMN(BA2)-6)/13))/4,CHOOSE(MOD((COLUMN(BA2)-TRUNC((COLUMN(BA2)-5)/13)),4),10,20,))),,MIN($AJ11,DATE(2019,(COLUMN(BA2)+1-TRUNC((COLUMN(BA2)-6)/13))/4,CHOOSE(MOD((COLUMN(BA2)-TRUNC((COLUMN(BA2)-5)/13)),4),10,20,)))-MAX($AI11,DATE(2019,(COLUMN(BA2)-TRUNC((COLUMN(BA2)-6)/13))/4,CHOOSE(MOD((COLUMN(BA2)-TRUNC((COLUMN(BA2)-5)/13)),4),1,11,21)))+1)</f>
        <v>0</v>
      </c>
      <c r="GH11" s="2">
        <f t="shared" ref="GH11:GH14" si="101">$AE11/($AJ11-$AI11+1)*IF(OR($AJ11&lt;DATE(2019,(COLUMN(BB2)-TRUNC((COLUMN(BB2)-6)/13))/4,CHOOSE(MOD((COLUMN(BB2)-TRUNC((COLUMN(BB2)-5)/13)),4),1,11,21)),$AI11&gt;DATE(2019,(COLUMN(BB2)+1-TRUNC((COLUMN(BB2)-6)/13))/4,CHOOSE(MOD((COLUMN(BB2)-TRUNC((COLUMN(BB2)-5)/13)),4),10,20,))),,MIN($AJ11,DATE(2019,(COLUMN(BB2)+1-TRUNC((COLUMN(BB2)-6)/13))/4,CHOOSE(MOD((COLUMN(BB2)-TRUNC((COLUMN(BB2)-5)/13)),4),10,20,)))-MAX($AI11,DATE(2019,(COLUMN(BB2)-TRUNC((COLUMN(BB2)-6)/13))/4,CHOOSE(MOD((COLUMN(BB2)-TRUNC((COLUMN(BB2)-5)/13)),4),1,11,21)))+1)</f>
        <v>0</v>
      </c>
      <c r="GI11" s="2">
        <f t="shared" ref="GI11:GI12" si="102">SUM(GF11:GH11)</f>
        <v>0</v>
      </c>
      <c r="GJ11" s="2">
        <f t="shared" ref="GJ11:GJ12" si="103">SUM(GA11+GE11+GI11)</f>
        <v>0</v>
      </c>
      <c r="GK11" s="2">
        <f t="shared" ref="GK11:GK12" si="104">SUM(EW11+FJ11+FW11+GJ11)</f>
        <v>27590</v>
      </c>
    </row>
    <row r="12" spans="1:193" ht="14.65" customHeight="1" x14ac:dyDescent="0.25">
      <c r="A12" s="1">
        <v>3</v>
      </c>
      <c r="B12" s="1"/>
      <c r="C12" s="3"/>
      <c r="D12" s="4"/>
      <c r="E12" s="4"/>
      <c r="F12" s="4"/>
      <c r="G12" s="4"/>
      <c r="H12" s="4"/>
      <c r="I12" s="4"/>
      <c r="J12" s="4"/>
      <c r="K12" s="4"/>
      <c r="L12" s="4"/>
      <c r="M12" s="7"/>
      <c r="N12" s="7"/>
      <c r="O12" s="7"/>
      <c r="P12" s="7"/>
      <c r="Q12" s="7"/>
      <c r="R12" s="23"/>
      <c r="S12" s="23"/>
      <c r="T12" s="23"/>
      <c r="U12" s="23"/>
      <c r="V12" s="23"/>
      <c r="W12" s="23"/>
      <c r="X12" s="24"/>
      <c r="Y12" s="24"/>
      <c r="Z12" s="81">
        <v>75863</v>
      </c>
      <c r="AA12" s="17"/>
      <c r="AB12" s="18"/>
      <c r="AC12" s="17"/>
      <c r="AD12" s="68">
        <f>VLOOKUP(Z12,'2'!A:AV,25,0)</f>
        <v>9685</v>
      </c>
      <c r="AE12" s="68">
        <f>VLOOKUP(Z12,'2'!A:AV,47,0)</f>
        <v>10240</v>
      </c>
      <c r="AF12" s="19"/>
      <c r="AG12" s="18"/>
      <c r="AH12" s="18"/>
      <c r="AI12" s="77">
        <f>VLOOKUP(Z12,'2'!A:AV,4,0)</f>
        <v>43466</v>
      </c>
      <c r="AJ12" s="77">
        <f>VLOOKUP(Z12,'2'!A:AV,5,0)</f>
        <v>43830</v>
      </c>
      <c r="AK12" s="17"/>
      <c r="AL12" s="20"/>
      <c r="AM12" s="25"/>
      <c r="AN12" s="23"/>
      <c r="AO12" s="20"/>
      <c r="AP12" s="23"/>
      <c r="AQ12" s="20"/>
      <c r="AR12" s="23"/>
      <c r="AS12" s="20"/>
      <c r="AT12" s="27"/>
      <c r="AU12" s="27"/>
      <c r="AV12" s="23"/>
      <c r="AW12" s="26"/>
      <c r="AX12" s="20"/>
      <c r="AY12" s="20"/>
      <c r="AZ12" s="20"/>
      <c r="BA12" s="20"/>
      <c r="BB12" s="23"/>
      <c r="BC12" s="23"/>
      <c r="BD12" s="20"/>
      <c r="BE12" s="4"/>
      <c r="BF12" s="4"/>
      <c r="BG12" s="4"/>
      <c r="BH12" s="4"/>
      <c r="BI12" s="4"/>
      <c r="BJ12" s="4"/>
      <c r="BK12" s="4"/>
      <c r="BL12" s="6"/>
      <c r="BM12" s="6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2"/>
      <c r="CC12" s="2"/>
      <c r="CD12" s="94"/>
      <c r="CE12" s="27"/>
      <c r="CF12" s="2"/>
      <c r="CG12" s="24"/>
      <c r="CH12" s="24"/>
      <c r="CI12" s="24"/>
      <c r="CJ12" s="2">
        <f t="shared" si="23"/>
        <v>265.34246575342468</v>
      </c>
      <c r="CK12" s="2">
        <f t="shared" si="24"/>
        <v>265.34246575342468</v>
      </c>
      <c r="CL12" s="2">
        <f t="shared" si="25"/>
        <v>291.8767123287671</v>
      </c>
      <c r="CM12" s="2">
        <f t="shared" si="26"/>
        <v>822.56164383561645</v>
      </c>
      <c r="CN12" s="2">
        <f t="shared" si="27"/>
        <v>265.34246575342468</v>
      </c>
      <c r="CO12" s="2">
        <f t="shared" si="1"/>
        <v>265.34246575342468</v>
      </c>
      <c r="CP12" s="2">
        <f t="shared" si="2"/>
        <v>212.27397260273972</v>
      </c>
      <c r="CQ12" s="2">
        <f t="shared" si="28"/>
        <v>742.95890410958907</v>
      </c>
      <c r="CR12" s="2">
        <f t="shared" si="29"/>
        <v>265.34246575342468</v>
      </c>
      <c r="CS12" s="2">
        <f t="shared" si="3"/>
        <v>265.34246575342468</v>
      </c>
      <c r="CT12" s="2">
        <f t="shared" si="4"/>
        <v>291.8767123287671</v>
      </c>
      <c r="CU12" s="2">
        <f t="shared" si="30"/>
        <v>822.56164383561645</v>
      </c>
      <c r="CV12" s="2">
        <f t="shared" si="31"/>
        <v>2388.0821917808221</v>
      </c>
      <c r="CW12" s="2">
        <f t="shared" si="32"/>
        <v>265.34246575342468</v>
      </c>
      <c r="CX12" s="2">
        <f t="shared" si="5"/>
        <v>265.34246575342468</v>
      </c>
      <c r="CY12" s="2">
        <f t="shared" si="6"/>
        <v>265.34246575342468</v>
      </c>
      <c r="CZ12" s="2">
        <f t="shared" si="33"/>
        <v>796.02739726027403</v>
      </c>
      <c r="DA12" s="2">
        <f t="shared" si="34"/>
        <v>265.34246575342468</v>
      </c>
      <c r="DB12" s="2">
        <f t="shared" si="7"/>
        <v>265.34246575342468</v>
      </c>
      <c r="DC12" s="2">
        <f t="shared" si="8"/>
        <v>291.8767123287671</v>
      </c>
      <c r="DD12" s="2">
        <f t="shared" si="35"/>
        <v>822.56164383561645</v>
      </c>
      <c r="DE12" s="2">
        <f t="shared" si="36"/>
        <v>265.34246575342468</v>
      </c>
      <c r="DF12" s="2">
        <f t="shared" si="9"/>
        <v>265.34246575342468</v>
      </c>
      <c r="DG12" s="2">
        <f t="shared" si="10"/>
        <v>265.34246575342468</v>
      </c>
      <c r="DH12" s="2">
        <f t="shared" si="37"/>
        <v>796.02739726027403</v>
      </c>
      <c r="DI12" s="2">
        <f t="shared" si="38"/>
        <v>2414.6164383561645</v>
      </c>
      <c r="DJ12" s="2">
        <f t="shared" si="39"/>
        <v>265.34246575342468</v>
      </c>
      <c r="DK12" s="2">
        <f t="shared" si="11"/>
        <v>265.34246575342468</v>
      </c>
      <c r="DL12" s="2">
        <f t="shared" si="12"/>
        <v>291.8767123287671</v>
      </c>
      <c r="DM12" s="2">
        <f t="shared" si="40"/>
        <v>822.56164383561645</v>
      </c>
      <c r="DN12" s="2">
        <f t="shared" si="41"/>
        <v>265.34246575342468</v>
      </c>
      <c r="DO12" s="2">
        <f t="shared" si="13"/>
        <v>265.34246575342468</v>
      </c>
      <c r="DP12" s="2">
        <f t="shared" si="14"/>
        <v>291.8767123287671</v>
      </c>
      <c r="DQ12" s="2">
        <f t="shared" si="42"/>
        <v>822.56164383561645</v>
      </c>
      <c r="DR12" s="2">
        <f t="shared" si="43"/>
        <v>265.34246575342468</v>
      </c>
      <c r="DS12" s="2">
        <f t="shared" si="15"/>
        <v>265.34246575342468</v>
      </c>
      <c r="DT12" s="2">
        <f t="shared" si="16"/>
        <v>265.34246575342468</v>
      </c>
      <c r="DU12" s="2">
        <f t="shared" si="44"/>
        <v>796.02739726027403</v>
      </c>
      <c r="DV12" s="2">
        <f t="shared" si="45"/>
        <v>2441.1506849315069</v>
      </c>
      <c r="DW12" s="2">
        <f t="shared" si="46"/>
        <v>265.34246575342468</v>
      </c>
      <c r="DX12" s="2">
        <f t="shared" si="17"/>
        <v>265.34246575342468</v>
      </c>
      <c r="DY12" s="2">
        <f t="shared" si="18"/>
        <v>291.8767123287671</v>
      </c>
      <c r="DZ12" s="2">
        <f t="shared" si="47"/>
        <v>822.56164383561645</v>
      </c>
      <c r="EA12" s="2">
        <f t="shared" si="48"/>
        <v>265.34246575342468</v>
      </c>
      <c r="EB12" s="2">
        <f t="shared" si="19"/>
        <v>265.34246575342468</v>
      </c>
      <c r="EC12" s="2">
        <f t="shared" si="20"/>
        <v>265.34246575342468</v>
      </c>
      <c r="ED12" s="2">
        <f t="shared" si="49"/>
        <v>796.02739726027403</v>
      </c>
      <c r="EE12" s="2">
        <f t="shared" si="50"/>
        <v>265.34246575342468</v>
      </c>
      <c r="EF12" s="2">
        <f t="shared" si="21"/>
        <v>265.34246575342468</v>
      </c>
      <c r="EG12" s="2">
        <f t="shared" si="22"/>
        <v>291.8767123287671</v>
      </c>
      <c r="EH12" s="2">
        <f t="shared" si="51"/>
        <v>822.56164383561645</v>
      </c>
      <c r="EI12" s="2">
        <f t="shared" si="52"/>
        <v>2441.1506849315069</v>
      </c>
      <c r="EJ12" s="2">
        <f t="shared" si="53"/>
        <v>9685</v>
      </c>
      <c r="EK12" s="2">
        <f t="shared" ref="EK12:EM12" si="105">$AE12/($AJ12-$AI12+1)*IF(OR($AJ12&lt;DATE(2019,(COLUMN(E3)-TRUNC((COLUMN(E3)-6)/13))/4,CHOOSE(MOD((COLUMN(E3)-TRUNC((COLUMN(E3)-5)/13)),4),1,11,21)),$AI12&gt;DATE(2019,(COLUMN(E3)+1-TRUNC((COLUMN(E3)-6)/13))/4,CHOOSE(MOD((COLUMN(E3)-TRUNC((COLUMN(E3)-5)/13)),4),10,20,))),,MIN($AJ12,DATE(2019,(COLUMN(E3)+1-TRUNC((COLUMN(E3)-6)/13))/4,CHOOSE(MOD((COLUMN(E3)-TRUNC((COLUMN(E3)-5)/13)),4),10,20,)))-MAX($AI12,DATE(2019,(COLUMN(E3)-TRUNC((COLUMN(E3)-6)/13))/4,CHOOSE(MOD((COLUMN(E3)-TRUNC((COLUMN(E3)-5)/13)),4),1,11,21)))+1)</f>
        <v>280.54794520547944</v>
      </c>
      <c r="EL12" s="2">
        <f t="shared" si="105"/>
        <v>280.54794520547944</v>
      </c>
      <c r="EM12" s="2">
        <f t="shared" si="105"/>
        <v>308.60273972602738</v>
      </c>
      <c r="EN12" s="2">
        <f t="shared" si="55"/>
        <v>869.69863013698625</v>
      </c>
      <c r="EO12" s="2">
        <f t="shared" si="56"/>
        <v>280.54794520547944</v>
      </c>
      <c r="EP12" s="2">
        <f t="shared" si="57"/>
        <v>280.54794520547944</v>
      </c>
      <c r="EQ12" s="2">
        <f t="shared" si="58"/>
        <v>224.43835616438355</v>
      </c>
      <c r="ER12" s="2">
        <f t="shared" si="59"/>
        <v>785.53424657534242</v>
      </c>
      <c r="ES12" s="2">
        <f t="shared" si="60"/>
        <v>280.54794520547944</v>
      </c>
      <c r="ET12" s="2">
        <f t="shared" si="61"/>
        <v>280.54794520547944</v>
      </c>
      <c r="EU12" s="2">
        <f t="shared" si="62"/>
        <v>308.60273972602738</v>
      </c>
      <c r="EV12" s="2">
        <f t="shared" si="63"/>
        <v>869.69863013698625</v>
      </c>
      <c r="EW12" s="2">
        <f t="shared" si="64"/>
        <v>2524.9315068493147</v>
      </c>
      <c r="EX12" s="2">
        <f t="shared" si="65"/>
        <v>280.54794520547944</v>
      </c>
      <c r="EY12" s="2">
        <f t="shared" si="66"/>
        <v>280.54794520547944</v>
      </c>
      <c r="EZ12" s="2">
        <f t="shared" si="67"/>
        <v>280.54794520547944</v>
      </c>
      <c r="FA12" s="2">
        <f t="shared" si="68"/>
        <v>841.64383561643831</v>
      </c>
      <c r="FB12" s="2">
        <f t="shared" si="69"/>
        <v>280.54794520547944</v>
      </c>
      <c r="FC12" s="2">
        <f t="shared" si="70"/>
        <v>280.54794520547944</v>
      </c>
      <c r="FD12" s="2">
        <f t="shared" si="71"/>
        <v>308.60273972602738</v>
      </c>
      <c r="FE12" s="2">
        <f t="shared" si="72"/>
        <v>869.69863013698625</v>
      </c>
      <c r="FF12" s="2">
        <f t="shared" si="73"/>
        <v>280.54794520547944</v>
      </c>
      <c r="FG12" s="2">
        <f t="shared" si="74"/>
        <v>280.54794520547944</v>
      </c>
      <c r="FH12" s="2">
        <f t="shared" si="75"/>
        <v>280.54794520547944</v>
      </c>
      <c r="FI12" s="2">
        <f t="shared" si="76"/>
        <v>841.64383561643831</v>
      </c>
      <c r="FJ12" s="2">
        <f t="shared" si="77"/>
        <v>2552.9863013698632</v>
      </c>
      <c r="FK12" s="2">
        <f t="shared" si="78"/>
        <v>280.54794520547944</v>
      </c>
      <c r="FL12" s="2">
        <f t="shared" si="79"/>
        <v>280.54794520547944</v>
      </c>
      <c r="FM12" s="2">
        <f t="shared" si="80"/>
        <v>308.60273972602738</v>
      </c>
      <c r="FN12" s="2">
        <f t="shared" si="81"/>
        <v>869.69863013698625</v>
      </c>
      <c r="FO12" s="2">
        <f t="shared" si="82"/>
        <v>280.54794520547944</v>
      </c>
      <c r="FP12" s="2">
        <f t="shared" si="83"/>
        <v>280.54794520547944</v>
      </c>
      <c r="FQ12" s="2">
        <f t="shared" si="84"/>
        <v>308.60273972602738</v>
      </c>
      <c r="FR12" s="2">
        <f t="shared" si="85"/>
        <v>869.69863013698625</v>
      </c>
      <c r="FS12" s="2">
        <f t="shared" si="86"/>
        <v>280.54794520547944</v>
      </c>
      <c r="FT12" s="2">
        <f t="shared" si="87"/>
        <v>280.54794520547944</v>
      </c>
      <c r="FU12" s="2">
        <f t="shared" si="88"/>
        <v>280.54794520547944</v>
      </c>
      <c r="FV12" s="2">
        <f t="shared" si="89"/>
        <v>841.64383561643831</v>
      </c>
      <c r="FW12" s="2">
        <f t="shared" si="90"/>
        <v>2581.0410958904108</v>
      </c>
      <c r="FX12" s="2">
        <f t="shared" si="91"/>
        <v>280.54794520547944</v>
      </c>
      <c r="FY12" s="2">
        <f t="shared" si="92"/>
        <v>280.54794520547944</v>
      </c>
      <c r="FZ12" s="2">
        <f t="shared" si="93"/>
        <v>308.60273972602738</v>
      </c>
      <c r="GA12" s="2">
        <f t="shared" si="94"/>
        <v>869.69863013698625</v>
      </c>
      <c r="GB12" s="2">
        <f t="shared" si="95"/>
        <v>280.54794520547944</v>
      </c>
      <c r="GC12" s="2">
        <f t="shared" si="96"/>
        <v>280.54794520547944</v>
      </c>
      <c r="GD12" s="2">
        <f t="shared" si="97"/>
        <v>280.54794520547944</v>
      </c>
      <c r="GE12" s="2">
        <f t="shared" si="98"/>
        <v>841.64383561643831</v>
      </c>
      <c r="GF12" s="2">
        <f t="shared" si="99"/>
        <v>280.54794520547944</v>
      </c>
      <c r="GG12" s="2">
        <f t="shared" si="100"/>
        <v>280.54794520547944</v>
      </c>
      <c r="GH12" s="2">
        <f t="shared" si="101"/>
        <v>308.60273972602738</v>
      </c>
      <c r="GI12" s="2">
        <f t="shared" si="102"/>
        <v>869.69863013698625</v>
      </c>
      <c r="GJ12" s="2">
        <f t="shared" si="103"/>
        <v>2581.0410958904108</v>
      </c>
      <c r="GK12" s="2">
        <f t="shared" si="104"/>
        <v>10239.999999999998</v>
      </c>
    </row>
    <row r="13" spans="1:193" x14ac:dyDescent="0.25">
      <c r="Z13" s="66">
        <v>29832</v>
      </c>
      <c r="AA13" s="66"/>
      <c r="AB13" s="67"/>
      <c r="AC13" s="66"/>
      <c r="AD13" s="68">
        <f>VLOOKUP(Z13,'2'!A:AV,25,0)</f>
        <v>33500</v>
      </c>
      <c r="AE13" s="68">
        <f>VLOOKUP(Z13,'2'!A:AV,47,0)</f>
        <v>32850</v>
      </c>
      <c r="AF13" s="19"/>
      <c r="AG13" s="18"/>
      <c r="AH13" s="18"/>
      <c r="AI13" s="77">
        <f>VLOOKUP(Z13,'2'!A:AV,4,0)</f>
        <v>43344</v>
      </c>
      <c r="AJ13" s="77">
        <f>VLOOKUP(Z13,'2'!A:AV,5,0)</f>
        <v>43465</v>
      </c>
      <c r="AK13" s="96"/>
      <c r="AL13" s="93"/>
      <c r="AM13" s="93"/>
      <c r="AN13" s="93"/>
      <c r="AO13" s="96"/>
      <c r="AP13" s="93"/>
      <c r="AQ13" s="96"/>
      <c r="AR13" s="96"/>
      <c r="AS13" s="20"/>
      <c r="AT13" s="27"/>
      <c r="AU13" s="27"/>
      <c r="AV13" s="20"/>
      <c r="AW13" s="32"/>
      <c r="AX13" s="20"/>
      <c r="AY13" s="96"/>
      <c r="AZ13" s="93"/>
      <c r="BA13" s="96"/>
      <c r="BB13" s="97"/>
      <c r="BC13" s="97"/>
      <c r="BD13" s="96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93"/>
      <c r="CC13" s="2"/>
      <c r="CD13" s="2"/>
      <c r="CE13" s="2"/>
      <c r="CF13" s="2"/>
      <c r="CG13" s="2"/>
      <c r="CH13" s="2"/>
      <c r="CI13" s="2"/>
      <c r="CJ13" s="2">
        <f t="shared" si="23"/>
        <v>0</v>
      </c>
      <c r="CK13" s="2">
        <f t="shared" si="24"/>
        <v>0</v>
      </c>
      <c r="CL13" s="2">
        <f t="shared" si="25"/>
        <v>0</v>
      </c>
      <c r="CM13" s="2"/>
      <c r="CN13" s="2">
        <f t="shared" si="27"/>
        <v>0</v>
      </c>
      <c r="CO13" s="2">
        <f t="shared" si="1"/>
        <v>0</v>
      </c>
      <c r="CP13" s="2">
        <f t="shared" si="2"/>
        <v>0</v>
      </c>
      <c r="CQ13" s="2"/>
      <c r="CR13" s="2">
        <f t="shared" si="29"/>
        <v>0</v>
      </c>
      <c r="CS13" s="2">
        <f t="shared" si="3"/>
        <v>0</v>
      </c>
      <c r="CT13" s="2">
        <f t="shared" si="4"/>
        <v>0</v>
      </c>
      <c r="CU13" s="2"/>
      <c r="CV13" s="2">
        <f t="shared" ref="CV13:CV14" si="106">SUM(CM13+CQ13+CU13)</f>
        <v>0</v>
      </c>
      <c r="CW13" s="2">
        <f t="shared" si="32"/>
        <v>0</v>
      </c>
      <c r="CX13" s="2">
        <f t="shared" si="5"/>
        <v>0</v>
      </c>
      <c r="CY13" s="2">
        <f t="shared" si="6"/>
        <v>0</v>
      </c>
      <c r="CZ13" s="2">
        <f t="shared" ref="CZ13:CZ14" si="107">SUM(CW13:CY13)</f>
        <v>0</v>
      </c>
      <c r="DA13" s="2">
        <f t="shared" si="34"/>
        <v>0</v>
      </c>
      <c r="DB13" s="2">
        <f t="shared" si="7"/>
        <v>0</v>
      </c>
      <c r="DC13" s="2">
        <f t="shared" si="8"/>
        <v>0</v>
      </c>
      <c r="DD13" s="2">
        <f t="shared" ref="DD13:DD14" si="108">SUM(DA13:DC13)</f>
        <v>0</v>
      </c>
      <c r="DE13" s="2">
        <f t="shared" si="36"/>
        <v>0</v>
      </c>
      <c r="DF13" s="2">
        <f t="shared" si="9"/>
        <v>0</v>
      </c>
      <c r="DG13" s="2">
        <f t="shared" si="10"/>
        <v>0</v>
      </c>
      <c r="DH13" s="2">
        <f t="shared" ref="DH13:DH14" si="109">SUM(DE13:DG13)</f>
        <v>0</v>
      </c>
      <c r="DI13" s="2">
        <f t="shared" ref="DI13:DI14" si="110">SUM(CZ13+DD13+DH13)</f>
        <v>0</v>
      </c>
      <c r="DJ13" s="2">
        <f t="shared" si="39"/>
        <v>0</v>
      </c>
      <c r="DK13" s="2">
        <f t="shared" si="11"/>
        <v>0</v>
      </c>
      <c r="DL13" s="2">
        <f t="shared" si="12"/>
        <v>0</v>
      </c>
      <c r="DM13" s="2">
        <f t="shared" ref="DM13:DM14" si="111">SUM(DJ13:DL13)</f>
        <v>0</v>
      </c>
      <c r="DN13" s="2">
        <f t="shared" si="41"/>
        <v>0</v>
      </c>
      <c r="DO13" s="2">
        <f t="shared" si="13"/>
        <v>0</v>
      </c>
      <c r="DP13" s="2">
        <f t="shared" si="14"/>
        <v>0</v>
      </c>
      <c r="DQ13" s="2">
        <f t="shared" ref="DQ13:DQ14" si="112">SUM(DN13:DP13)</f>
        <v>0</v>
      </c>
      <c r="DR13" s="2">
        <f t="shared" si="43"/>
        <v>0</v>
      </c>
      <c r="DS13" s="2">
        <f t="shared" si="15"/>
        <v>0</v>
      </c>
      <c r="DT13" s="2">
        <f t="shared" si="16"/>
        <v>0</v>
      </c>
      <c r="DU13" s="2">
        <f t="shared" ref="DU13:DU14" si="113">SUM(DR13:DT13)</f>
        <v>0</v>
      </c>
      <c r="DV13" s="2">
        <f t="shared" ref="DV13:DV14" si="114">SUM(DM13+DQ13+DU13)</f>
        <v>0</v>
      </c>
      <c r="DW13" s="2">
        <f t="shared" si="46"/>
        <v>0</v>
      </c>
      <c r="DX13" s="2">
        <f t="shared" si="17"/>
        <v>0</v>
      </c>
      <c r="DY13" s="2">
        <f t="shared" si="18"/>
        <v>0</v>
      </c>
      <c r="DZ13" s="2">
        <f t="shared" ref="DZ13:DZ14" si="115">SUM(DW13:DY13)</f>
        <v>0</v>
      </c>
      <c r="EA13" s="2">
        <f t="shared" si="48"/>
        <v>0</v>
      </c>
      <c r="EB13" s="2">
        <f t="shared" si="19"/>
        <v>0</v>
      </c>
      <c r="EC13" s="2">
        <f t="shared" si="20"/>
        <v>0</v>
      </c>
      <c r="ED13" s="2">
        <f t="shared" ref="ED13:ED14" si="116">SUM(EA13:EC13)</f>
        <v>0</v>
      </c>
      <c r="EE13" s="2">
        <f t="shared" si="50"/>
        <v>0</v>
      </c>
      <c r="EF13" s="2">
        <f t="shared" si="21"/>
        <v>0</v>
      </c>
      <c r="EG13" s="2">
        <f t="shared" si="22"/>
        <v>0</v>
      </c>
      <c r="EH13" s="2">
        <f t="shared" ref="EH13:EH14" si="117">SUM(EE13:EG13)</f>
        <v>0</v>
      </c>
      <c r="EI13" s="2">
        <f t="shared" ref="EI13:EI14" si="118">SUM(DZ13+ED13+EH13)</f>
        <v>0</v>
      </c>
      <c r="EJ13" s="2">
        <f t="shared" ref="EJ13:EJ14" si="119">SUM(CV13+DI13+DV13+EI13)</f>
        <v>0</v>
      </c>
      <c r="EK13" s="2">
        <f t="shared" ref="EK13:EM13" si="120">$AE13/($AJ13-$AI13+1)*IF(OR($AJ13&lt;DATE(2019,(COLUMN(E4)-TRUNC((COLUMN(E4)-6)/13))/4,CHOOSE(MOD((COLUMN(E4)-TRUNC((COLUMN(E4)-5)/13)),4),1,11,21)),$AI13&gt;DATE(2019,(COLUMN(E4)+1-TRUNC((COLUMN(E4)-6)/13))/4,CHOOSE(MOD((COLUMN(E4)-TRUNC((COLUMN(E4)-5)/13)),4),10,20,))),,MIN($AJ13,DATE(2019,(COLUMN(E4)+1-TRUNC((COLUMN(E4)-6)/13))/4,CHOOSE(MOD((COLUMN(E4)-TRUNC((COLUMN(E4)-5)/13)),4),10,20,)))-MAX($AI13,DATE(2019,(COLUMN(E4)-TRUNC((COLUMN(E4)-6)/13))/4,CHOOSE(MOD((COLUMN(E4)-TRUNC((COLUMN(E4)-5)/13)),4),1,11,21)))+1)</f>
        <v>0</v>
      </c>
      <c r="EL13" s="2">
        <f t="shared" si="120"/>
        <v>0</v>
      </c>
      <c r="EM13" s="2">
        <f t="shared" si="120"/>
        <v>0</v>
      </c>
      <c r="EN13" s="2">
        <f t="shared" ref="EN13:EN14" si="121">SUM(EK13:EM13)</f>
        <v>0</v>
      </c>
      <c r="EO13" s="2">
        <f t="shared" si="56"/>
        <v>0</v>
      </c>
      <c r="EP13" s="2">
        <f t="shared" si="57"/>
        <v>0</v>
      </c>
      <c r="EQ13" s="2">
        <f t="shared" si="58"/>
        <v>0</v>
      </c>
      <c r="ER13" s="2">
        <f t="shared" ref="ER13:ER14" si="122">SUM(EO13:EQ13)</f>
        <v>0</v>
      </c>
      <c r="ES13" s="2">
        <f t="shared" si="60"/>
        <v>0</v>
      </c>
      <c r="ET13" s="2">
        <f t="shared" si="61"/>
        <v>0</v>
      </c>
      <c r="EU13" s="2">
        <f t="shared" si="62"/>
        <v>0</v>
      </c>
      <c r="EV13" s="2">
        <f t="shared" ref="EV13:EV14" si="123">SUM(ES13:EU13)</f>
        <v>0</v>
      </c>
      <c r="EW13" s="2">
        <f t="shared" ref="EW13:EW14" si="124">SUM(EN13+ER13+EV13)</f>
        <v>0</v>
      </c>
      <c r="EX13" s="2">
        <f t="shared" si="65"/>
        <v>0</v>
      </c>
      <c r="EY13" s="2">
        <f t="shared" si="66"/>
        <v>0</v>
      </c>
      <c r="EZ13" s="2">
        <f t="shared" si="67"/>
        <v>0</v>
      </c>
      <c r="FA13" s="2">
        <f t="shared" ref="FA13:FA14" si="125">SUM(EX13:EZ13)</f>
        <v>0</v>
      </c>
      <c r="FB13" s="2">
        <f t="shared" si="69"/>
        <v>0</v>
      </c>
      <c r="FC13" s="2">
        <f t="shared" si="70"/>
        <v>0</v>
      </c>
      <c r="FD13" s="2">
        <f t="shared" si="71"/>
        <v>0</v>
      </c>
      <c r="FE13" s="2">
        <f t="shared" ref="FE13:FE14" si="126">SUM(FB13:FD13)</f>
        <v>0</v>
      </c>
      <c r="FF13" s="2">
        <f t="shared" si="73"/>
        <v>0</v>
      </c>
      <c r="FG13" s="2">
        <f t="shared" si="74"/>
        <v>0</v>
      </c>
      <c r="FH13" s="2">
        <f t="shared" si="75"/>
        <v>0</v>
      </c>
      <c r="FI13" s="2">
        <f t="shared" ref="FI13:FI14" si="127">SUM(FF13:FH13)</f>
        <v>0</v>
      </c>
      <c r="FJ13" s="2">
        <f t="shared" ref="FJ13:FJ14" si="128">SUM(FA13+FE13+FI13)</f>
        <v>0</v>
      </c>
      <c r="FK13" s="2">
        <f t="shared" si="78"/>
        <v>0</v>
      </c>
      <c r="FL13" s="2">
        <f t="shared" si="79"/>
        <v>0</v>
      </c>
      <c r="FM13" s="2">
        <f t="shared" si="80"/>
        <v>0</v>
      </c>
      <c r="FN13" s="2">
        <f t="shared" ref="FN13:FN14" si="129">SUM(FK13:FM13)</f>
        <v>0</v>
      </c>
      <c r="FO13" s="2">
        <f t="shared" si="82"/>
        <v>0</v>
      </c>
      <c r="FP13" s="2">
        <f t="shared" si="83"/>
        <v>0</v>
      </c>
      <c r="FQ13" s="2">
        <f t="shared" si="84"/>
        <v>0</v>
      </c>
      <c r="FR13" s="2">
        <f t="shared" ref="FR13:FR14" si="130">SUM(FO13:FQ13)</f>
        <v>0</v>
      </c>
      <c r="FS13" s="2">
        <f t="shared" si="86"/>
        <v>0</v>
      </c>
      <c r="FT13" s="2">
        <f t="shared" si="87"/>
        <v>0</v>
      </c>
      <c r="FU13" s="2">
        <f t="shared" si="88"/>
        <v>0</v>
      </c>
      <c r="FV13" s="2">
        <f t="shared" ref="FV13:FV14" si="131">SUM(FS13:FU13)</f>
        <v>0</v>
      </c>
      <c r="FW13" s="2">
        <f t="shared" ref="FW13:FW14" si="132">SUM(FN13+FR13+FV13)</f>
        <v>0</v>
      </c>
      <c r="FX13" s="2">
        <f t="shared" si="91"/>
        <v>0</v>
      </c>
      <c r="FY13" s="2">
        <f t="shared" si="92"/>
        <v>0</v>
      </c>
      <c r="FZ13" s="2">
        <f t="shared" si="93"/>
        <v>0</v>
      </c>
      <c r="GA13" s="2">
        <f t="shared" ref="GA13:GA14" si="133">SUM(FX13:FZ13)</f>
        <v>0</v>
      </c>
      <c r="GB13" s="2">
        <f t="shared" si="95"/>
        <v>0</v>
      </c>
      <c r="GC13" s="2">
        <f t="shared" si="96"/>
        <v>0</v>
      </c>
      <c r="GD13" s="2">
        <f t="shared" si="97"/>
        <v>0</v>
      </c>
      <c r="GE13" s="2">
        <f t="shared" ref="GE13:GE14" si="134">SUM(GB13:GD13)</f>
        <v>0</v>
      </c>
      <c r="GF13" s="2">
        <f t="shared" si="99"/>
        <v>0</v>
      </c>
      <c r="GG13" s="2">
        <f t="shared" si="100"/>
        <v>0</v>
      </c>
      <c r="GH13" s="2">
        <f t="shared" si="101"/>
        <v>0</v>
      </c>
      <c r="GI13" s="2">
        <f t="shared" ref="GI13:GI14" si="135">SUM(GF13:GH13)</f>
        <v>0</v>
      </c>
      <c r="GJ13" s="2">
        <f t="shared" ref="GJ13:GJ14" si="136">SUM(GA13+GE13+GI13)</f>
        <v>0</v>
      </c>
      <c r="GK13" s="2">
        <f t="shared" ref="GK13:GK14" si="137">SUM(EW13+FJ13+FW13+GJ13)</f>
        <v>0</v>
      </c>
    </row>
    <row r="14" spans="1:193" x14ac:dyDescent="0.25">
      <c r="Z14" s="66">
        <v>48653</v>
      </c>
      <c r="AA14" s="66"/>
      <c r="AB14" s="67"/>
      <c r="AC14" s="66"/>
      <c r="AD14" s="68">
        <f>VLOOKUP(Z14,'2'!A:AV,25,0)</f>
        <v>17560</v>
      </c>
      <c r="AE14" s="68">
        <f>VLOOKUP(Z14,'2'!A:AV,47,0)</f>
        <v>18000</v>
      </c>
      <c r="AF14" s="19"/>
      <c r="AG14" s="18"/>
      <c r="AH14" s="18"/>
      <c r="AI14" s="77">
        <f>VLOOKUP(Z14,'2'!A:AV,4,0)</f>
        <v>43597</v>
      </c>
      <c r="AJ14" s="77">
        <f>VLOOKUP(Z14,'2'!A:AV,5,0)</f>
        <v>43786</v>
      </c>
      <c r="AK14" s="96"/>
      <c r="AL14" s="93"/>
      <c r="AM14" s="93"/>
      <c r="AN14" s="93"/>
      <c r="AO14" s="96"/>
      <c r="AP14" s="93"/>
      <c r="AQ14" s="96"/>
      <c r="AR14" s="96"/>
      <c r="AS14" s="96"/>
      <c r="AT14" s="98"/>
      <c r="AU14" s="98"/>
      <c r="AV14" s="96"/>
      <c r="AW14" s="99"/>
      <c r="AX14" s="96"/>
      <c r="AY14" s="96"/>
      <c r="AZ14" s="93"/>
      <c r="BA14" s="96"/>
      <c r="BB14" s="97"/>
      <c r="BC14" s="97"/>
      <c r="BD14" s="96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93"/>
      <c r="CC14" s="2"/>
      <c r="CD14" s="2"/>
      <c r="CE14" s="2"/>
      <c r="CF14" s="2"/>
      <c r="CG14" s="2"/>
      <c r="CH14" s="2"/>
      <c r="CI14" s="2"/>
      <c r="CJ14" s="2">
        <f t="shared" si="23"/>
        <v>0</v>
      </c>
      <c r="CK14" s="2">
        <f t="shared" si="24"/>
        <v>0</v>
      </c>
      <c r="CL14" s="2">
        <f t="shared" si="25"/>
        <v>0</v>
      </c>
      <c r="CM14" s="2"/>
      <c r="CN14" s="2">
        <f t="shared" si="27"/>
        <v>0</v>
      </c>
      <c r="CO14" s="2">
        <f t="shared" si="1"/>
        <v>0</v>
      </c>
      <c r="CP14" s="2">
        <f t="shared" si="2"/>
        <v>0</v>
      </c>
      <c r="CQ14" s="2"/>
      <c r="CR14" s="2">
        <f t="shared" si="29"/>
        <v>0</v>
      </c>
      <c r="CS14" s="2">
        <f t="shared" si="3"/>
        <v>0</v>
      </c>
      <c r="CT14" s="2">
        <f t="shared" si="4"/>
        <v>0</v>
      </c>
      <c r="CU14" s="2"/>
      <c r="CV14" s="2">
        <f t="shared" si="106"/>
        <v>0</v>
      </c>
      <c r="CW14" s="2">
        <f t="shared" si="32"/>
        <v>0</v>
      </c>
      <c r="CX14" s="2">
        <f t="shared" si="5"/>
        <v>0</v>
      </c>
      <c r="CY14" s="2">
        <f t="shared" si="6"/>
        <v>0</v>
      </c>
      <c r="CZ14" s="2">
        <f t="shared" si="107"/>
        <v>0</v>
      </c>
      <c r="DA14" s="2">
        <f t="shared" si="34"/>
        <v>0</v>
      </c>
      <c r="DB14" s="2">
        <f t="shared" si="7"/>
        <v>831.78947368421052</v>
      </c>
      <c r="DC14" s="2">
        <f t="shared" si="8"/>
        <v>1016.6315789473684</v>
      </c>
      <c r="DD14" s="2">
        <f t="shared" si="108"/>
        <v>1848.421052631579</v>
      </c>
      <c r="DE14" s="2">
        <f t="shared" si="36"/>
        <v>924.21052631578948</v>
      </c>
      <c r="DF14" s="2">
        <f t="shared" si="9"/>
        <v>924.21052631578948</v>
      </c>
      <c r="DG14" s="2">
        <f t="shared" si="10"/>
        <v>924.21052631578948</v>
      </c>
      <c r="DH14" s="2">
        <f t="shared" si="109"/>
        <v>2772.6315789473683</v>
      </c>
      <c r="DI14" s="2">
        <f t="shared" si="110"/>
        <v>4621.0526315789475</v>
      </c>
      <c r="DJ14" s="2">
        <f t="shared" si="39"/>
        <v>924.21052631578948</v>
      </c>
      <c r="DK14" s="2">
        <f t="shared" si="11"/>
        <v>924.21052631578948</v>
      </c>
      <c r="DL14" s="2">
        <f t="shared" si="12"/>
        <v>1016.6315789473684</v>
      </c>
      <c r="DM14" s="2">
        <f t="shared" si="111"/>
        <v>2865.0526315789475</v>
      </c>
      <c r="DN14" s="2">
        <f t="shared" si="41"/>
        <v>924.21052631578948</v>
      </c>
      <c r="DO14" s="2">
        <f t="shared" si="13"/>
        <v>924.21052631578948</v>
      </c>
      <c r="DP14" s="2">
        <f t="shared" si="14"/>
        <v>1016.6315789473684</v>
      </c>
      <c r="DQ14" s="2">
        <f t="shared" si="112"/>
        <v>2865.0526315789475</v>
      </c>
      <c r="DR14" s="2">
        <f t="shared" si="43"/>
        <v>924.21052631578948</v>
      </c>
      <c r="DS14" s="2">
        <f t="shared" si="15"/>
        <v>924.21052631578948</v>
      </c>
      <c r="DT14" s="2">
        <f t="shared" si="16"/>
        <v>924.21052631578948</v>
      </c>
      <c r="DU14" s="2">
        <f t="shared" si="113"/>
        <v>2772.6315789473683</v>
      </c>
      <c r="DV14" s="2">
        <f t="shared" si="114"/>
        <v>8502.7368421052633</v>
      </c>
      <c r="DW14" s="2">
        <f t="shared" si="46"/>
        <v>924.21052631578948</v>
      </c>
      <c r="DX14" s="2">
        <f t="shared" si="17"/>
        <v>924.21052631578948</v>
      </c>
      <c r="DY14" s="2">
        <f t="shared" si="18"/>
        <v>1016.6315789473684</v>
      </c>
      <c r="DZ14" s="2">
        <f t="shared" si="115"/>
        <v>2865.0526315789475</v>
      </c>
      <c r="EA14" s="2">
        <f t="shared" si="48"/>
        <v>924.21052631578948</v>
      </c>
      <c r="EB14" s="2">
        <f t="shared" si="19"/>
        <v>646.9473684210526</v>
      </c>
      <c r="EC14" s="2">
        <f t="shared" si="20"/>
        <v>0</v>
      </c>
      <c r="ED14" s="2">
        <f t="shared" si="116"/>
        <v>1571.1578947368421</v>
      </c>
      <c r="EE14" s="2">
        <f t="shared" si="50"/>
        <v>0</v>
      </c>
      <c r="EF14" s="2">
        <f t="shared" si="21"/>
        <v>0</v>
      </c>
      <c r="EG14" s="2">
        <f t="shared" si="22"/>
        <v>0</v>
      </c>
      <c r="EH14" s="2">
        <f t="shared" si="117"/>
        <v>0</v>
      </c>
      <c r="EI14" s="2">
        <f t="shared" si="118"/>
        <v>4436.21052631579</v>
      </c>
      <c r="EJ14" s="2">
        <f t="shared" si="119"/>
        <v>17560</v>
      </c>
      <c r="EK14" s="2">
        <f t="shared" ref="EK14:EM14" si="138">$AE14/($AJ14-$AI14+1)*IF(OR($AJ14&lt;DATE(2019,(COLUMN(E5)-TRUNC((COLUMN(E5)-6)/13))/4,CHOOSE(MOD((COLUMN(E5)-TRUNC((COLUMN(E5)-5)/13)),4),1,11,21)),$AI14&gt;DATE(2019,(COLUMN(E5)+1-TRUNC((COLUMN(E5)-6)/13))/4,CHOOSE(MOD((COLUMN(E5)-TRUNC((COLUMN(E5)-5)/13)),4),10,20,))),,MIN($AJ14,DATE(2019,(COLUMN(E5)+1-TRUNC((COLUMN(E5)-6)/13))/4,CHOOSE(MOD((COLUMN(E5)-TRUNC((COLUMN(E5)-5)/13)),4),10,20,)))-MAX($AI14,DATE(2019,(COLUMN(E5)-TRUNC((COLUMN(E5)-6)/13))/4,CHOOSE(MOD((COLUMN(E5)-TRUNC((COLUMN(E5)-5)/13)),4),1,11,21)))+1)</f>
        <v>0</v>
      </c>
      <c r="EL14" s="2">
        <f t="shared" si="138"/>
        <v>0</v>
      </c>
      <c r="EM14" s="2">
        <f t="shared" si="138"/>
        <v>0</v>
      </c>
      <c r="EN14" s="2">
        <f t="shared" si="121"/>
        <v>0</v>
      </c>
      <c r="EO14" s="2">
        <f t="shared" si="56"/>
        <v>0</v>
      </c>
      <c r="EP14" s="2">
        <f t="shared" si="57"/>
        <v>0</v>
      </c>
      <c r="EQ14" s="2">
        <f t="shared" si="58"/>
        <v>0</v>
      </c>
      <c r="ER14" s="2">
        <f t="shared" si="122"/>
        <v>0</v>
      </c>
      <c r="ES14" s="2">
        <f t="shared" si="60"/>
        <v>0</v>
      </c>
      <c r="ET14" s="2">
        <f t="shared" si="61"/>
        <v>0</v>
      </c>
      <c r="EU14" s="2">
        <f t="shared" si="62"/>
        <v>0</v>
      </c>
      <c r="EV14" s="2">
        <f t="shared" si="123"/>
        <v>0</v>
      </c>
      <c r="EW14" s="2">
        <f t="shared" si="124"/>
        <v>0</v>
      </c>
      <c r="EX14" s="2">
        <f t="shared" si="65"/>
        <v>0</v>
      </c>
      <c r="EY14" s="2">
        <f t="shared" si="66"/>
        <v>0</v>
      </c>
      <c r="EZ14" s="2">
        <f t="shared" si="67"/>
        <v>0</v>
      </c>
      <c r="FA14" s="2">
        <f t="shared" si="125"/>
        <v>0</v>
      </c>
      <c r="FB14" s="2">
        <f t="shared" si="69"/>
        <v>0</v>
      </c>
      <c r="FC14" s="2">
        <f t="shared" si="70"/>
        <v>852.63157894736844</v>
      </c>
      <c r="FD14" s="2">
        <f t="shared" si="71"/>
        <v>1042.1052631578948</v>
      </c>
      <c r="FE14" s="2">
        <f t="shared" si="126"/>
        <v>1894.7368421052633</v>
      </c>
      <c r="FF14" s="2">
        <f t="shared" si="73"/>
        <v>947.36842105263167</v>
      </c>
      <c r="FG14" s="2">
        <f t="shared" si="74"/>
        <v>947.36842105263167</v>
      </c>
      <c r="FH14" s="2">
        <f t="shared" si="75"/>
        <v>947.36842105263167</v>
      </c>
      <c r="FI14" s="2">
        <f t="shared" si="127"/>
        <v>2842.105263157895</v>
      </c>
      <c r="FJ14" s="2">
        <f t="shared" si="128"/>
        <v>4736.8421052631584</v>
      </c>
      <c r="FK14" s="2">
        <f t="shared" si="78"/>
        <v>947.36842105263167</v>
      </c>
      <c r="FL14" s="2">
        <f t="shared" si="79"/>
        <v>947.36842105263167</v>
      </c>
      <c r="FM14" s="2">
        <f t="shared" si="80"/>
        <v>1042.1052631578948</v>
      </c>
      <c r="FN14" s="2">
        <f t="shared" si="129"/>
        <v>2936.8421052631584</v>
      </c>
      <c r="FO14" s="2">
        <f t="shared" si="82"/>
        <v>947.36842105263167</v>
      </c>
      <c r="FP14" s="2">
        <f t="shared" si="83"/>
        <v>947.36842105263167</v>
      </c>
      <c r="FQ14" s="2">
        <f t="shared" si="84"/>
        <v>1042.1052631578948</v>
      </c>
      <c r="FR14" s="2">
        <f t="shared" si="130"/>
        <v>2936.8421052631584</v>
      </c>
      <c r="FS14" s="2">
        <f t="shared" si="86"/>
        <v>947.36842105263167</v>
      </c>
      <c r="FT14" s="2">
        <f t="shared" si="87"/>
        <v>947.36842105263167</v>
      </c>
      <c r="FU14" s="2">
        <f t="shared" si="88"/>
        <v>947.36842105263167</v>
      </c>
      <c r="FV14" s="2">
        <f t="shared" si="131"/>
        <v>2842.105263157895</v>
      </c>
      <c r="FW14" s="2">
        <f t="shared" si="132"/>
        <v>8715.7894736842118</v>
      </c>
      <c r="FX14" s="2">
        <f t="shared" si="91"/>
        <v>947.36842105263167</v>
      </c>
      <c r="FY14" s="2">
        <f t="shared" si="92"/>
        <v>947.36842105263167</v>
      </c>
      <c r="FZ14" s="2">
        <f t="shared" si="93"/>
        <v>1042.1052631578948</v>
      </c>
      <c r="GA14" s="2">
        <f t="shared" si="133"/>
        <v>2936.8421052631584</v>
      </c>
      <c r="GB14" s="2">
        <f t="shared" si="95"/>
        <v>947.36842105263167</v>
      </c>
      <c r="GC14" s="2">
        <f t="shared" si="96"/>
        <v>663.1578947368422</v>
      </c>
      <c r="GD14" s="2">
        <f t="shared" si="97"/>
        <v>0</v>
      </c>
      <c r="GE14" s="2">
        <f t="shared" si="134"/>
        <v>1610.5263157894738</v>
      </c>
      <c r="GF14" s="2">
        <f t="shared" si="99"/>
        <v>0</v>
      </c>
      <c r="GG14" s="2">
        <f t="shared" si="100"/>
        <v>0</v>
      </c>
      <c r="GH14" s="2">
        <f t="shared" si="101"/>
        <v>0</v>
      </c>
      <c r="GI14" s="2">
        <f t="shared" si="135"/>
        <v>0</v>
      </c>
      <c r="GJ14" s="2">
        <f t="shared" si="136"/>
        <v>4547.3684210526317</v>
      </c>
      <c r="GK14" s="2">
        <f t="shared" si="137"/>
        <v>18000</v>
      </c>
    </row>
    <row r="20" spans="1:202" ht="23.25" x14ac:dyDescent="0.35">
      <c r="Z20" s="101" t="s">
        <v>31</v>
      </c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</row>
    <row r="21" spans="1:202" s="21" customFormat="1" x14ac:dyDescent="0.25">
      <c r="A21" s="8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  <c r="AA21" s="11"/>
      <c r="AB21" s="12"/>
      <c r="AC21" s="11"/>
      <c r="AD21" s="5"/>
      <c r="AE21" s="5"/>
      <c r="AF21" s="5"/>
      <c r="AG21" s="12"/>
      <c r="AH21" s="12"/>
      <c r="AI21" s="22"/>
      <c r="AJ21" s="22"/>
      <c r="AK21" s="11"/>
      <c r="AL21" s="5"/>
      <c r="AM21" s="5"/>
      <c r="AN21" s="5"/>
      <c r="AO21" s="11"/>
      <c r="AP21" s="5"/>
      <c r="AQ21" s="11"/>
      <c r="AR21" s="11"/>
      <c r="AS21" s="11"/>
      <c r="AT21" s="28"/>
      <c r="AU21" s="28"/>
      <c r="AV21" s="11"/>
      <c r="AW21" s="31"/>
      <c r="AX21" s="11"/>
      <c r="AY21" s="11"/>
      <c r="AZ21" s="5"/>
      <c r="BA21" s="11"/>
      <c r="BB21" s="13"/>
      <c r="BC21" s="13"/>
      <c r="BD21" s="11"/>
      <c r="CB21" s="5"/>
    </row>
    <row r="22" spans="1:202" ht="21" x14ac:dyDescent="0.35">
      <c r="Z22" s="100" t="s">
        <v>32</v>
      </c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</row>
  </sheetData>
  <autoFilter ref="A9:EJ9"/>
  <mergeCells count="7">
    <mergeCell ref="Z22:DV22"/>
    <mergeCell ref="Z20:GT20"/>
    <mergeCell ref="U8:V8"/>
    <mergeCell ref="AL8:AP8"/>
    <mergeCell ref="AR8:BD8"/>
    <mergeCell ref="CJ8:EJ8"/>
    <mergeCell ref="EK8:GK8"/>
  </mergeCells>
  <conditionalFormatting sqref="BR10:BR12">
    <cfRule type="expression" dxfId="1" priority="621">
      <formula>BQ10="ТСО: Post-project 2018"</formula>
    </cfRule>
  </conditionalFormatting>
  <conditionalFormatting sqref="R10:R12">
    <cfRule type="expression" dxfId="0" priority="623">
      <formula>R10&lt;CK10+CP10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zoomScale="85" zoomScaleNormal="85" workbookViewId="0">
      <pane ySplit="4" topLeftCell="A5" activePane="bottomLeft" state="frozen"/>
      <selection activeCell="AD27" sqref="AD27"/>
      <selection pane="bottomLeft" activeCell="Y6" sqref="Y6"/>
    </sheetView>
  </sheetViews>
  <sheetFormatPr defaultRowHeight="15" outlineLevelCol="2" x14ac:dyDescent="0.25"/>
  <cols>
    <col min="1" max="1" width="9.85546875" customWidth="1"/>
    <col min="2" max="2" width="15.5703125" style="10" hidden="1" customWidth="1" outlineLevel="1"/>
    <col min="3" max="3" width="0" hidden="1" customWidth="1" outlineLevel="1"/>
    <col min="4" max="4" width="10.28515625" style="10" bestFit="1" customWidth="1" collapsed="1"/>
    <col min="5" max="5" width="10.28515625" style="10" bestFit="1" customWidth="1"/>
    <col min="6" max="8" width="0" hidden="1" customWidth="1" outlineLevel="2"/>
    <col min="9" max="9" width="15.28515625" hidden="1" customWidth="1" outlineLevel="2"/>
    <col min="10" max="10" width="12.28515625" hidden="1" customWidth="1" outlineLevel="2"/>
    <col min="11" max="15" width="0" hidden="1" customWidth="1" outlineLevel="2"/>
    <col min="16" max="16" width="18.5703125" hidden="1" customWidth="1" outlineLevel="2"/>
    <col min="17" max="24" width="9.140625" hidden="1" customWidth="1" outlineLevel="2"/>
    <col min="25" max="25" width="12.7109375" style="5" customWidth="1" outlineLevel="1" collapsed="1"/>
    <col min="26" max="27" width="12.7109375" style="5" hidden="1" customWidth="1" outlineLevel="2"/>
    <col min="28" max="28" width="9.140625" hidden="1" customWidth="1" outlineLevel="2"/>
    <col min="29" max="29" width="15.28515625" style="5" hidden="1" customWidth="1" outlineLevel="2"/>
    <col min="30" max="30" width="12.7109375" style="5" hidden="1" customWidth="1" outlineLevel="2"/>
    <col min="31" max="32" width="9.140625" hidden="1" customWidth="1" outlineLevel="2"/>
    <col min="33" max="33" width="12.7109375" style="5" hidden="1" customWidth="1" outlineLevel="2"/>
    <col min="34" max="34" width="9.140625" hidden="1" customWidth="1" outlineLevel="2"/>
    <col min="35" max="43" width="12.28515625" style="5" hidden="1" customWidth="1" outlineLevel="2"/>
    <col min="44" max="44" width="9.140625" hidden="1" customWidth="1" outlineLevel="2"/>
    <col min="45" max="46" width="12.7109375" style="5" hidden="1" customWidth="1" outlineLevel="2"/>
    <col min="47" max="47" width="12.7109375" style="5" customWidth="1" outlineLevel="1" collapsed="1"/>
    <col min="48" max="48" width="9.140625" style="5" customWidth="1" outlineLevel="1"/>
  </cols>
  <sheetData>
    <row r="1" spans="1:48" x14ac:dyDescent="0.25">
      <c r="I1" s="9">
        <f>'1'!AB7</f>
        <v>0</v>
      </c>
    </row>
    <row r="2" spans="1:48" x14ac:dyDescent="0.25">
      <c r="I2" s="9"/>
    </row>
    <row r="3" spans="1:48" ht="15.75" thickBot="1" x14ac:dyDescent="0.3">
      <c r="I3" s="9"/>
    </row>
    <row r="4" spans="1:48" s="79" customFormat="1" ht="64.5" customHeight="1" x14ac:dyDescent="0.25">
      <c r="A4" s="80" t="s">
        <v>22</v>
      </c>
      <c r="B4" s="78">
        <v>1</v>
      </c>
      <c r="C4" s="78">
        <v>1</v>
      </c>
      <c r="D4" s="80" t="s">
        <v>26</v>
      </c>
      <c r="E4" s="80" t="s">
        <v>27</v>
      </c>
      <c r="F4" s="78">
        <v>1</v>
      </c>
      <c r="G4" s="78">
        <v>1</v>
      </c>
      <c r="H4" s="78">
        <v>1</v>
      </c>
      <c r="I4" s="78">
        <v>1</v>
      </c>
      <c r="J4" s="78">
        <v>1</v>
      </c>
      <c r="K4" s="78">
        <v>1</v>
      </c>
      <c r="L4" s="78">
        <v>1</v>
      </c>
      <c r="M4" s="78">
        <v>1</v>
      </c>
      <c r="N4" s="78">
        <v>1</v>
      </c>
      <c r="O4" s="78">
        <v>1</v>
      </c>
      <c r="P4" s="78">
        <v>1</v>
      </c>
      <c r="Q4" s="78">
        <v>1</v>
      </c>
      <c r="R4" s="78">
        <v>1</v>
      </c>
      <c r="S4" s="78">
        <v>1</v>
      </c>
      <c r="T4" s="78">
        <v>1</v>
      </c>
      <c r="U4" s="78">
        <v>1</v>
      </c>
      <c r="V4" s="78">
        <v>1</v>
      </c>
      <c r="W4" s="78">
        <v>1</v>
      </c>
      <c r="X4" s="78">
        <v>1</v>
      </c>
      <c r="Y4" s="65" t="s">
        <v>20</v>
      </c>
      <c r="Z4" s="78">
        <v>1</v>
      </c>
      <c r="AA4" s="78">
        <v>1</v>
      </c>
      <c r="AB4" s="78">
        <v>1</v>
      </c>
      <c r="AC4" s="78">
        <v>1</v>
      </c>
      <c r="AD4" s="78">
        <v>1</v>
      </c>
      <c r="AE4" s="78">
        <v>1</v>
      </c>
      <c r="AF4" s="78">
        <v>1</v>
      </c>
      <c r="AG4" s="78">
        <v>1</v>
      </c>
      <c r="AH4" s="78">
        <v>1</v>
      </c>
      <c r="AI4" s="78">
        <v>1</v>
      </c>
      <c r="AJ4" s="78">
        <v>1</v>
      </c>
      <c r="AK4" s="78">
        <v>1</v>
      </c>
      <c r="AL4" s="78">
        <v>1</v>
      </c>
      <c r="AM4" s="78">
        <v>1</v>
      </c>
      <c r="AN4" s="78">
        <v>1</v>
      </c>
      <c r="AO4" s="78">
        <v>1</v>
      </c>
      <c r="AP4" s="78">
        <v>1</v>
      </c>
      <c r="AQ4" s="78">
        <v>1</v>
      </c>
      <c r="AR4" s="78">
        <v>1</v>
      </c>
      <c r="AS4" s="78">
        <v>1</v>
      </c>
      <c r="AT4" s="78">
        <v>1</v>
      </c>
      <c r="AU4" s="65" t="s">
        <v>21</v>
      </c>
      <c r="AV4" s="78">
        <v>1</v>
      </c>
    </row>
    <row r="5" spans="1:48" x14ac:dyDescent="0.25">
      <c r="A5" s="83">
        <v>25876</v>
      </c>
      <c r="B5" s="22"/>
      <c r="C5" s="21"/>
      <c r="D5" s="82">
        <v>43466</v>
      </c>
      <c r="E5" s="82">
        <v>43551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83">
        <v>15800</v>
      </c>
      <c r="Z5" s="79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83">
        <v>16320</v>
      </c>
      <c r="AV5" s="21" t="s">
        <v>28</v>
      </c>
    </row>
    <row r="6" spans="1:48" x14ac:dyDescent="0.25">
      <c r="A6" s="83">
        <v>35824</v>
      </c>
      <c r="B6" s="22"/>
      <c r="C6" s="21"/>
      <c r="D6" s="82">
        <v>43475</v>
      </c>
      <c r="E6" s="82">
        <v>43659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83">
        <v>29580</v>
      </c>
      <c r="Z6" s="79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83">
        <v>27590</v>
      </c>
      <c r="AV6" s="21" t="s">
        <v>28</v>
      </c>
    </row>
    <row r="7" spans="1:48" x14ac:dyDescent="0.25">
      <c r="A7" s="83">
        <v>75863</v>
      </c>
      <c r="B7" s="22"/>
      <c r="C7" s="21"/>
      <c r="D7" s="82">
        <v>43466</v>
      </c>
      <c r="E7" s="82">
        <v>43830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83">
        <v>9685</v>
      </c>
      <c r="Z7" s="79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83">
        <v>10240</v>
      </c>
      <c r="AV7" s="21" t="s">
        <v>28</v>
      </c>
    </row>
    <row r="8" spans="1:48" s="21" customFormat="1" x14ac:dyDescent="0.25">
      <c r="A8" s="83">
        <v>29832</v>
      </c>
      <c r="B8" s="22"/>
      <c r="D8" s="82">
        <v>43344</v>
      </c>
      <c r="E8" s="82">
        <v>43465</v>
      </c>
      <c r="Y8" s="83">
        <v>33500</v>
      </c>
      <c r="Z8" s="79"/>
      <c r="AU8" s="83">
        <v>32850</v>
      </c>
      <c r="AV8" s="21" t="s">
        <v>28</v>
      </c>
    </row>
    <row r="9" spans="1:48" s="21" customFormat="1" x14ac:dyDescent="0.25">
      <c r="A9" s="83">
        <v>48653</v>
      </c>
      <c r="B9" s="22"/>
      <c r="D9" s="82">
        <v>43597</v>
      </c>
      <c r="E9" s="82">
        <v>43786</v>
      </c>
      <c r="Y9" s="83">
        <v>17560</v>
      </c>
      <c r="Z9" s="79"/>
      <c r="AU9" s="83">
        <v>18000</v>
      </c>
      <c r="AV9" s="21" t="s">
        <v>28</v>
      </c>
    </row>
  </sheetData>
  <autoFilter ref="A4:AV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Белых Сергей Алексеевич</cp:lastModifiedBy>
  <dcterms:created xsi:type="dcterms:W3CDTF">2018-08-08T08:53:02Z</dcterms:created>
  <dcterms:modified xsi:type="dcterms:W3CDTF">2019-02-19T05:59:58Z</dcterms:modified>
</cp:coreProperties>
</file>