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 a="1"/>
  <c r="O3" i="1"/>
  <c r="O4" i="1" a="1"/>
  <c r="O4" i="1"/>
  <c r="O2" i="1" a="1"/>
  <c r="O2" i="1" s="1"/>
  <c r="K3" i="1" a="1"/>
  <c r="K3" i="1" s="1"/>
  <c r="K4" i="1" a="1"/>
  <c r="K4" i="1"/>
  <c r="K2" i="1" a="1"/>
  <c r="K2" i="1" s="1"/>
  <c r="G3" i="1" a="1"/>
  <c r="G3" i="1" s="1"/>
  <c r="G4" i="1" a="1"/>
  <c r="G4" i="1"/>
  <c r="G2" i="1" a="1"/>
  <c r="G2" i="1" s="1"/>
  <c r="E3" i="1" a="1"/>
  <c r="E3" i="1" s="1"/>
  <c r="F3" i="1" a="1"/>
  <c r="F3" i="1"/>
  <c r="I3" i="1" a="1"/>
  <c r="I3" i="1" s="1"/>
  <c r="J3" i="1" a="1"/>
  <c r="J3" i="1"/>
  <c r="M3" i="1" a="1"/>
  <c r="M3" i="1"/>
  <c r="N3" i="1" a="1"/>
  <c r="N3" i="1" s="1"/>
  <c r="E4" i="1" a="1"/>
  <c r="E4" i="1"/>
  <c r="F4" i="1" a="1"/>
  <c r="F4" i="1" s="1"/>
  <c r="I4" i="1" a="1"/>
  <c r="I4" i="1" s="1"/>
  <c r="J4" i="1" a="1"/>
  <c r="J4" i="1"/>
  <c r="M4" i="1" a="1"/>
  <c r="M4" i="1" s="1"/>
  <c r="N4" i="1" a="1"/>
  <c r="N4" i="1"/>
  <c r="N2" i="1" a="1"/>
  <c r="N2" i="1" s="1"/>
  <c r="M2" i="1" a="1"/>
  <c r="M2" i="1" s="1"/>
  <c r="J2" i="1" a="1"/>
  <c r="J2" i="1" s="1"/>
  <c r="I2" i="1" a="1"/>
  <c r="I2" i="1" s="1"/>
  <c r="F2" i="1" a="1"/>
  <c r="F2" i="1" s="1"/>
  <c r="E2" i="1" a="1"/>
  <c r="E2" i="1" s="1"/>
  <c r="E8" i="1"/>
  <c r="H4" i="1" l="1"/>
  <c r="P3" i="1"/>
  <c r="P4" i="1"/>
  <c r="L4" i="1"/>
  <c r="L3" i="1"/>
  <c r="H3" i="1"/>
  <c r="L2" i="1"/>
  <c r="P2" i="1"/>
  <c r="H2" i="1"/>
  <c r="Q3" i="1" l="1"/>
  <c r="Q2" i="1"/>
  <c r="Q4" i="1"/>
</calcChain>
</file>

<file path=xl/sharedStrings.xml><?xml version="1.0" encoding="utf-8"?>
<sst xmlns="http://schemas.openxmlformats.org/spreadsheetml/2006/main" count="18" uniqueCount="12">
  <si>
    <t>Сумма</t>
  </si>
  <si>
    <t>период</t>
  </si>
  <si>
    <t>с 1-10</t>
  </si>
  <si>
    <t>с 11-20</t>
  </si>
  <si>
    <t>Всего за Январь</t>
  </si>
  <si>
    <t>Рег. №</t>
  </si>
  <si>
    <t>Всего за Февраль</t>
  </si>
  <si>
    <t>Всего за Март</t>
  </si>
  <si>
    <t>Всего за I квартал</t>
  </si>
  <si>
    <t>И т.д. до конца года</t>
  </si>
  <si>
    <t>Необходимо составить формулу, сколько сотрудник получит за период в промежутке дат (с 01 по 10 число, с 11 по 20, с 21 до конца месяца, 
а так же за каждый месяц и за каждый квартал), при условии, что общая сумма договора  (столбец В), а период действия договора (столбцы С и D).</t>
  </si>
  <si>
    <t>с 21-конец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</si>
</sst>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D2" zoomScale="130" zoomScaleNormal="130" workbookViewId="0">
      <selection activeCell="O2" sqref="O2"/>
    </sheetView>
  </sheetViews>
  <sheetFormatPr defaultColWidth="8.85546875" defaultRowHeight="15" x14ac:dyDescent="0.25"/>
  <cols>
    <col min="1" max="17" width="10.7109375" style="2" customWidth="1"/>
    <col min="18" max="18" width="23.140625" style="2" customWidth="1"/>
    <col min="19" max="16384" width="8.85546875" style="2"/>
  </cols>
  <sheetData>
    <row r="1" spans="1:18" s="9" customFormat="1" ht="30" x14ac:dyDescent="0.25">
      <c r="A1" s="7" t="s">
        <v>5</v>
      </c>
      <c r="B1" s="7" t="s">
        <v>0</v>
      </c>
      <c r="C1" s="10" t="s">
        <v>1</v>
      </c>
      <c r="D1" s="10"/>
      <c r="E1" s="7" t="s">
        <v>2</v>
      </c>
      <c r="F1" s="7" t="s">
        <v>3</v>
      </c>
      <c r="G1" s="7" t="s">
        <v>11</v>
      </c>
      <c r="H1" s="5" t="s">
        <v>4</v>
      </c>
      <c r="I1" s="7" t="s">
        <v>2</v>
      </c>
      <c r="J1" s="7" t="s">
        <v>3</v>
      </c>
      <c r="K1" s="7" t="s">
        <v>11</v>
      </c>
      <c r="L1" s="5" t="s">
        <v>6</v>
      </c>
      <c r="M1" s="7" t="s">
        <v>2</v>
      </c>
      <c r="N1" s="7" t="s">
        <v>3</v>
      </c>
      <c r="O1" s="7" t="s">
        <v>11</v>
      </c>
      <c r="P1" s="5" t="s">
        <v>7</v>
      </c>
      <c r="Q1" s="5" t="s">
        <v>8</v>
      </c>
      <c r="R1" s="8" t="s">
        <v>9</v>
      </c>
    </row>
    <row r="2" spans="1:18" x14ac:dyDescent="0.25">
      <c r="A2" s="1">
        <v>7519642</v>
      </c>
      <c r="B2" s="3">
        <v>12000</v>
      </c>
      <c r="C2" s="4">
        <v>43505</v>
      </c>
      <c r="D2" s="4">
        <v>43660</v>
      </c>
      <c r="E2" s="1">
        <f t="array" ref="E2">IFERROR($B2/($D2-$C2+1)*COUNTBLANK(INDEX(A:A,DATE(2019,1,1)):INDEX(A:A,DATE(2019,1,10)) INDEX(A:A,$C2):INDEX(A:A,$D2)),)</f>
        <v>0</v>
      </c>
      <c r="F2" s="1">
        <f t="array" ref="F2">IFERROR($B2/($D2-$C2+1)*COUNTBLANK(INDEX(B:B,DATE(2019,1,11)):INDEX(B:B,DATE(2019,1,20)) INDEX(B:B,$C2):INDEX(B:B,$D2)),)</f>
        <v>0</v>
      </c>
      <c r="G2" s="1">
        <f t="array" ref="G2">IFERROR($B2/($D2-$C2+1)*COUNTBLANK(INDEX(C:C,DATE(2019,1,21)):INDEX(C:C,DATE(2019,2,)) INDEX(C:C,$C2):INDEX(C:C,$D2)),)</f>
        <v>0</v>
      </c>
      <c r="H2" s="6">
        <f>SUM(E2:G2)</f>
        <v>0</v>
      </c>
      <c r="I2" s="1">
        <f t="array" ref="I2">IFERROR($B2/($D2-$C2+1)*COUNTBLANK(INDEX(E:E,DATE(2019,2,1)):INDEX(E:E,DATE(2019,2,10)) INDEX(E:E,$C2):INDEX(E:E,$D2)),)</f>
        <v>153.84615384615384</v>
      </c>
      <c r="J2" s="1">
        <f t="array" ref="J2">IFERROR($B2/($D2-$C2+1)*COUNTBLANK(INDEX(F:F,DATE(2019,2,11)):INDEX(F:F,DATE(2019,2,20)) INDEX(F:F,$C2):INDEX(F:F,$D2)),)</f>
        <v>769.23076923076917</v>
      </c>
      <c r="K2" s="1">
        <f t="array" ref="K2">IFERROR($B2/($D2-$C2+1)*COUNTBLANK(INDEX(G:G,DATE(2019,2,21)):INDEX(G:G,DATE(2019,3,)) INDEX(G:G,$C2):INDEX(G:G,$D2)),)</f>
        <v>615.38461538461536</v>
      </c>
      <c r="L2" s="6">
        <f>SUM(I2:K2)</f>
        <v>1538.4615384615383</v>
      </c>
      <c r="M2" s="1">
        <f t="array" ref="M2">IFERROR($B2/($D2-$C2+1)*COUNTBLANK(INDEX(I:I,DATE(2019,3,1)):INDEX(I:I,DATE(2019,3,10)) INDEX(I:I,$C2):INDEX(I:I,$D2)),)</f>
        <v>769.23076923076917</v>
      </c>
      <c r="N2" s="1">
        <f t="array" ref="N2">IFERROR($B2/($D2-$C2+1)*COUNTBLANK(INDEX(J:J,DATE(2019,3,11)):INDEX(J:J,DATE(2019,3,20)) INDEX(J:J,$C2):INDEX(J:J,$D2)),)</f>
        <v>769.23076923076917</v>
      </c>
      <c r="O2" s="1">
        <f t="array" ref="O2">IFERROR($B2/($D2-$C2+1)*COUNTBLANK(INDEX(K:K,DATE(2019,3,21)):INDEX(K:K,DATE(2019,4,)) INDEX(K:K,$C2):INDEX(K:K,$D2)),)</f>
        <v>846.15384615384608</v>
      </c>
      <c r="P2" s="6">
        <f>SUM(M2:O2)</f>
        <v>2384.6153846153843</v>
      </c>
      <c r="Q2" s="6">
        <f>H2+L2+P2</f>
        <v>3923.0769230769229</v>
      </c>
    </row>
    <row r="3" spans="1:18" x14ac:dyDescent="0.25">
      <c r="A3" s="1">
        <v>4215329</v>
      </c>
      <c r="B3" s="3">
        <v>175000</v>
      </c>
      <c r="C3" s="4">
        <v>43466</v>
      </c>
      <c r="D3" s="4">
        <v>43524</v>
      </c>
      <c r="E3" s="1">
        <f t="array" ref="E3">IFERROR($B3/($D3-$C3+1)*COUNTBLANK(INDEX(A:A,DATE(2019,1,1)):INDEX(A:A,DATE(2019,1,10)) INDEX(A:A,$C3):INDEX(A:A,$D3)),)</f>
        <v>29661.016949152541</v>
      </c>
      <c r="F3" s="1">
        <f t="array" ref="F3">IFERROR($B3/($D3-$C3+1)*COUNTBLANK(INDEX(B:B,DATE(2019,1,11)):INDEX(B:B,DATE(2019,1,20)) INDEX(B:B,$C3):INDEX(B:B,$D3)),)</f>
        <v>29661.016949152541</v>
      </c>
      <c r="G3" s="1">
        <f t="array" ref="G3">IFERROR($B3/($D3-$C3+1)*COUNTBLANK(INDEX(C:C,DATE(2019,1,21)):INDEX(C:C,DATE(2019,2,)) INDEX(C:C,$C3):INDEX(C:C,$D3)),)</f>
        <v>32627.118644067796</v>
      </c>
      <c r="H3" s="6">
        <f t="shared" ref="H3:H4" si="0">SUM(E3:G3)</f>
        <v>91949.152542372874</v>
      </c>
      <c r="I3" s="1">
        <f t="array" ref="I3">IFERROR($B3/($D3-$C3+1)*COUNTBLANK(INDEX(E:E,DATE(2019,2,1)):INDEX(E:E,DATE(2019,2,10)) INDEX(E:E,$C3):INDEX(E:E,$D3)),)</f>
        <v>29661.016949152541</v>
      </c>
      <c r="J3" s="1">
        <f t="array" ref="J3">IFERROR($B3/($D3-$C3+1)*COUNTBLANK(INDEX(F:F,DATE(2019,2,11)):INDEX(F:F,DATE(2019,2,20)) INDEX(F:F,$C3):INDEX(F:F,$D3)),)</f>
        <v>29661.016949152541</v>
      </c>
      <c r="K3" s="1">
        <f t="array" ref="K3">IFERROR($B3/($D3-$C3+1)*COUNTBLANK(INDEX(G:G,DATE(2019,2,21)):INDEX(G:G,DATE(2019,3,)) INDEX(G:G,$C3):INDEX(G:G,$D3)),)</f>
        <v>23728.813559322032</v>
      </c>
      <c r="L3" s="6">
        <f t="shared" ref="L3:L4" si="1">SUM(I3:K3)</f>
        <v>83050.847457627111</v>
      </c>
      <c r="M3" s="1">
        <f t="array" ref="M3">IFERROR($B3/($D3-$C3+1)*COUNTBLANK(INDEX(I:I,DATE(2019,3,1)):INDEX(I:I,DATE(2019,3,10)) INDEX(I:I,$C3):INDEX(I:I,$D3)),)</f>
        <v>0</v>
      </c>
      <c r="N3" s="1">
        <f t="array" ref="N3">IFERROR($B3/($D3-$C3+1)*COUNTBLANK(INDEX(J:J,DATE(2019,3,11)):INDEX(J:J,DATE(2019,3,20)) INDEX(J:J,$C3):INDEX(J:J,$D3)),)</f>
        <v>0</v>
      </c>
      <c r="O3" s="1">
        <f t="array" ref="O3">IFERROR($B3/($D3-$C3+1)*COUNTBLANK(INDEX(K:K,DATE(2019,3,21)):INDEX(K:K,DATE(2019,4,)) INDEX(K:K,$C3):INDEX(K:K,$D3)),)</f>
        <v>0</v>
      </c>
      <c r="P3" s="6">
        <f t="shared" ref="P3:P4" si="2">SUM(M3:O3)</f>
        <v>0</v>
      </c>
      <c r="Q3" s="6">
        <f t="shared" ref="Q3:Q4" si="3">H3+L3+P3</f>
        <v>175000</v>
      </c>
    </row>
    <row r="4" spans="1:18" x14ac:dyDescent="0.25">
      <c r="A4" s="1">
        <v>1265578</v>
      </c>
      <c r="B4" s="3">
        <v>2500</v>
      </c>
      <c r="C4" s="4">
        <v>43527</v>
      </c>
      <c r="D4" s="4">
        <v>43830</v>
      </c>
      <c r="E4" s="1">
        <f t="array" ref="E4">IFERROR($B4/($D4-$C4+1)*COUNTBLANK(INDEX(A:A,DATE(2019,1,1)):INDEX(A:A,DATE(2019,1,10)) INDEX(A:A,$C4):INDEX(A:A,$D4)),)</f>
        <v>0</v>
      </c>
      <c r="F4" s="1">
        <f t="array" ref="F4">IFERROR($B4/($D4-$C4+1)*COUNTBLANK(INDEX(B:B,DATE(2019,1,11)):INDEX(B:B,DATE(2019,1,20)) INDEX(B:B,$C4):INDEX(B:B,$D4)),)</f>
        <v>0</v>
      </c>
      <c r="G4" s="1">
        <f t="array" ref="G4">IFERROR($B4/($D4-$C4+1)*COUNTBLANK(INDEX(C:C,DATE(2019,1,21)):INDEX(C:C,DATE(2019,2,)) INDEX(C:C,$C4):INDEX(C:C,$D4)),)</f>
        <v>0</v>
      </c>
      <c r="H4" s="6">
        <f t="shared" si="0"/>
        <v>0</v>
      </c>
      <c r="I4" s="1">
        <f t="array" ref="I4">IFERROR($B4/($D4-$C4+1)*COUNTBLANK(INDEX(E:E,DATE(2019,2,1)):INDEX(E:E,DATE(2019,2,10)) INDEX(E:E,$C4):INDEX(E:E,$D4)),)</f>
        <v>0</v>
      </c>
      <c r="J4" s="1">
        <f t="array" ref="J4">IFERROR($B4/($D4-$C4+1)*COUNTBLANK(INDEX(F:F,DATE(2019,2,11)):INDEX(F:F,DATE(2019,2,20)) INDEX(F:F,$C4):INDEX(F:F,$D4)),)</f>
        <v>0</v>
      </c>
      <c r="K4" s="1">
        <f t="array" ref="K4">IFERROR($B4/($D4-$C4+1)*COUNTBLANK(INDEX(G:G,DATE(2019,2,21)):INDEX(G:G,DATE(2019,3,)) INDEX(G:G,$C4):INDEX(G:G,$D4)),)</f>
        <v>0</v>
      </c>
      <c r="L4" s="6">
        <f t="shared" si="1"/>
        <v>0</v>
      </c>
      <c r="M4" s="1">
        <f t="array" ref="M4">IFERROR($B4/($D4-$C4+1)*COUNTBLANK(INDEX(I:I,DATE(2019,3,1)):INDEX(I:I,DATE(2019,3,10)) INDEX(I:I,$C4):INDEX(I:I,$D4)),)</f>
        <v>65.78947368421052</v>
      </c>
      <c r="N4" s="1">
        <f t="array" ref="N4">IFERROR($B4/($D4-$C4+1)*COUNTBLANK(INDEX(J:J,DATE(2019,3,11)):INDEX(J:J,DATE(2019,3,20)) INDEX(J:J,$C4):INDEX(J:J,$D4)),)</f>
        <v>82.23684210526315</v>
      </c>
      <c r="O4" s="1">
        <f t="array" ref="O4">IFERROR($B4/($D4-$C4+1)*COUNTBLANK(INDEX(K:K,DATE(2019,3,21)):INDEX(K:K,DATE(2019,4,)) INDEX(K:K,$C4):INDEX(K:K,$D4)),)</f>
        <v>90.460526315789465</v>
      </c>
      <c r="P4" s="6">
        <f t="shared" si="2"/>
        <v>238.48684210526312</v>
      </c>
      <c r="Q4" s="6">
        <f t="shared" si="3"/>
        <v>238.48684210526312</v>
      </c>
    </row>
    <row r="5" spans="1:18" ht="15.75" thickBot="1" x14ac:dyDescent="0.3"/>
    <row r="6" spans="1:18" ht="53.45" customHeight="1" thickTop="1" thickBot="1" x14ac:dyDescent="0.3">
      <c r="A6" s="1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1:18" ht="15.75" thickTop="1" x14ac:dyDescent="0.25"/>
    <row r="8" spans="1:18" x14ac:dyDescent="0.25">
      <c r="C8" s="14">
        <v>43466</v>
      </c>
      <c r="D8" s="14">
        <v>43475</v>
      </c>
      <c r="E8" s="2">
        <f>D8-C8</f>
        <v>9</v>
      </c>
    </row>
  </sheetData>
  <mergeCells count="2">
    <mergeCell ref="C1:D1"/>
    <mergeCell ref="A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P.S.</dc:creator>
  <cp:lastModifiedBy>Белых Сергей Алексеевич</cp:lastModifiedBy>
  <dcterms:created xsi:type="dcterms:W3CDTF">2019-02-10T11:51:36Z</dcterms:created>
  <dcterms:modified xsi:type="dcterms:W3CDTF">2019-02-10T13:42:02Z</dcterms:modified>
</cp:coreProperties>
</file>