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930" yWindow="0" windowWidth="27870" windowHeight="12915" activeTab="3"/>
  </bookViews>
  <sheets>
    <sheet name="План по роботам" sheetId="2" r:id="rId1"/>
    <sheet name="Факт" sheetId="3" r:id="rId2"/>
    <sheet name="За добу" sheetId="4" r:id="rId3"/>
    <sheet name="Смс" sheetId="5" r:id="rId4"/>
  </sheets>
  <calcPr calcId="162913" refMode="R1C1"/>
</workbook>
</file>

<file path=xl/calcChain.xml><?xml version="1.0" encoding="utf-8"?>
<calcChain xmlns="http://schemas.openxmlformats.org/spreadsheetml/2006/main">
  <c r="C11" i="2" l="1"/>
  <c r="D11" i="2"/>
  <c r="J11" i="2" s="1"/>
  <c r="C12" i="2"/>
  <c r="D12" i="2"/>
  <c r="J12" i="2"/>
  <c r="C13" i="2"/>
  <c r="D13" i="2"/>
  <c r="J13" i="2" s="1"/>
  <c r="C14" i="2"/>
  <c r="D14" i="2"/>
  <c r="J14" i="2"/>
  <c r="C15" i="2"/>
  <c r="D15" i="2"/>
  <c r="J15" i="2" s="1"/>
  <c r="C16" i="2"/>
  <c r="D16" i="2"/>
  <c r="J16" i="2"/>
  <c r="C17" i="2"/>
  <c r="D17" i="2"/>
  <c r="J17" i="2" s="1"/>
  <c r="C18" i="2"/>
  <c r="D18" i="2"/>
  <c r="J18" i="2"/>
  <c r="C19" i="2"/>
  <c r="D19" i="2"/>
  <c r="J19" i="2" s="1"/>
  <c r="C20" i="2"/>
  <c r="D20" i="2"/>
  <c r="J20" i="2"/>
  <c r="C21" i="2"/>
  <c r="D21" i="2"/>
  <c r="J21" i="2" s="1"/>
  <c r="C22" i="2"/>
  <c r="D22" i="2"/>
  <c r="J22" i="2"/>
  <c r="C23" i="2"/>
  <c r="D23" i="2"/>
  <c r="J23" i="2" s="1"/>
  <c r="C24" i="2"/>
  <c r="D24" i="2"/>
  <c r="J24" i="2"/>
  <c r="C25" i="2"/>
  <c r="D25" i="2"/>
  <c r="J25" i="2" s="1"/>
  <c r="C26" i="2"/>
  <c r="D26" i="2"/>
  <c r="J26" i="2"/>
  <c r="C27" i="2"/>
  <c r="D27" i="2"/>
  <c r="J27" i="2" s="1"/>
  <c r="C28" i="2"/>
  <c r="D28" i="2"/>
  <c r="J28" i="2"/>
  <c r="C29" i="2"/>
  <c r="D29" i="2"/>
  <c r="J29" i="2" s="1"/>
  <c r="C30" i="2"/>
  <c r="D30" i="2"/>
  <c r="J30" i="2"/>
  <c r="C31" i="2"/>
  <c r="D31" i="2"/>
  <c r="J31" i="2" s="1"/>
  <c r="C32" i="2"/>
  <c r="D32" i="2"/>
  <c r="J32" i="2"/>
  <c r="C33" i="2"/>
  <c r="D33" i="2"/>
  <c r="J33" i="2" s="1"/>
  <c r="C34" i="2"/>
  <c r="D34" i="2"/>
  <c r="J34" i="2"/>
  <c r="B4" i="3"/>
  <c r="C4" i="3"/>
  <c r="D4" i="3"/>
  <c r="J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4" i="4"/>
  <c r="C4" i="4"/>
  <c r="D4" i="4"/>
  <c r="B5" i="4"/>
  <c r="C5" i="4"/>
  <c r="D5" i="4"/>
  <c r="B6" i="4"/>
  <c r="C6" i="4"/>
  <c r="D6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J37" i="3" l="1"/>
  <c r="J36" i="3"/>
  <c r="J35" i="3"/>
  <c r="J33" i="3"/>
  <c r="J34" i="3" l="1"/>
  <c r="J38" i="3"/>
  <c r="J14" i="3"/>
  <c r="J20" i="3"/>
  <c r="J22" i="3"/>
  <c r="J26" i="3"/>
  <c r="J30" i="3"/>
  <c r="J8" i="3"/>
  <c r="J10" i="3"/>
  <c r="J12" i="3"/>
  <c r="J16" i="3"/>
  <c r="J18" i="3"/>
  <c r="J24" i="3"/>
  <c r="J28" i="3"/>
  <c r="J32" i="3"/>
  <c r="J5" i="3"/>
  <c r="J7" i="3"/>
  <c r="J9" i="3"/>
  <c r="J11" i="3"/>
  <c r="J13" i="3"/>
  <c r="J15" i="3"/>
  <c r="J17" i="3"/>
  <c r="J19" i="3"/>
  <c r="J21" i="3"/>
  <c r="J23" i="3"/>
  <c r="J25" i="3"/>
  <c r="J27" i="3"/>
  <c r="J29" i="3"/>
  <c r="J31" i="3"/>
  <c r="J6" i="3"/>
  <c r="AE3" i="5"/>
  <c r="Z3" i="5"/>
  <c r="K3" i="5"/>
  <c r="P3" i="5"/>
  <c r="U3" i="5"/>
  <c r="J3" i="2"/>
  <c r="D3" i="2"/>
  <c r="C3" i="2"/>
  <c r="B3" i="2"/>
  <c r="Q3" i="5"/>
  <c r="V3" i="5"/>
  <c r="AA3" i="5"/>
  <c r="AF3" i="5"/>
  <c r="B3" i="4"/>
  <c r="C3" i="4"/>
  <c r="D3" i="4"/>
  <c r="K2" i="4"/>
  <c r="F3" i="5" l="1"/>
  <c r="AC3" i="5"/>
  <c r="J3" i="3"/>
  <c r="L3" i="5"/>
  <c r="G3" i="5" s="1"/>
  <c r="H3" i="5" s="1"/>
  <c r="AH3" i="5"/>
  <c r="S3" i="5"/>
  <c r="X3" i="5"/>
  <c r="N3" i="5"/>
  <c r="J28" i="4" l="1"/>
  <c r="J24" i="4"/>
  <c r="J20" i="4"/>
  <c r="J16" i="4"/>
  <c r="J12" i="4"/>
  <c r="J8" i="4"/>
  <c r="J4" i="4"/>
  <c r="J25" i="4"/>
  <c r="J21" i="4"/>
  <c r="J17" i="4"/>
  <c r="J13" i="4"/>
  <c r="J9" i="4"/>
  <c r="J5" i="4"/>
  <c r="J26" i="4"/>
  <c r="J22" i="4"/>
  <c r="J18" i="4"/>
  <c r="J14" i="4"/>
  <c r="J10" i="4"/>
  <c r="J6" i="4"/>
  <c r="J27" i="4"/>
  <c r="J23" i="4"/>
  <c r="J19" i="4"/>
  <c r="J15" i="4"/>
  <c r="J11" i="4"/>
  <c r="J7" i="4"/>
  <c r="D3" i="3"/>
  <c r="C3" i="3"/>
  <c r="B3" i="3"/>
  <c r="D3" i="5"/>
  <c r="T3" i="5" l="1"/>
  <c r="R3" i="5"/>
  <c r="AB3" i="5"/>
  <c r="AD3" i="5" l="1"/>
  <c r="AG3" i="5"/>
  <c r="AI3" i="5"/>
  <c r="M3" i="5"/>
  <c r="O3" i="5"/>
  <c r="W3" i="5"/>
  <c r="Y3" i="5"/>
  <c r="J3" i="5" l="1"/>
  <c r="AJ1" i="5" l="1"/>
  <c r="J3" i="4" l="1"/>
  <c r="I3" i="5"/>
</calcChain>
</file>

<file path=xl/sharedStrings.xml><?xml version="1.0" encoding="utf-8"?>
<sst xmlns="http://schemas.openxmlformats.org/spreadsheetml/2006/main" count="65" uniqueCount="24">
  <si>
    <t>Всього</t>
  </si>
  <si>
    <t>Кунянська</t>
  </si>
  <si>
    <t>Михайлівська</t>
  </si>
  <si>
    <t>Немирівська</t>
  </si>
  <si>
    <t>Маломочульська</t>
  </si>
  <si>
    <t>Робота</t>
  </si>
  <si>
    <t>Розділ</t>
  </si>
  <si>
    <t>Внесення КАСу</t>
  </si>
  <si>
    <t>Культура</t>
  </si>
  <si>
    <t>Погребищенська</t>
  </si>
  <si>
    <t>Кунянське</t>
  </si>
  <si>
    <t>Маломочульське</t>
  </si>
  <si>
    <t>Михайлівське</t>
  </si>
  <si>
    <t>Немирівське</t>
  </si>
  <si>
    <t>Погребищенське</t>
  </si>
  <si>
    <t>План</t>
  </si>
  <si>
    <t>Факт</t>
  </si>
  <si>
    <t xml:space="preserve">За добу </t>
  </si>
  <si>
    <t>Залишок</t>
  </si>
  <si>
    <t>Загалом</t>
  </si>
  <si>
    <t>%</t>
  </si>
  <si>
    <t>КультураСмс</t>
  </si>
  <si>
    <t>I внесення макродобрив по вегетації</t>
  </si>
  <si>
    <t>оз.пш.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</si>
</sst>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4" fontId="0" fillId="0" borderId="0" xfId="0" applyNumberFormat="1"/>
    <xf numFmtId="9" fontId="0" fillId="0" borderId="3" xfId="0" applyNumberFormat="1" applyBorder="1"/>
    <xf numFmtId="0" fontId="0" fillId="0" borderId="9" xfId="0" applyBorder="1" applyAlignment="1">
      <alignment horizontal="center" vertical="center" textRotation="90"/>
    </xf>
    <xf numFmtId="0" fontId="0" fillId="0" borderId="3" xfId="0" applyNumberFormat="1" applyBorder="1"/>
    <xf numFmtId="0" fontId="0" fillId="0" borderId="2" xfId="0" applyNumberFormat="1" applyBorder="1"/>
    <xf numFmtId="0" fontId="0" fillId="0" borderId="6" xfId="0" applyNumberFormat="1" applyBorder="1"/>
    <xf numFmtId="0" fontId="0" fillId="2" borderId="3" xfId="0" applyNumberFormat="1" applyFill="1" applyBorder="1"/>
    <xf numFmtId="49" fontId="0" fillId="0" borderId="3" xfId="0" applyNumberFormat="1" applyBorder="1"/>
    <xf numFmtId="0" fontId="0" fillId="0" borderId="0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J34"/>
  <sheetViews>
    <sheetView zoomScale="85" zoomScaleNormal="8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J3" sqref="J3"/>
    </sheetView>
  </sheetViews>
  <sheetFormatPr defaultRowHeight="15" x14ac:dyDescent="0.25"/>
  <cols>
    <col min="1" max="1" width="3.7109375" bestFit="1" customWidth="1"/>
    <col min="2" max="2" width="28.7109375" style="5" bestFit="1" customWidth="1"/>
    <col min="3" max="3" width="30.140625" style="2" bestFit="1" customWidth="1"/>
    <col min="4" max="4" width="13.7109375" style="6" customWidth="1"/>
    <col min="5" max="5" width="10.28515625" style="5" bestFit="1" customWidth="1"/>
    <col min="6" max="6" width="16.7109375" style="2" bestFit="1" customWidth="1"/>
    <col min="7" max="7" width="13.7109375" style="2" bestFit="1" customWidth="1"/>
    <col min="8" max="8" width="12.5703125" style="2" bestFit="1" customWidth="1"/>
    <col min="9" max="9" width="16.5703125" style="6" bestFit="1" customWidth="1"/>
    <col min="10" max="10" width="9.140625" style="8"/>
  </cols>
  <sheetData>
    <row r="1" spans="2:10" ht="15.75" thickBot="1" x14ac:dyDescent="0.3"/>
    <row r="2" spans="2:10" x14ac:dyDescent="0.25">
      <c r="B2" s="3" t="s">
        <v>5</v>
      </c>
      <c r="C2" s="1" t="s">
        <v>6</v>
      </c>
      <c r="D2" s="4" t="s">
        <v>8</v>
      </c>
      <c r="E2" s="3" t="s">
        <v>1</v>
      </c>
      <c r="F2" s="1" t="s">
        <v>4</v>
      </c>
      <c r="G2" s="1" t="s">
        <v>2</v>
      </c>
      <c r="H2" s="1" t="s">
        <v>3</v>
      </c>
      <c r="I2" s="4" t="s">
        <v>9</v>
      </c>
      <c r="J2" s="7" t="s">
        <v>0</v>
      </c>
    </row>
    <row r="3" spans="2:10" x14ac:dyDescent="0.25">
      <c r="B3" s="5" t="str">
        <f>Смс!B3</f>
        <v>Внесення КАСу</v>
      </c>
      <c r="C3" s="2" t="str">
        <f>Смс!C3</f>
        <v>I внесення макродобрив по вегетації</v>
      </c>
      <c r="D3" s="6" t="str">
        <f>Смс!E3</f>
        <v>оз.пш. 2019</v>
      </c>
      <c r="E3" s="5">
        <v>1000</v>
      </c>
      <c r="F3" s="2">
        <v>1000</v>
      </c>
      <c r="G3" s="2">
        <v>1000</v>
      </c>
      <c r="H3" s="2">
        <v>1000</v>
      </c>
      <c r="I3" s="6">
        <v>1000</v>
      </c>
      <c r="J3" s="8">
        <f>SUM(E3:I3)</f>
        <v>5000</v>
      </c>
    </row>
    <row r="4" spans="2:10" x14ac:dyDescent="0.25">
      <c r="H4" s="17"/>
    </row>
    <row r="5" spans="2:10" x14ac:dyDescent="0.25">
      <c r="H5" s="17"/>
    </row>
    <row r="6" spans="2:10" x14ac:dyDescent="0.25">
      <c r="H6" s="17"/>
    </row>
    <row r="11" spans="2:10" x14ac:dyDescent="0.25">
      <c r="C11" s="2">
        <f>Смс!C11</f>
        <v>0</v>
      </c>
      <c r="D11" s="6">
        <f>Смс!E11</f>
        <v>0</v>
      </c>
      <c r="J11" s="8">
        <f t="shared" ref="J4:J34" si="0">SUM(E11:I11)</f>
        <v>0</v>
      </c>
    </row>
    <row r="12" spans="2:10" x14ac:dyDescent="0.25">
      <c r="C12" s="2">
        <f>Смс!C12</f>
        <v>0</v>
      </c>
      <c r="D12" s="6">
        <f>Смс!E12</f>
        <v>0</v>
      </c>
      <c r="J12" s="8">
        <f t="shared" si="0"/>
        <v>0</v>
      </c>
    </row>
    <row r="13" spans="2:10" x14ac:dyDescent="0.25">
      <c r="C13" s="2">
        <f>Смс!C13</f>
        <v>0</v>
      </c>
      <c r="D13" s="6">
        <f>Смс!E13</f>
        <v>0</v>
      </c>
      <c r="J13" s="8">
        <f t="shared" si="0"/>
        <v>0</v>
      </c>
    </row>
    <row r="14" spans="2:10" x14ac:dyDescent="0.25">
      <c r="C14" s="2">
        <f>Смс!C14</f>
        <v>0</v>
      </c>
      <c r="D14" s="6">
        <f>Смс!E14</f>
        <v>0</v>
      </c>
      <c r="J14" s="8">
        <f t="shared" si="0"/>
        <v>0</v>
      </c>
    </row>
    <row r="15" spans="2:10" x14ac:dyDescent="0.25">
      <c r="C15" s="2">
        <f>Смс!C15</f>
        <v>0</v>
      </c>
      <c r="D15" s="6">
        <f>Смс!E15</f>
        <v>0</v>
      </c>
      <c r="J15" s="8">
        <f t="shared" si="0"/>
        <v>0</v>
      </c>
    </row>
    <row r="16" spans="2:10" x14ac:dyDescent="0.25">
      <c r="C16" s="2">
        <f>Смс!C16</f>
        <v>0</v>
      </c>
      <c r="D16" s="6">
        <f>Смс!E16</f>
        <v>0</v>
      </c>
      <c r="J16" s="8">
        <f t="shared" si="0"/>
        <v>0</v>
      </c>
    </row>
    <row r="17" spans="3:10" x14ac:dyDescent="0.25">
      <c r="C17" s="2">
        <f>Смс!C17</f>
        <v>0</v>
      </c>
      <c r="D17" s="6">
        <f>Смс!E17</f>
        <v>0</v>
      </c>
      <c r="J17" s="8">
        <f t="shared" si="0"/>
        <v>0</v>
      </c>
    </row>
    <row r="18" spans="3:10" x14ac:dyDescent="0.25">
      <c r="C18" s="2">
        <f>Смс!C18</f>
        <v>0</v>
      </c>
      <c r="D18" s="6">
        <f>Смс!E18</f>
        <v>0</v>
      </c>
      <c r="J18" s="8">
        <f t="shared" si="0"/>
        <v>0</v>
      </c>
    </row>
    <row r="19" spans="3:10" x14ac:dyDescent="0.25">
      <c r="C19" s="2">
        <f>Смс!C19</f>
        <v>0</v>
      </c>
      <c r="D19" s="6">
        <f>Смс!E19</f>
        <v>0</v>
      </c>
      <c r="J19" s="8">
        <f t="shared" si="0"/>
        <v>0</v>
      </c>
    </row>
    <row r="20" spans="3:10" x14ac:dyDescent="0.25">
      <c r="C20" s="2">
        <f>Смс!C20</f>
        <v>0</v>
      </c>
      <c r="D20" s="6">
        <f>Смс!E20</f>
        <v>0</v>
      </c>
      <c r="J20" s="8">
        <f t="shared" si="0"/>
        <v>0</v>
      </c>
    </row>
    <row r="21" spans="3:10" x14ac:dyDescent="0.25">
      <c r="C21" s="2">
        <f>Смс!C21</f>
        <v>0</v>
      </c>
      <c r="D21" s="6">
        <f>Смс!E21</f>
        <v>0</v>
      </c>
      <c r="J21" s="8">
        <f t="shared" si="0"/>
        <v>0</v>
      </c>
    </row>
    <row r="22" spans="3:10" x14ac:dyDescent="0.25">
      <c r="C22" s="2">
        <f>Смс!C22</f>
        <v>0</v>
      </c>
      <c r="D22" s="6">
        <f>Смс!E22</f>
        <v>0</v>
      </c>
      <c r="J22" s="8">
        <f t="shared" si="0"/>
        <v>0</v>
      </c>
    </row>
    <row r="23" spans="3:10" x14ac:dyDescent="0.25">
      <c r="C23" s="2">
        <f>Смс!C23</f>
        <v>0</v>
      </c>
      <c r="D23" s="6">
        <f>Смс!E23</f>
        <v>0</v>
      </c>
      <c r="J23" s="8">
        <f t="shared" si="0"/>
        <v>0</v>
      </c>
    </row>
    <row r="24" spans="3:10" x14ac:dyDescent="0.25">
      <c r="C24" s="2">
        <f>Смс!C24</f>
        <v>0</v>
      </c>
      <c r="D24" s="6">
        <f>Смс!E24</f>
        <v>0</v>
      </c>
      <c r="J24" s="8">
        <f t="shared" si="0"/>
        <v>0</v>
      </c>
    </row>
    <row r="25" spans="3:10" x14ac:dyDescent="0.25">
      <c r="C25" s="2">
        <f>Смс!C25</f>
        <v>0</v>
      </c>
      <c r="D25" s="6">
        <f>Смс!E25</f>
        <v>0</v>
      </c>
      <c r="J25" s="8">
        <f t="shared" si="0"/>
        <v>0</v>
      </c>
    </row>
    <row r="26" spans="3:10" x14ac:dyDescent="0.25">
      <c r="C26" s="2">
        <f>Смс!C26</f>
        <v>0</v>
      </c>
      <c r="D26" s="6">
        <f>Смс!E26</f>
        <v>0</v>
      </c>
      <c r="J26" s="8">
        <f t="shared" si="0"/>
        <v>0</v>
      </c>
    </row>
    <row r="27" spans="3:10" x14ac:dyDescent="0.25">
      <c r="C27" s="2">
        <f>Смс!C27</f>
        <v>0</v>
      </c>
      <c r="D27" s="6">
        <f>Смс!E27</f>
        <v>0</v>
      </c>
      <c r="J27" s="8">
        <f t="shared" si="0"/>
        <v>0</v>
      </c>
    </row>
    <row r="28" spans="3:10" x14ac:dyDescent="0.25">
      <c r="C28" s="2">
        <f>Смс!C28</f>
        <v>0</v>
      </c>
      <c r="D28" s="6">
        <f>Смс!E28</f>
        <v>0</v>
      </c>
      <c r="J28" s="8">
        <f t="shared" si="0"/>
        <v>0</v>
      </c>
    </row>
    <row r="29" spans="3:10" x14ac:dyDescent="0.25">
      <c r="C29" s="2">
        <f>Смс!C29</f>
        <v>0</v>
      </c>
      <c r="D29" s="6">
        <f>Смс!E29</f>
        <v>0</v>
      </c>
      <c r="J29" s="8">
        <f t="shared" si="0"/>
        <v>0</v>
      </c>
    </row>
    <row r="30" spans="3:10" x14ac:dyDescent="0.25">
      <c r="C30" s="2">
        <f>Смс!C30</f>
        <v>0</v>
      </c>
      <c r="D30" s="6">
        <f>Смс!E30</f>
        <v>0</v>
      </c>
      <c r="J30" s="8">
        <f t="shared" si="0"/>
        <v>0</v>
      </c>
    </row>
    <row r="31" spans="3:10" x14ac:dyDescent="0.25">
      <c r="C31" s="2">
        <f>Смс!C31</f>
        <v>0</v>
      </c>
      <c r="D31" s="6">
        <f>Смс!E31</f>
        <v>0</v>
      </c>
      <c r="J31" s="8">
        <f t="shared" si="0"/>
        <v>0</v>
      </c>
    </row>
    <row r="32" spans="3:10" x14ac:dyDescent="0.25">
      <c r="C32" s="2">
        <f>Смс!C32</f>
        <v>0</v>
      </c>
      <c r="D32" s="6">
        <f>Смс!E32</f>
        <v>0</v>
      </c>
      <c r="J32" s="8">
        <f t="shared" si="0"/>
        <v>0</v>
      </c>
    </row>
    <row r="33" spans="3:10" x14ac:dyDescent="0.25">
      <c r="C33" s="2">
        <f>Смс!C33</f>
        <v>0</v>
      </c>
      <c r="D33" s="6">
        <f>Смс!E33</f>
        <v>0</v>
      </c>
      <c r="J33" s="8">
        <f t="shared" si="0"/>
        <v>0</v>
      </c>
    </row>
    <row r="34" spans="3:10" x14ac:dyDescent="0.25">
      <c r="C34" s="2">
        <f>Смс!C34</f>
        <v>0</v>
      </c>
      <c r="D34" s="6">
        <f>Смс!E34</f>
        <v>0</v>
      </c>
      <c r="J34" s="8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J38"/>
  <sheetViews>
    <sheetView zoomScale="85" zoomScaleNormal="85" workbookViewId="0">
      <selection activeCell="B3" sqref="B3:J38"/>
    </sheetView>
  </sheetViews>
  <sheetFormatPr defaultRowHeight="15" x14ac:dyDescent="0.25"/>
  <cols>
    <col min="1" max="1" width="3.7109375" bestFit="1" customWidth="1"/>
    <col min="2" max="2" width="14.85546875" style="5" bestFit="1" customWidth="1"/>
    <col min="3" max="3" width="39.140625" style="2" bestFit="1" customWidth="1"/>
    <col min="4" max="4" width="13.7109375" style="6" customWidth="1"/>
    <col min="5" max="5" width="10.28515625" style="5" bestFit="1" customWidth="1"/>
    <col min="6" max="6" width="16.7109375" style="2" bestFit="1" customWidth="1"/>
    <col min="7" max="7" width="13.7109375" style="2" bestFit="1" customWidth="1"/>
    <col min="8" max="8" width="12.5703125" style="2" bestFit="1" customWidth="1"/>
    <col min="9" max="9" width="16.5703125" style="6" bestFit="1" customWidth="1"/>
    <col min="10" max="10" width="9.140625" style="8"/>
  </cols>
  <sheetData>
    <row r="1" spans="2:10" ht="15.75" thickBot="1" x14ac:dyDescent="0.3"/>
    <row r="2" spans="2:10" x14ac:dyDescent="0.25">
      <c r="B2" s="3" t="s">
        <v>5</v>
      </c>
      <c r="C2" s="1" t="s">
        <v>6</v>
      </c>
      <c r="D2" s="4" t="s">
        <v>8</v>
      </c>
      <c r="E2" s="3" t="s">
        <v>10</v>
      </c>
      <c r="F2" s="1" t="s">
        <v>11</v>
      </c>
      <c r="G2" s="1" t="s">
        <v>12</v>
      </c>
      <c r="H2" s="1" t="s">
        <v>13</v>
      </c>
      <c r="I2" s="4" t="s">
        <v>14</v>
      </c>
      <c r="J2" s="7" t="s">
        <v>0</v>
      </c>
    </row>
    <row r="3" spans="2:10" x14ac:dyDescent="0.25">
      <c r="B3" s="5" t="str">
        <f>Смс!B3</f>
        <v>Внесення КАСу</v>
      </c>
      <c r="C3" s="2" t="str">
        <f>Смс!C3</f>
        <v>I внесення макродобрив по вегетації</v>
      </c>
      <c r="D3" s="6" t="str">
        <f>Смс!E3</f>
        <v>оз.пш. 2019</v>
      </c>
      <c r="E3" s="2">
        <v>48.05</v>
      </c>
      <c r="F3" s="2">
        <v>151.81</v>
      </c>
      <c r="G3" s="2">
        <v>84</v>
      </c>
      <c r="H3" s="2">
        <v>740.56</v>
      </c>
      <c r="I3" s="2">
        <v>0</v>
      </c>
      <c r="J3" s="8">
        <f>SUM(E3:I3)</f>
        <v>1024.42</v>
      </c>
    </row>
    <row r="4" spans="2:10" x14ac:dyDescent="0.25">
      <c r="B4" s="5">
        <f>Смс!B4</f>
        <v>0</v>
      </c>
      <c r="C4" s="2">
        <f>Смс!C4</f>
        <v>0</v>
      </c>
      <c r="D4" s="6">
        <f>Смс!E4</f>
        <v>0</v>
      </c>
      <c r="E4" s="2">
        <v>0</v>
      </c>
      <c r="F4" s="2">
        <v>0</v>
      </c>
      <c r="G4" s="2">
        <v>0</v>
      </c>
      <c r="H4" s="2">
        <v>0</v>
      </c>
      <c r="I4" s="2">
        <v>113</v>
      </c>
      <c r="J4" s="8">
        <f t="shared" ref="J4:J38" si="0">SUM(E4:I4)</f>
        <v>113</v>
      </c>
    </row>
    <row r="5" spans="2:10" x14ac:dyDescent="0.25">
      <c r="B5" s="5">
        <f>Смс!B5</f>
        <v>0</v>
      </c>
      <c r="C5" s="2">
        <f>Смс!C5</f>
        <v>0</v>
      </c>
      <c r="D5" s="6">
        <f>Смс!E5</f>
        <v>0</v>
      </c>
      <c r="E5" s="2">
        <v>0</v>
      </c>
      <c r="F5" s="2">
        <v>0</v>
      </c>
      <c r="G5" s="2">
        <v>14</v>
      </c>
      <c r="H5" s="2">
        <v>0</v>
      </c>
      <c r="I5" s="2">
        <v>0</v>
      </c>
      <c r="J5" s="8">
        <f t="shared" si="0"/>
        <v>14</v>
      </c>
    </row>
    <row r="6" spans="2:10" x14ac:dyDescent="0.25">
      <c r="B6" s="5">
        <f>Смс!B6</f>
        <v>0</v>
      </c>
      <c r="C6" s="2">
        <f>Смс!C6</f>
        <v>0</v>
      </c>
      <c r="D6" s="6">
        <f>Смс!E6</f>
        <v>0</v>
      </c>
      <c r="E6" s="2">
        <v>0</v>
      </c>
      <c r="F6" s="2">
        <v>0</v>
      </c>
      <c r="G6" s="2">
        <v>0</v>
      </c>
      <c r="H6" s="2">
        <v>0</v>
      </c>
      <c r="I6" s="2">
        <v>175</v>
      </c>
      <c r="J6" s="8">
        <f t="shared" si="0"/>
        <v>175</v>
      </c>
    </row>
    <row r="7" spans="2:10" x14ac:dyDescent="0.25">
      <c r="B7" s="5">
        <f>Смс!B7</f>
        <v>0</v>
      </c>
      <c r="C7" s="2">
        <f>Смс!C7</f>
        <v>0</v>
      </c>
      <c r="D7" s="6">
        <f>Смс!E7</f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8">
        <f t="shared" si="0"/>
        <v>0</v>
      </c>
    </row>
    <row r="8" spans="2:10" x14ac:dyDescent="0.25">
      <c r="B8" s="5">
        <f>Смс!B8</f>
        <v>0</v>
      </c>
      <c r="C8" s="2">
        <f>Смс!C8</f>
        <v>0</v>
      </c>
      <c r="D8" s="6">
        <f>Смс!E8</f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8">
        <f t="shared" si="0"/>
        <v>0</v>
      </c>
    </row>
    <row r="9" spans="2:10" x14ac:dyDescent="0.25">
      <c r="B9" s="5">
        <f>Смс!B9</f>
        <v>0</v>
      </c>
      <c r="C9" s="2">
        <f>Смс!C9</f>
        <v>0</v>
      </c>
      <c r="D9" s="6">
        <f>Смс!E9</f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8">
        <f t="shared" si="0"/>
        <v>0</v>
      </c>
    </row>
    <row r="10" spans="2:10" x14ac:dyDescent="0.25">
      <c r="B10" s="5">
        <f>Смс!B10</f>
        <v>0</v>
      </c>
      <c r="C10" s="2">
        <f>Смс!C10</f>
        <v>0</v>
      </c>
      <c r="D10" s="6">
        <f>Смс!E10</f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8">
        <f t="shared" si="0"/>
        <v>0</v>
      </c>
    </row>
    <row r="11" spans="2:10" x14ac:dyDescent="0.25">
      <c r="B11" s="5">
        <f>Смс!B11</f>
        <v>0</v>
      </c>
      <c r="C11" s="2">
        <f>Смс!C11</f>
        <v>0</v>
      </c>
      <c r="D11" s="6">
        <f>Смс!E11</f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8">
        <f t="shared" si="0"/>
        <v>0</v>
      </c>
    </row>
    <row r="12" spans="2:10" x14ac:dyDescent="0.25">
      <c r="B12" s="5">
        <f>Смс!B12</f>
        <v>0</v>
      </c>
      <c r="C12" s="2">
        <f>Смс!C12</f>
        <v>0</v>
      </c>
      <c r="D12" s="6">
        <f>Смс!E12</f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8">
        <f t="shared" si="0"/>
        <v>0</v>
      </c>
    </row>
    <row r="13" spans="2:10" x14ac:dyDescent="0.25">
      <c r="B13" s="5">
        <f>Смс!B13</f>
        <v>0</v>
      </c>
      <c r="C13" s="2">
        <f>Смс!C13</f>
        <v>0</v>
      </c>
      <c r="D13" s="6">
        <f>Смс!E13</f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8">
        <f t="shared" si="0"/>
        <v>0</v>
      </c>
    </row>
    <row r="14" spans="2:10" x14ac:dyDescent="0.25">
      <c r="B14" s="5">
        <f>Смс!B14</f>
        <v>0</v>
      </c>
      <c r="C14" s="2">
        <f>Смс!C14</f>
        <v>0</v>
      </c>
      <c r="D14" s="6">
        <f>Смс!E14</f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8">
        <f t="shared" si="0"/>
        <v>0</v>
      </c>
    </row>
    <row r="15" spans="2:10" x14ac:dyDescent="0.25">
      <c r="B15" s="5">
        <f>Смс!B15</f>
        <v>0</v>
      </c>
      <c r="C15" s="2">
        <f>Смс!C15</f>
        <v>0</v>
      </c>
      <c r="D15" s="6">
        <f>Смс!E15</f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8">
        <f t="shared" si="0"/>
        <v>0</v>
      </c>
    </row>
    <row r="16" spans="2:10" x14ac:dyDescent="0.25">
      <c r="B16" s="5">
        <f>Смс!B16</f>
        <v>0</v>
      </c>
      <c r="C16" s="2">
        <f>Смс!C16</f>
        <v>0</v>
      </c>
      <c r="D16" s="6">
        <f>Смс!E16</f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8">
        <f t="shared" si="0"/>
        <v>0</v>
      </c>
    </row>
    <row r="17" spans="2:10" x14ac:dyDescent="0.25">
      <c r="B17" s="5">
        <f>Смс!B17</f>
        <v>0</v>
      </c>
      <c r="C17" s="2">
        <f>Смс!C17</f>
        <v>0</v>
      </c>
      <c r="D17" s="6">
        <f>Смс!E17</f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8">
        <f t="shared" si="0"/>
        <v>0</v>
      </c>
    </row>
    <row r="18" spans="2:10" x14ac:dyDescent="0.25">
      <c r="B18" s="5">
        <f>Смс!B18</f>
        <v>0</v>
      </c>
      <c r="C18" s="2">
        <f>Смс!C18</f>
        <v>0</v>
      </c>
      <c r="D18" s="6">
        <f>Смс!E18</f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>
        <f t="shared" si="0"/>
        <v>0</v>
      </c>
    </row>
    <row r="19" spans="2:10" x14ac:dyDescent="0.25">
      <c r="B19" s="5">
        <f>Смс!B19</f>
        <v>0</v>
      </c>
      <c r="C19" s="2">
        <f>Смс!C19</f>
        <v>0</v>
      </c>
      <c r="D19" s="6">
        <f>Смс!E19</f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8">
        <f t="shared" si="0"/>
        <v>0</v>
      </c>
    </row>
    <row r="20" spans="2:10" x14ac:dyDescent="0.25">
      <c r="B20" s="5">
        <f>Смс!B20</f>
        <v>0</v>
      </c>
      <c r="C20" s="2">
        <f>Смс!C20</f>
        <v>0</v>
      </c>
      <c r="D20" s="6">
        <f>Смс!E20</f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8">
        <f t="shared" si="0"/>
        <v>0</v>
      </c>
    </row>
    <row r="21" spans="2:10" x14ac:dyDescent="0.25">
      <c r="B21" s="5">
        <f>Смс!B21</f>
        <v>0</v>
      </c>
      <c r="C21" s="2">
        <f>Смс!C21</f>
        <v>0</v>
      </c>
      <c r="D21" s="6">
        <f>Смс!E21</f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8">
        <f t="shared" si="0"/>
        <v>0</v>
      </c>
    </row>
    <row r="22" spans="2:10" x14ac:dyDescent="0.25">
      <c r="B22" s="5">
        <f>Смс!B22</f>
        <v>0</v>
      </c>
      <c r="C22" s="2">
        <f>Смс!C22</f>
        <v>0</v>
      </c>
      <c r="D22" s="6">
        <f>Смс!E22</f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8">
        <f t="shared" si="0"/>
        <v>0</v>
      </c>
    </row>
    <row r="23" spans="2:10" x14ac:dyDescent="0.25">
      <c r="B23" s="5">
        <f>Смс!B23</f>
        <v>0</v>
      </c>
      <c r="C23" s="2">
        <f>Смс!C23</f>
        <v>0</v>
      </c>
      <c r="D23" s="6">
        <f>Смс!E23</f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8">
        <f t="shared" si="0"/>
        <v>0</v>
      </c>
    </row>
    <row r="24" spans="2:10" x14ac:dyDescent="0.25">
      <c r="B24" s="5">
        <f>Смс!B24</f>
        <v>0</v>
      </c>
      <c r="C24" s="2">
        <f>Смс!C24</f>
        <v>0</v>
      </c>
      <c r="D24" s="6">
        <f>Смс!E24</f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8">
        <f t="shared" si="0"/>
        <v>0</v>
      </c>
    </row>
    <row r="25" spans="2:10" x14ac:dyDescent="0.25">
      <c r="B25" s="5">
        <f>Смс!B25</f>
        <v>0</v>
      </c>
      <c r="C25" s="2">
        <f>Смс!C25</f>
        <v>0</v>
      </c>
      <c r="D25" s="6">
        <f>Смс!E25</f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8">
        <f t="shared" si="0"/>
        <v>0</v>
      </c>
    </row>
    <row r="26" spans="2:10" x14ac:dyDescent="0.25">
      <c r="B26" s="5">
        <f>Смс!B26</f>
        <v>0</v>
      </c>
      <c r="C26" s="2">
        <f>Смс!C26</f>
        <v>0</v>
      </c>
      <c r="D26" s="6">
        <f>Смс!E26</f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8">
        <f t="shared" si="0"/>
        <v>0</v>
      </c>
    </row>
    <row r="27" spans="2:10" x14ac:dyDescent="0.25">
      <c r="B27" s="5">
        <f>Смс!B27</f>
        <v>0</v>
      </c>
      <c r="C27" s="2">
        <f>Смс!C27</f>
        <v>0</v>
      </c>
      <c r="D27" s="6">
        <f>Смс!E27</f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8">
        <f t="shared" si="0"/>
        <v>0</v>
      </c>
    </row>
    <row r="28" spans="2:10" x14ac:dyDescent="0.25">
      <c r="B28" s="5">
        <f>Смс!B28</f>
        <v>0</v>
      </c>
      <c r="C28" s="2">
        <f>Смс!C28</f>
        <v>0</v>
      </c>
      <c r="D28" s="6">
        <f>Смс!E28</f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8">
        <f t="shared" si="0"/>
        <v>0</v>
      </c>
    </row>
    <row r="29" spans="2:10" x14ac:dyDescent="0.25">
      <c r="B29" s="5">
        <f>Смс!B29</f>
        <v>0</v>
      </c>
      <c r="C29" s="2">
        <f>Смс!C29</f>
        <v>0</v>
      </c>
      <c r="D29" s="6">
        <f>Смс!E29</f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8">
        <f t="shared" si="0"/>
        <v>0</v>
      </c>
    </row>
    <row r="30" spans="2:10" x14ac:dyDescent="0.25">
      <c r="B30" s="5">
        <f>Смс!B30</f>
        <v>0</v>
      </c>
      <c r="C30" s="2">
        <f>Смс!C30</f>
        <v>0</v>
      </c>
      <c r="D30" s="6">
        <f>Смс!E30</f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8">
        <f t="shared" si="0"/>
        <v>0</v>
      </c>
    </row>
    <row r="31" spans="2:10" x14ac:dyDescent="0.25">
      <c r="B31" s="5">
        <f>Смс!B31</f>
        <v>0</v>
      </c>
      <c r="C31" s="2">
        <f>Смс!C31</f>
        <v>0</v>
      </c>
      <c r="D31" s="6">
        <f>Смс!E31</f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8">
        <f t="shared" si="0"/>
        <v>0</v>
      </c>
    </row>
    <row r="32" spans="2:10" x14ac:dyDescent="0.25">
      <c r="B32" s="5">
        <f>Смс!B32</f>
        <v>0</v>
      </c>
      <c r="C32" s="2">
        <f>Смс!C32</f>
        <v>0</v>
      </c>
      <c r="D32" s="6">
        <f>Смс!E32</f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8">
        <f t="shared" si="0"/>
        <v>0</v>
      </c>
    </row>
    <row r="33" spans="2:10" x14ac:dyDescent="0.25">
      <c r="B33" s="5">
        <f>Смс!B33</f>
        <v>0</v>
      </c>
      <c r="C33" s="2">
        <f>Смс!C33</f>
        <v>0</v>
      </c>
      <c r="D33" s="6">
        <f>Смс!E33</f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8">
        <f t="shared" si="0"/>
        <v>0</v>
      </c>
    </row>
    <row r="34" spans="2:10" x14ac:dyDescent="0.25">
      <c r="B34" s="5">
        <f>Смс!B34</f>
        <v>0</v>
      </c>
      <c r="C34" s="2">
        <f>Смс!C34</f>
        <v>0</v>
      </c>
      <c r="D34" s="6">
        <f>Смс!E34</f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8">
        <f t="shared" si="0"/>
        <v>0</v>
      </c>
    </row>
    <row r="35" spans="2:10" x14ac:dyDescent="0.25">
      <c r="B35" s="5">
        <f>Смс!B35</f>
        <v>0</v>
      </c>
      <c r="C35" s="2">
        <f>Смс!C35</f>
        <v>0</v>
      </c>
      <c r="D35" s="6">
        <f>Смс!E35</f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8">
        <f t="shared" si="0"/>
        <v>0</v>
      </c>
    </row>
    <row r="36" spans="2:10" x14ac:dyDescent="0.25">
      <c r="B36" s="5">
        <f>Смс!B36</f>
        <v>0</v>
      </c>
      <c r="C36" s="2">
        <f>Смс!C36</f>
        <v>0</v>
      </c>
      <c r="D36" s="6">
        <f>Смс!E36</f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8">
        <f t="shared" si="0"/>
        <v>0</v>
      </c>
    </row>
    <row r="37" spans="2:10" x14ac:dyDescent="0.25">
      <c r="B37" s="5">
        <f>Смс!B37</f>
        <v>0</v>
      </c>
      <c r="C37" s="2">
        <f>Смс!C37</f>
        <v>0</v>
      </c>
      <c r="D37" s="6">
        <f>Смс!E37</f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8">
        <f t="shared" si="0"/>
        <v>0</v>
      </c>
    </row>
    <row r="38" spans="2:10" x14ac:dyDescent="0.25">
      <c r="B38" s="5">
        <f>Смс!B38</f>
        <v>0</v>
      </c>
      <c r="C38" s="2">
        <f>Смс!C38</f>
        <v>0</v>
      </c>
      <c r="D38" s="6">
        <f>Смс!E38</f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8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K28"/>
  <sheetViews>
    <sheetView zoomScale="85" zoomScaleNormal="85" workbookViewId="0">
      <selection activeCell="B5" sqref="B5"/>
    </sheetView>
  </sheetViews>
  <sheetFormatPr defaultRowHeight="15" x14ac:dyDescent="0.25"/>
  <cols>
    <col min="1" max="1" width="3.7109375" bestFit="1" customWidth="1"/>
    <col min="2" max="2" width="14.85546875" style="5" bestFit="1" customWidth="1"/>
    <col min="3" max="3" width="38.5703125" style="2" bestFit="1" customWidth="1"/>
    <col min="4" max="4" width="13.7109375" style="6" customWidth="1"/>
    <col min="5" max="5" width="10.28515625" style="5" bestFit="1" customWidth="1"/>
    <col min="6" max="6" width="16.7109375" style="2" bestFit="1" customWidth="1"/>
    <col min="7" max="7" width="13.7109375" style="2" bestFit="1" customWidth="1"/>
    <col min="8" max="8" width="12.5703125" style="2" bestFit="1" customWidth="1"/>
    <col min="9" max="9" width="16.5703125" style="6" bestFit="1" customWidth="1"/>
    <col min="10" max="10" width="9.140625" style="8"/>
    <col min="11" max="11" width="10.140625" bestFit="1" customWidth="1"/>
  </cols>
  <sheetData>
    <row r="1" spans="2:11" ht="15.75" thickBot="1" x14ac:dyDescent="0.3"/>
    <row r="2" spans="2:11" x14ac:dyDescent="0.25">
      <c r="B2" s="3" t="s">
        <v>5</v>
      </c>
      <c r="C2" s="1" t="s">
        <v>6</v>
      </c>
      <c r="D2" s="4" t="s">
        <v>8</v>
      </c>
      <c r="E2" s="3" t="s">
        <v>10</v>
      </c>
      <c r="F2" s="1" t="s">
        <v>11</v>
      </c>
      <c r="G2" s="1" t="s">
        <v>12</v>
      </c>
      <c r="H2" s="1" t="s">
        <v>13</v>
      </c>
      <c r="I2" s="4" t="s">
        <v>14</v>
      </c>
      <c r="J2" s="7" t="s">
        <v>0</v>
      </c>
      <c r="K2" s="9">
        <f ca="1">TODAY()-1</f>
        <v>43514</v>
      </c>
    </row>
    <row r="3" spans="2:11" x14ac:dyDescent="0.25">
      <c r="B3" s="5" t="str">
        <f>Смс!B3</f>
        <v>Внесення КАСу</v>
      </c>
      <c r="C3" s="2" t="str">
        <f>Смс!C3</f>
        <v>I внесення макродобрив по вегетації</v>
      </c>
      <c r="D3" s="6" t="str">
        <f>Смс!E3</f>
        <v>оз.пш. 2019</v>
      </c>
      <c r="E3" s="2">
        <v>48.05</v>
      </c>
      <c r="F3" s="2">
        <v>151.81</v>
      </c>
      <c r="G3" s="2">
        <v>84</v>
      </c>
      <c r="H3" s="2">
        <v>83.36</v>
      </c>
      <c r="I3" s="2">
        <v>0</v>
      </c>
      <c r="J3" s="8">
        <f>SUM(E3:I3)</f>
        <v>367.22</v>
      </c>
    </row>
    <row r="4" spans="2:11" x14ac:dyDescent="0.25">
      <c r="B4" s="5">
        <f>Смс!B4</f>
        <v>0</v>
      </c>
      <c r="C4" s="2">
        <f>Смс!C4</f>
        <v>0</v>
      </c>
      <c r="D4" s="6">
        <f>Смс!E4</f>
        <v>0</v>
      </c>
      <c r="E4" s="2">
        <v>0</v>
      </c>
      <c r="F4" s="2">
        <v>0</v>
      </c>
      <c r="G4" s="2">
        <v>0</v>
      </c>
      <c r="H4" s="2">
        <v>0</v>
      </c>
      <c r="I4" s="2">
        <v>113</v>
      </c>
      <c r="J4" s="8">
        <f t="shared" ref="J4:J28" si="0">SUM(E4:I4)</f>
        <v>113</v>
      </c>
    </row>
    <row r="5" spans="2:11" x14ac:dyDescent="0.25">
      <c r="B5" s="5">
        <f>Смс!B5</f>
        <v>0</v>
      </c>
      <c r="C5" s="2">
        <f>Смс!C5</f>
        <v>0</v>
      </c>
      <c r="D5" s="6">
        <f>Смс!E5</f>
        <v>0</v>
      </c>
      <c r="E5" s="2">
        <v>0</v>
      </c>
      <c r="F5" s="2">
        <v>0</v>
      </c>
      <c r="G5" s="2">
        <v>14</v>
      </c>
      <c r="H5" s="2">
        <v>0</v>
      </c>
      <c r="I5" s="2">
        <v>0</v>
      </c>
      <c r="J5" s="8">
        <f t="shared" si="0"/>
        <v>14</v>
      </c>
    </row>
    <row r="6" spans="2:11" x14ac:dyDescent="0.25">
      <c r="B6" s="5">
        <f>Смс!B6</f>
        <v>0</v>
      </c>
      <c r="C6" s="2">
        <f>Смс!C6</f>
        <v>0</v>
      </c>
      <c r="D6" s="6">
        <f>Смс!E6</f>
        <v>0</v>
      </c>
      <c r="E6" s="2">
        <v>0</v>
      </c>
      <c r="F6" s="2">
        <v>0</v>
      </c>
      <c r="G6" s="2">
        <v>0</v>
      </c>
      <c r="H6" s="2">
        <v>0</v>
      </c>
      <c r="I6" s="2">
        <v>175</v>
      </c>
      <c r="J6" s="8">
        <f t="shared" si="0"/>
        <v>175</v>
      </c>
    </row>
    <row r="7" spans="2:11" x14ac:dyDescent="0.25">
      <c r="B7" s="5">
        <f>Смс!B7</f>
        <v>0</v>
      </c>
      <c r="C7" s="2">
        <f>Смс!C7</f>
        <v>0</v>
      </c>
      <c r="D7" s="6">
        <f>Смс!E7</f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8">
        <f t="shared" si="0"/>
        <v>0</v>
      </c>
    </row>
    <row r="8" spans="2:11" x14ac:dyDescent="0.25">
      <c r="B8" s="5">
        <f>Смс!B8</f>
        <v>0</v>
      </c>
      <c r="C8" s="2">
        <f>Смс!C8</f>
        <v>0</v>
      </c>
      <c r="D8" s="6">
        <f>Смс!E8</f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8">
        <f t="shared" si="0"/>
        <v>0</v>
      </c>
    </row>
    <row r="9" spans="2:11" x14ac:dyDescent="0.25">
      <c r="B9" s="5">
        <f>Смс!B9</f>
        <v>0</v>
      </c>
      <c r="C9" s="2">
        <f>Смс!C9</f>
        <v>0</v>
      </c>
      <c r="D9" s="6">
        <f>Смс!E9</f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8">
        <f t="shared" si="0"/>
        <v>0</v>
      </c>
    </row>
    <row r="10" spans="2:11" x14ac:dyDescent="0.25">
      <c r="B10" s="5">
        <f>Смс!B10</f>
        <v>0</v>
      </c>
      <c r="C10" s="2">
        <f>Смс!C10</f>
        <v>0</v>
      </c>
      <c r="D10" s="6">
        <f>Смс!E10</f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8">
        <f t="shared" si="0"/>
        <v>0</v>
      </c>
    </row>
    <row r="11" spans="2:11" x14ac:dyDescent="0.25">
      <c r="B11" s="5">
        <f>Смс!B11</f>
        <v>0</v>
      </c>
      <c r="C11" s="2">
        <f>Смс!C11</f>
        <v>0</v>
      </c>
      <c r="D11" s="6">
        <f>Смс!E11</f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8">
        <f t="shared" si="0"/>
        <v>0</v>
      </c>
    </row>
    <row r="12" spans="2:11" x14ac:dyDescent="0.25">
      <c r="B12" s="5">
        <f>Смс!B12</f>
        <v>0</v>
      </c>
      <c r="C12" s="2">
        <f>Смс!C12</f>
        <v>0</v>
      </c>
      <c r="D12" s="6">
        <f>Смс!E12</f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8">
        <f t="shared" si="0"/>
        <v>0</v>
      </c>
    </row>
    <row r="13" spans="2:11" x14ac:dyDescent="0.25">
      <c r="B13" s="5">
        <f>Смс!B13</f>
        <v>0</v>
      </c>
      <c r="C13" s="2">
        <f>Смс!C13</f>
        <v>0</v>
      </c>
      <c r="D13" s="6">
        <f>Смс!E13</f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8">
        <f t="shared" si="0"/>
        <v>0</v>
      </c>
    </row>
    <row r="14" spans="2:11" x14ac:dyDescent="0.25">
      <c r="B14" s="5">
        <f>Смс!B14</f>
        <v>0</v>
      </c>
      <c r="C14" s="2">
        <f>Смс!C14</f>
        <v>0</v>
      </c>
      <c r="D14" s="6">
        <f>Смс!E14</f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8">
        <f t="shared" si="0"/>
        <v>0</v>
      </c>
    </row>
    <row r="15" spans="2:11" x14ac:dyDescent="0.25">
      <c r="B15" s="5">
        <f>Смс!B15</f>
        <v>0</v>
      </c>
      <c r="C15" s="2">
        <f>Смс!C15</f>
        <v>0</v>
      </c>
      <c r="D15" s="6">
        <f>Смс!E15</f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8">
        <f t="shared" si="0"/>
        <v>0</v>
      </c>
    </row>
    <row r="16" spans="2:11" x14ac:dyDescent="0.25">
      <c r="B16" s="5">
        <f>Смс!B16</f>
        <v>0</v>
      </c>
      <c r="C16" s="2">
        <f>Смс!C16</f>
        <v>0</v>
      </c>
      <c r="D16" s="6">
        <f>Смс!E16</f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8">
        <f t="shared" si="0"/>
        <v>0</v>
      </c>
    </row>
    <row r="17" spans="2:10" x14ac:dyDescent="0.25">
      <c r="B17" s="5">
        <f>Смс!B17</f>
        <v>0</v>
      </c>
      <c r="C17" s="2">
        <f>Смс!C17</f>
        <v>0</v>
      </c>
      <c r="D17" s="6">
        <f>Смс!E17</f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8">
        <f t="shared" si="0"/>
        <v>0</v>
      </c>
    </row>
    <row r="18" spans="2:10" x14ac:dyDescent="0.25">
      <c r="B18" s="5">
        <f>Смс!B18</f>
        <v>0</v>
      </c>
      <c r="C18" s="2">
        <f>Смс!C18</f>
        <v>0</v>
      </c>
      <c r="D18" s="6">
        <f>Смс!E18</f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>
        <f t="shared" si="0"/>
        <v>0</v>
      </c>
    </row>
    <row r="19" spans="2:10" x14ac:dyDescent="0.25">
      <c r="B19" s="5">
        <f>Смс!B19</f>
        <v>0</v>
      </c>
      <c r="C19" s="2">
        <f>Смс!C19</f>
        <v>0</v>
      </c>
      <c r="D19" s="6">
        <f>Смс!E19</f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8">
        <f t="shared" si="0"/>
        <v>0</v>
      </c>
    </row>
    <row r="20" spans="2:10" x14ac:dyDescent="0.25">
      <c r="B20" s="5">
        <f>Смс!B20</f>
        <v>0</v>
      </c>
      <c r="C20" s="2">
        <f>Смс!C20</f>
        <v>0</v>
      </c>
      <c r="D20" s="6">
        <f>Смс!E20</f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8">
        <f t="shared" si="0"/>
        <v>0</v>
      </c>
    </row>
    <row r="21" spans="2:10" x14ac:dyDescent="0.25">
      <c r="B21" s="5">
        <f>Смс!B21</f>
        <v>0</v>
      </c>
      <c r="C21" s="2">
        <f>Смс!C21</f>
        <v>0</v>
      </c>
      <c r="D21" s="6">
        <f>Смс!E21</f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8">
        <f t="shared" si="0"/>
        <v>0</v>
      </c>
    </row>
    <row r="22" spans="2:10" x14ac:dyDescent="0.25">
      <c r="B22" s="5">
        <f>Смс!B22</f>
        <v>0</v>
      </c>
      <c r="C22" s="2">
        <f>Смс!C22</f>
        <v>0</v>
      </c>
      <c r="D22" s="6">
        <f>Смс!E22</f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8">
        <f t="shared" si="0"/>
        <v>0</v>
      </c>
    </row>
    <row r="23" spans="2:10" x14ac:dyDescent="0.25">
      <c r="B23" s="5">
        <f>Смс!B23</f>
        <v>0</v>
      </c>
      <c r="C23" s="2">
        <f>Смс!C23</f>
        <v>0</v>
      </c>
      <c r="D23" s="6">
        <f>Смс!E23</f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8">
        <f t="shared" si="0"/>
        <v>0</v>
      </c>
    </row>
    <row r="24" spans="2:10" x14ac:dyDescent="0.25">
      <c r="B24" s="5">
        <f>Смс!B24</f>
        <v>0</v>
      </c>
      <c r="C24" s="2">
        <f>Смс!C24</f>
        <v>0</v>
      </c>
      <c r="D24" s="6">
        <f>Смс!E24</f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8">
        <f t="shared" si="0"/>
        <v>0</v>
      </c>
    </row>
    <row r="25" spans="2:10" x14ac:dyDescent="0.25">
      <c r="B25" s="5">
        <f>Смс!B25</f>
        <v>0</v>
      </c>
      <c r="C25" s="2">
        <f>Смс!C25</f>
        <v>0</v>
      </c>
      <c r="D25" s="6">
        <f>Смс!E25</f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8">
        <f t="shared" si="0"/>
        <v>0</v>
      </c>
    </row>
    <row r="26" spans="2:10" x14ac:dyDescent="0.25">
      <c r="B26" s="5">
        <f>Смс!B26</f>
        <v>0</v>
      </c>
      <c r="C26" s="2">
        <f>Смс!C26</f>
        <v>0</v>
      </c>
      <c r="D26" s="6">
        <f>Смс!E26</f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8">
        <f t="shared" si="0"/>
        <v>0</v>
      </c>
    </row>
    <row r="27" spans="2:10" x14ac:dyDescent="0.25">
      <c r="B27" s="5">
        <f>Смс!B27</f>
        <v>0</v>
      </c>
      <c r="C27" s="2">
        <f>Смс!C27</f>
        <v>0</v>
      </c>
      <c r="D27" s="6">
        <f>Смс!E27</f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8">
        <f t="shared" si="0"/>
        <v>0</v>
      </c>
    </row>
    <row r="28" spans="2:10" x14ac:dyDescent="0.25">
      <c r="B28" s="5">
        <f>Смс!B28</f>
        <v>0</v>
      </c>
      <c r="C28" s="2">
        <f>Смс!C28</f>
        <v>0</v>
      </c>
      <c r="D28" s="6">
        <f>Смс!E28</f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8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J3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0" sqref="G30"/>
    </sheetView>
  </sheetViews>
  <sheetFormatPr defaultRowHeight="15" x14ac:dyDescent="0.25"/>
  <cols>
    <col min="1" max="1" width="3.7109375" bestFit="1" customWidth="1"/>
    <col min="2" max="2" width="15.28515625" style="5" bestFit="1" customWidth="1"/>
    <col min="3" max="3" width="38.42578125" style="2" bestFit="1" customWidth="1"/>
    <col min="4" max="4" width="21.7109375" style="2" bestFit="1" customWidth="1"/>
    <col min="5" max="5" width="12" style="6" bestFit="1" customWidth="1"/>
    <col min="6" max="7" width="10.5703125" style="2" bestFit="1" customWidth="1"/>
    <col min="8" max="8" width="8.7109375" style="2" bestFit="1" customWidth="1"/>
    <col min="9" max="10" width="10.5703125" style="2" bestFit="1" customWidth="1"/>
    <col min="11" max="11" width="7.140625" style="5" bestFit="1" customWidth="1"/>
    <col min="12" max="12" width="5.85546875" style="2" bestFit="1" customWidth="1"/>
    <col min="13" max="13" width="5" style="2" bestFit="1" customWidth="1"/>
    <col min="14" max="14" width="9.140625" style="2" bestFit="1" customWidth="1"/>
    <col min="15" max="15" width="9.5703125" style="6" bestFit="1" customWidth="1"/>
    <col min="16" max="16" width="8.140625" style="5" bestFit="1" customWidth="1"/>
    <col min="17" max="17" width="5.85546875" style="2" bestFit="1" customWidth="1"/>
    <col min="18" max="18" width="5" style="2" bestFit="1" customWidth="1"/>
    <col min="19" max="19" width="9.140625" style="2" bestFit="1" customWidth="1"/>
    <col min="20" max="20" width="9.5703125" style="6" bestFit="1" customWidth="1"/>
    <col min="21" max="21" width="7.140625" style="5" bestFit="1" customWidth="1"/>
    <col min="22" max="22" width="5.85546875" style="2" bestFit="1" customWidth="1"/>
    <col min="23" max="23" width="5" style="2" bestFit="1" customWidth="1"/>
    <col min="24" max="24" width="9.140625" style="2" bestFit="1" customWidth="1"/>
    <col min="25" max="25" width="9.5703125" style="6" bestFit="1" customWidth="1"/>
    <col min="26" max="26" width="8.140625" style="2" bestFit="1" customWidth="1"/>
    <col min="27" max="27" width="7.140625" style="2" bestFit="1" customWidth="1"/>
    <col min="28" max="28" width="5" style="2" bestFit="1" customWidth="1"/>
    <col min="29" max="29" width="9.140625" style="2" bestFit="1" customWidth="1"/>
    <col min="30" max="30" width="9.5703125" style="2" bestFit="1" customWidth="1"/>
    <col min="31" max="31" width="10.5703125" style="5" bestFit="1" customWidth="1"/>
    <col min="32" max="32" width="10.5703125" style="2" bestFit="1" customWidth="1"/>
    <col min="33" max="33" width="5" style="2" bestFit="1" customWidth="1"/>
    <col min="34" max="34" width="10.5703125" style="2" bestFit="1" customWidth="1"/>
    <col min="35" max="35" width="10.5703125" style="6" bestFit="1" customWidth="1"/>
    <col min="36" max="36" width="10.85546875" bestFit="1" customWidth="1"/>
  </cols>
  <sheetData>
    <row r="1" spans="1:36" ht="15.75" thickBot="1" x14ac:dyDescent="0.3">
      <c r="B1" s="23" t="s">
        <v>5</v>
      </c>
      <c r="C1" s="25" t="s">
        <v>6</v>
      </c>
      <c r="D1" s="25" t="s">
        <v>21</v>
      </c>
      <c r="E1" s="21" t="s">
        <v>8</v>
      </c>
      <c r="F1" s="18" t="s">
        <v>19</v>
      </c>
      <c r="G1" s="19"/>
      <c r="H1" s="19"/>
      <c r="I1" s="19"/>
      <c r="J1" s="20"/>
      <c r="K1" s="18" t="s">
        <v>10</v>
      </c>
      <c r="L1" s="19"/>
      <c r="M1" s="19"/>
      <c r="N1" s="19"/>
      <c r="O1" s="20"/>
      <c r="P1" s="18" t="s">
        <v>11</v>
      </c>
      <c r="Q1" s="19"/>
      <c r="R1" s="19"/>
      <c r="S1" s="19"/>
      <c r="T1" s="20"/>
      <c r="U1" s="18" t="s">
        <v>12</v>
      </c>
      <c r="V1" s="19"/>
      <c r="W1" s="19"/>
      <c r="X1" s="19"/>
      <c r="Y1" s="20"/>
      <c r="Z1" s="18" t="s">
        <v>13</v>
      </c>
      <c r="AA1" s="19"/>
      <c r="AB1" s="19"/>
      <c r="AC1" s="19"/>
      <c r="AD1" s="19"/>
      <c r="AE1" s="18" t="s">
        <v>14</v>
      </c>
      <c r="AF1" s="19"/>
      <c r="AG1" s="19"/>
      <c r="AH1" s="19"/>
      <c r="AI1" s="20"/>
      <c r="AJ1" s="9">
        <f ca="1">TODAY()-1</f>
        <v>43514</v>
      </c>
    </row>
    <row r="2" spans="1:36" ht="15.75" thickBot="1" x14ac:dyDescent="0.3">
      <c r="B2" s="24"/>
      <c r="C2" s="26"/>
      <c r="D2" s="26"/>
      <c r="E2" s="22"/>
      <c r="F2" s="3" t="s">
        <v>15</v>
      </c>
      <c r="G2" s="1" t="s">
        <v>16</v>
      </c>
      <c r="H2" s="10" t="s">
        <v>20</v>
      </c>
      <c r="I2" s="1" t="s">
        <v>17</v>
      </c>
      <c r="J2" s="4" t="s">
        <v>18</v>
      </c>
      <c r="K2" s="3" t="s">
        <v>15</v>
      </c>
      <c r="L2" s="1" t="s">
        <v>16</v>
      </c>
      <c r="M2" s="10">
        <v>0.01</v>
      </c>
      <c r="N2" s="1" t="s">
        <v>17</v>
      </c>
      <c r="O2" s="4" t="s">
        <v>18</v>
      </c>
      <c r="P2" s="3" t="s">
        <v>15</v>
      </c>
      <c r="Q2" s="1" t="s">
        <v>16</v>
      </c>
      <c r="R2" s="10">
        <v>0.02</v>
      </c>
      <c r="S2" s="1" t="s">
        <v>17</v>
      </c>
      <c r="T2" s="4" t="s">
        <v>18</v>
      </c>
      <c r="U2" s="3" t="s">
        <v>15</v>
      </c>
      <c r="V2" s="1" t="s">
        <v>16</v>
      </c>
      <c r="W2" s="10">
        <v>0.03</v>
      </c>
      <c r="X2" s="1" t="s">
        <v>17</v>
      </c>
      <c r="Y2" s="4" t="s">
        <v>18</v>
      </c>
      <c r="Z2" s="1" t="s">
        <v>15</v>
      </c>
      <c r="AA2" s="1" t="s">
        <v>16</v>
      </c>
      <c r="AB2" s="10">
        <v>0.04</v>
      </c>
      <c r="AC2" s="1" t="s">
        <v>17</v>
      </c>
      <c r="AD2" s="1" t="s">
        <v>18</v>
      </c>
      <c r="AE2" s="3" t="s">
        <v>15</v>
      </c>
      <c r="AF2" s="1" t="s">
        <v>16</v>
      </c>
      <c r="AG2" s="10">
        <v>0.05</v>
      </c>
      <c r="AH2" s="1" t="s">
        <v>17</v>
      </c>
      <c r="AI2" s="4" t="s">
        <v>18</v>
      </c>
      <c r="AJ2" s="9"/>
    </row>
    <row r="3" spans="1:36" ht="15" customHeight="1" x14ac:dyDescent="0.25">
      <c r="A3" s="11"/>
      <c r="B3" s="3" t="s">
        <v>7</v>
      </c>
      <c r="C3" s="1" t="s">
        <v>22</v>
      </c>
      <c r="D3" s="2" t="str">
        <f>IF(E3="б.т. 2019","Трави Багаторічні-2019",IF(E3="оз.пш. 2019","Пшениця Озима-2019",IF(E3="оз.ріп. 2019","Ріпак Озимий-2019",IF(E3="к.з. 2019","Кукурудза на зерно-2019",IF(E3="горох 2019","Горох 2019",IF(E3="соя 2019","Соя 2019",IF(E3="соняш. 2019","Соняшник-2019",IF(E3="нут 2019","Нут-2019",IF(E3="ц.б. 2019","Буряк цукровий-2019",IF(E3="яр.яч. 2019","Ячмінь ярий-2019",IF(E3="сочевиця 2019","Сочевиця-2019",IF(E3="мак 2019","Мак-2019",IF(E3="яр.пш. 2019","Пшениця яра-2019",IF(E3="вико-вівсяна суміш 2019","Вико-вівсяна суміш-2019","???"))))))))))))))</f>
        <v>Пшениця Озима-2019</v>
      </c>
      <c r="E3" s="4" t="s">
        <v>23</v>
      </c>
      <c r="F3" s="12">
        <f t="shared" ref="F3:G3" si="0">K3+P3+U3+Z3+AE3</f>
        <v>5000</v>
      </c>
      <c r="G3" s="12">
        <f t="shared" si="0"/>
        <v>1024.42</v>
      </c>
      <c r="H3" s="16">
        <f>G3/F3*100</f>
        <v>20.488400000000002</v>
      </c>
      <c r="I3" s="12">
        <f>N3+S3+X3+AC3+AH3</f>
        <v>367.22</v>
      </c>
      <c r="J3" s="12">
        <f>O3+T3+Y3+AD3+AI3</f>
        <v>3975.5800000000004</v>
      </c>
      <c r="K3" s="13">
        <f>'План по роботам'!E3</f>
        <v>1000</v>
      </c>
      <c r="L3" s="12">
        <f>Факт!E3</f>
        <v>48.05</v>
      </c>
      <c r="M3" s="12">
        <f>IFERROR(L3/K3*100,0)</f>
        <v>4.8049999999999997</v>
      </c>
      <c r="N3" s="12">
        <f>'За добу'!E3</f>
        <v>48.05</v>
      </c>
      <c r="O3" s="14">
        <f>K3-L3</f>
        <v>951.95</v>
      </c>
      <c r="P3" s="13">
        <f>'План по роботам'!F3</f>
        <v>1000</v>
      </c>
      <c r="Q3" s="15">
        <f>Факт!F3</f>
        <v>151.81</v>
      </c>
      <c r="R3" s="12">
        <f>IFERROR(Q3/P3*100,0)</f>
        <v>15.181000000000001</v>
      </c>
      <c r="S3" s="12">
        <f>'За добу'!F3</f>
        <v>151.81</v>
      </c>
      <c r="T3" s="14">
        <f>P3-Q3</f>
        <v>848.19</v>
      </c>
      <c r="U3" s="13">
        <f>'План по роботам'!G3</f>
        <v>1000</v>
      </c>
      <c r="V3" s="15">
        <f>Факт!G3</f>
        <v>84</v>
      </c>
      <c r="W3" s="12">
        <f>IFERROR(V3/U3*100,0)</f>
        <v>8.4</v>
      </c>
      <c r="X3" s="12">
        <f>'За добу'!G3</f>
        <v>84</v>
      </c>
      <c r="Y3" s="14">
        <f>U3-V3</f>
        <v>916</v>
      </c>
      <c r="Z3" s="12">
        <f>'План по роботам'!H3</f>
        <v>1000</v>
      </c>
      <c r="AA3" s="15">
        <f>Факт!H3</f>
        <v>740.56</v>
      </c>
      <c r="AB3" s="12">
        <f>IFERROR(AA3/Z3*100,0)</f>
        <v>74.055999999999997</v>
      </c>
      <c r="AC3" s="12">
        <f>'За добу'!H3</f>
        <v>83.36</v>
      </c>
      <c r="AD3" s="14">
        <f>Z3-AA3</f>
        <v>259.44000000000005</v>
      </c>
      <c r="AE3" s="13">
        <f>'План по роботам'!I3</f>
        <v>1000</v>
      </c>
      <c r="AF3" s="12">
        <f>Факт!I3</f>
        <v>0</v>
      </c>
      <c r="AG3" s="12">
        <f>IFERROR(AF3/AE3*100,0)</f>
        <v>0</v>
      </c>
      <c r="AH3" s="12">
        <f>'За добу'!I3</f>
        <v>0</v>
      </c>
      <c r="AI3" s="14">
        <f>AE3-AF3</f>
        <v>1000</v>
      </c>
    </row>
  </sheetData>
  <mergeCells count="10">
    <mergeCell ref="B1:B2"/>
    <mergeCell ref="C1:C2"/>
    <mergeCell ref="D1:D2"/>
    <mergeCell ref="U1:Y1"/>
    <mergeCell ref="Z1:AD1"/>
    <mergeCell ref="AE1:AI1"/>
    <mergeCell ref="F1:J1"/>
    <mergeCell ref="E1:E2"/>
    <mergeCell ref="K1:O1"/>
    <mergeCell ref="P1:T1"/>
  </mergeCells>
  <conditionalFormatting sqref="F3:AI3">
    <cfRule type="cellIs" dxfId="2" priority="37" operator="equal">
      <formula>0</formula>
    </cfRule>
  </conditionalFormatting>
  <conditionalFormatting sqref="J1:J1048576 O1:O1048576 T1:T1048576 Y1:Y1048576 AD1:AD1048576 AI1:AI1048576">
    <cfRule type="cellIs" dxfId="1" priority="36" operator="lessThan">
      <formula>0</formula>
    </cfRule>
  </conditionalFormatting>
  <conditionalFormatting sqref="M1:M1048576 R1:R1048576 W1:W1048576 AB1:AB1048576 AG1:AG1048576 H1:H1048576">
    <cfRule type="cellIs" dxfId="0" priority="33" operator="equal">
      <formula>100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2840945-998A-42FF-BF99-A007D620BA3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по роботам</vt:lpstr>
      <vt:lpstr>Факт</vt:lpstr>
      <vt:lpstr>За добу</vt:lpstr>
      <vt:lpstr>Смс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2019-02-19T07:09:38Z</dcterms:modified>
</cp:coreProperties>
</file>