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zimin.i\ArchiveDocuments\Работа Ситилинк\Пробы Пера\DashBoard\"/>
    </mc:Choice>
  </mc:AlternateContent>
  <bookViews>
    <workbookView xWindow="0" yWindow="0" windowWidth="28740" windowHeight="11100" activeTab="3"/>
  </bookViews>
  <sheets>
    <sheet name="Вывод" sheetId="4" r:id="rId1"/>
    <sheet name="Расчет" sheetId="1" r:id="rId2"/>
    <sheet name="Настройки" sheetId="2" r:id="rId3"/>
    <sheet name="Лист1" sheetId="5" r:id="rId4"/>
  </sheets>
  <definedNames>
    <definedName name="_xlnm._FilterDatabase" localSheetId="2" hidden="1">Настройки!$AB$1:$AE$93</definedName>
    <definedName name="ВыборФГород">OFFSET(Настройки!$J$2,,,SUMPRODUCT(--(Настройки!$J$2:$J$93&gt;"""")))</definedName>
    <definedName name="ВыборФОкруг">OFFSET(Настройки!$H$2,,,SUMPRODUCT(--(Настройки!$H$2:$H$93&gt;"""")))</definedName>
    <definedName name="ВыборФТерр">OFFSET(Настройки!$I$2,,,SUMPRODUCT(--(Настройки!$I$2:$I$93&gt;"""")))</definedName>
    <definedName name="ВыборФФилиал">OFFSET(Настройки!$L$2,,,SUMPRODUCT(--(Настройки!$L$2:$L$93&gt;"""")))</definedName>
    <definedName name="ВыборФФормат">OFFSET(Настройки!$M$2,,,SUMPRODUCT(--(Настройки!$M$2:$M$93&gt;"""")))</definedName>
    <definedName name="Список1">INDEX(Настройки!$AE:$AE,MATCH(Расчет!XFD1,Настройки!$AA:$AA,)):INDEX(Настройки!$AE:$AE,MATCH(Расчет!XFD1,Настройки!$AA:$AA,)+COUNTIF(Настройки!$AA:$AA,Расчет!XFD1)-1)</definedName>
    <definedName name="Список2">INDEX(Настройки!$AO:$AO,MATCH(Расчет!XFD1,Настройки!$AK:$AK,)):INDEX(Настройки!$AO:$AO,MATCH(Расчет!XFD1,Настройки!$AK:$AK,)+COUNTIF(Настройки!$AK:$AK,Расчет!XFD1)-1)</definedName>
    <definedName name="СписокГород">INDEX(Настройки!$BI:$BI,MATCH(Расчет!$C1,Настройки!$BG:$BG,)):INDEX(Настройки!$BI:$BI,MATCH(Расчет!$C1,Настройки!$BG:$BG,)+COUNTIF(Настройки!$BG:$BG,Расчет!$C1)-1)</definedName>
    <definedName name="СписокГородФормат">INDEX(Настройки!$BH:$BH,MATCH(Расчет!$C1,Настройки!$BG:$BG,)):INDEX(Настройки!$BH:$BH,MATCH(Расчет!$C1,Настройки!$BG:$BG,)+COUNTIF(Настройки!$BG:$BG,Расчет!$C1)-1)</definedName>
    <definedName name="СписокОкруг">INDEX(Настройки!$AO:$AO,MATCH(Расчет!$C1,Настройки!$AK:$AK,)):INDEX(Настройки!$AO:$AO,MATCH(Расчет!$C1,Настройки!$AK:$AK,)+COUNTIF(Настройки!$AK:$AK,Расчет!$C1)-1)</definedName>
    <definedName name="СписокОкругФормат">INDEX(Настройки!$AN:$AN,MATCH(Расчет!$C1,Настройки!$AK:$AK,)):INDEX(Настройки!$AN:$AN,MATCH(Расчет!$C1,Настройки!$AK:$AK,)+COUNTIF(Настройки!$AK:$AK,Расчет!$C1)-1)</definedName>
    <definedName name="СписокТерр">INDEX(Настройки!$AY:$AY,MATCH(Расчет!$C1,Настройки!$AV:$AV,)):INDEX(Настройки!$AY:$AY,MATCH(Расчет!$C1,Настройки!$AV:$AV,)+COUNTIF(Настройки!$AV:$AV,Расчет!$C1)-1)</definedName>
    <definedName name="СписокТеррФормат">INDEX(Настройки!$AX:$AX,MATCH(Расчет!$C1,Настройки!$AV:$AV,)):INDEX(Настройки!$AX:$AX,MATCH(Расчет!$C1,Настройки!$AV:$AV,)+COUNTIF(Настройки!$AV:$AV,Расчет!$C1)-1)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" i="2" l="1"/>
  <c r="S1" i="2"/>
  <c r="T1" i="2"/>
  <c r="O1" i="2" l="1"/>
  <c r="G1" i="2" l="1"/>
  <c r="I3" i="2" s="1" a="1"/>
  <c r="I3" i="2" s="1"/>
  <c r="I4" i="2" l="1" a="1"/>
  <c r="I4" i="2" s="1"/>
  <c r="L1" i="2"/>
  <c r="J1" i="2"/>
  <c r="J3" i="2" s="1" a="1"/>
  <c r="J3" i="2" s="1"/>
  <c r="K1" i="2"/>
  <c r="J4" i="2" l="1" a="1"/>
  <c r="J4" i="2" s="1"/>
  <c r="I5" i="2" a="1"/>
  <c r="I5" i="2" s="1"/>
  <c r="N3" i="2" a="1"/>
  <c r="N3" i="2" s="1"/>
  <c r="K3" i="2" a="1"/>
  <c r="K3" i="2" s="1"/>
  <c r="K4" i="2" s="1" a="1"/>
  <c r="K4" i="2" s="1"/>
  <c r="L3" i="2" a="1"/>
  <c r="L3" i="2" s="1"/>
  <c r="L4" i="2" s="1" a="1"/>
  <c r="L4" i="2" s="1"/>
  <c r="O3" i="2" l="1"/>
  <c r="I6" i="2" a="1"/>
  <c r="I6" i="2" s="1"/>
  <c r="I7" i="2" s="1" a="1"/>
  <c r="I7" i="2" s="1"/>
  <c r="J5" i="2" a="1"/>
  <c r="J5" i="2" s="1"/>
  <c r="N4" i="2" a="1"/>
  <c r="N4" i="2" s="1"/>
  <c r="O4" i="2" s="1"/>
  <c r="K5" i="2" a="1"/>
  <c r="K5" i="2" s="1"/>
  <c r="K6" i="2" s="1" a="1"/>
  <c r="K6" i="2" s="1"/>
  <c r="L5" i="2" a="1"/>
  <c r="L5" i="2" s="1"/>
  <c r="L6" i="2" s="1" a="1"/>
  <c r="L6" i="2" s="1"/>
  <c r="L7" i="2" s="1" a="1"/>
  <c r="L7" i="2" s="1"/>
  <c r="J6" i="2" l="1" a="1"/>
  <c r="J6" i="2" s="1"/>
  <c r="I8" i="2" a="1"/>
  <c r="I8" i="2" s="1"/>
  <c r="N5" i="2" a="1"/>
  <c r="N5" i="2" s="1"/>
  <c r="N6" i="2" s="1" a="1"/>
  <c r="N6" i="2" s="1"/>
  <c r="N7" i="2" s="1" a="1"/>
  <c r="N7" i="2" s="1"/>
  <c r="O7" i="2" s="1"/>
  <c r="K7" i="2" a="1"/>
  <c r="K7" i="2" s="1"/>
  <c r="K8" i="2" s="1" a="1"/>
  <c r="K8" i="2" s="1"/>
  <c r="L8" i="2" a="1"/>
  <c r="L8" i="2" s="1"/>
  <c r="L9" i="2" s="1" a="1"/>
  <c r="L9" i="2" s="1"/>
  <c r="L10" i="2" s="1" a="1"/>
  <c r="L10" i="2" s="1"/>
  <c r="J7" i="2" l="1" a="1"/>
  <c r="J7" i="2" s="1"/>
  <c r="I9" i="2" a="1"/>
  <c r="I9" i="2" s="1"/>
  <c r="O5" i="2"/>
  <c r="O6" i="2"/>
  <c r="N8" i="2" a="1"/>
  <c r="N8" i="2" s="1"/>
  <c r="K9" i="2" a="1"/>
  <c r="K9" i="2" s="1"/>
  <c r="K10" i="2" s="1" a="1"/>
  <c r="K10" i="2" s="1"/>
  <c r="K11" i="2" s="1" a="1"/>
  <c r="K11" i="2" s="1"/>
  <c r="K12" i="2" s="1" a="1"/>
  <c r="K12" i="2" s="1"/>
  <c r="L11" i="2" a="1"/>
  <c r="L11" i="2" s="1"/>
  <c r="J8" i="2" l="1" a="1"/>
  <c r="J8" i="2" s="1"/>
  <c r="I10" i="2" a="1"/>
  <c r="I10" i="2" s="1"/>
  <c r="N9" i="2" a="1"/>
  <c r="N9" i="2" s="1"/>
  <c r="N10" i="2" s="1" a="1"/>
  <c r="N10" i="2" s="1"/>
  <c r="O8" i="2"/>
  <c r="L12" i="2" a="1"/>
  <c r="L12" i="2" s="1"/>
  <c r="L13" i="2" s="1" a="1"/>
  <c r="L13" i="2" s="1"/>
  <c r="K13" i="2" a="1"/>
  <c r="K13" i="2" s="1"/>
  <c r="K14" i="2" s="1" a="1"/>
  <c r="K14" i="2" s="1"/>
  <c r="K15" i="2" s="1" a="1"/>
  <c r="K15" i="2" s="1"/>
  <c r="K16" i="2" s="1" a="1"/>
  <c r="K16" i="2" s="1"/>
  <c r="K17" i="2" s="1" a="1"/>
  <c r="K17" i="2" s="1"/>
  <c r="K18" i="2" s="1" a="1"/>
  <c r="K18" i="2" s="1"/>
  <c r="K19" i="2" s="1" a="1"/>
  <c r="K19" i="2" s="1"/>
  <c r="K20" i="2" s="1" a="1"/>
  <c r="K20" i="2" s="1"/>
  <c r="K21" i="2" s="1" a="1"/>
  <c r="K21" i="2" s="1"/>
  <c r="K22" i="2" s="1" a="1"/>
  <c r="K22" i="2" s="1"/>
  <c r="K23" i="2" s="1" a="1"/>
  <c r="K23" i="2" s="1"/>
  <c r="K24" i="2" s="1" a="1"/>
  <c r="K24" i="2" s="1"/>
  <c r="K25" i="2" s="1" a="1"/>
  <c r="K25" i="2" s="1"/>
  <c r="K26" i="2" s="1" a="1"/>
  <c r="K26" i="2" s="1"/>
  <c r="K27" i="2" s="1" a="1"/>
  <c r="K27" i="2" s="1"/>
  <c r="K28" i="2" s="1" a="1"/>
  <c r="K28" i="2" s="1"/>
  <c r="K29" i="2" s="1" a="1"/>
  <c r="K29" i="2" s="1"/>
  <c r="K30" i="2" s="1" a="1"/>
  <c r="K30" i="2" s="1"/>
  <c r="K31" i="2" s="1" a="1"/>
  <c r="K31" i="2" s="1"/>
  <c r="K32" i="2" s="1" a="1"/>
  <c r="K32" i="2" s="1"/>
  <c r="K33" i="2" s="1" a="1"/>
  <c r="K33" i="2" s="1"/>
  <c r="K34" i="2" s="1" a="1"/>
  <c r="K34" i="2" s="1"/>
  <c r="K35" i="2" s="1" a="1"/>
  <c r="K35" i="2" s="1"/>
  <c r="K36" i="2" s="1" a="1"/>
  <c r="K36" i="2" s="1"/>
  <c r="K37" i="2" s="1" a="1"/>
  <c r="K37" i="2" s="1"/>
  <c r="K38" i="2" s="1" a="1"/>
  <c r="K38" i="2" s="1"/>
  <c r="K39" i="2" s="1" a="1"/>
  <c r="K39" i="2" s="1"/>
  <c r="K40" i="2" s="1" a="1"/>
  <c r="K40" i="2" s="1"/>
  <c r="K41" i="2" s="1" a="1"/>
  <c r="K41" i="2" s="1"/>
  <c r="K42" i="2" s="1" a="1"/>
  <c r="K42" i="2" s="1"/>
  <c r="K43" i="2" s="1" a="1"/>
  <c r="K43" i="2" s="1"/>
  <c r="K44" i="2" s="1" a="1"/>
  <c r="K44" i="2" s="1"/>
  <c r="K45" i="2" s="1" a="1"/>
  <c r="K45" i="2" s="1"/>
  <c r="K46" i="2" s="1" a="1"/>
  <c r="K46" i="2" s="1"/>
  <c r="K47" i="2" s="1" a="1"/>
  <c r="K47" i="2" s="1"/>
  <c r="K48" i="2" s="1" a="1"/>
  <c r="K48" i="2" s="1"/>
  <c r="K49" i="2" s="1" a="1"/>
  <c r="K49" i="2" s="1"/>
  <c r="K50" i="2" s="1" a="1"/>
  <c r="K50" i="2" s="1"/>
  <c r="K51" i="2" s="1" a="1"/>
  <c r="K51" i="2" s="1"/>
  <c r="K52" i="2" s="1" a="1"/>
  <c r="K52" i="2" s="1"/>
  <c r="K53" i="2" s="1" a="1"/>
  <c r="K53" i="2" s="1"/>
  <c r="K54" i="2" s="1" a="1"/>
  <c r="K54" i="2" s="1"/>
  <c r="K55" i="2" s="1" a="1"/>
  <c r="K55" i="2" s="1"/>
  <c r="K56" i="2" s="1" a="1"/>
  <c r="K56" i="2" s="1"/>
  <c r="K57" i="2" s="1" a="1"/>
  <c r="K57" i="2" s="1"/>
  <c r="K58" i="2" s="1" a="1"/>
  <c r="K58" i="2" s="1"/>
  <c r="K59" i="2" s="1" a="1"/>
  <c r="K59" i="2" s="1"/>
  <c r="K60" i="2" s="1" a="1"/>
  <c r="K60" i="2" s="1"/>
  <c r="K61" i="2" s="1" a="1"/>
  <c r="K61" i="2" s="1"/>
  <c r="K62" i="2" s="1" a="1"/>
  <c r="K62" i="2" s="1"/>
  <c r="K63" i="2" s="1" a="1"/>
  <c r="K63" i="2" s="1"/>
  <c r="K64" i="2" s="1" a="1"/>
  <c r="K64" i="2" s="1"/>
  <c r="K65" i="2" s="1" a="1"/>
  <c r="K65" i="2" s="1"/>
  <c r="K66" i="2" s="1" a="1"/>
  <c r="K66" i="2" s="1"/>
  <c r="K67" i="2" s="1" a="1"/>
  <c r="K67" i="2" s="1"/>
  <c r="K68" i="2" s="1" a="1"/>
  <c r="K68" i="2" s="1"/>
  <c r="K69" i="2" s="1" a="1"/>
  <c r="K69" i="2" s="1"/>
  <c r="K70" i="2" s="1" a="1"/>
  <c r="K70" i="2" s="1"/>
  <c r="J9" i="2" l="1" a="1"/>
  <c r="J9" i="2" s="1"/>
  <c r="I11" i="2" a="1"/>
  <c r="I11" i="2" s="1"/>
  <c r="O10" i="2"/>
  <c r="O9" i="2"/>
  <c r="N11" i="2" a="1"/>
  <c r="N11" i="2" s="1"/>
  <c r="L14" i="2" a="1"/>
  <c r="L14" i="2" s="1"/>
  <c r="L15" i="2" s="1" a="1"/>
  <c r="L15" i="2" s="1"/>
  <c r="L16" i="2" s="1" a="1"/>
  <c r="L16" i="2" s="1"/>
  <c r="L17" i="2" s="1" a="1"/>
  <c r="L17" i="2" s="1"/>
  <c r="L18" i="2" s="1" a="1"/>
  <c r="L18" i="2" s="1"/>
  <c r="L19" i="2" s="1" a="1"/>
  <c r="L19" i="2" s="1"/>
  <c r="L20" i="2" s="1" a="1"/>
  <c r="L20" i="2" s="1"/>
  <c r="L21" i="2" s="1" a="1"/>
  <c r="L21" i="2" s="1"/>
  <c r="L22" i="2" s="1" a="1"/>
  <c r="L22" i="2" s="1"/>
  <c r="L23" i="2" s="1" a="1"/>
  <c r="L23" i="2" s="1"/>
  <c r="L24" i="2" s="1" a="1"/>
  <c r="L24" i="2" s="1"/>
  <c r="L25" i="2" s="1" a="1"/>
  <c r="L25" i="2" s="1"/>
  <c r="L26" i="2" s="1" a="1"/>
  <c r="L26" i="2" s="1"/>
  <c r="L27" i="2" s="1" a="1"/>
  <c r="L27" i="2" s="1"/>
  <c r="L28" i="2" s="1" a="1"/>
  <c r="L28" i="2" s="1"/>
  <c r="L29" i="2" s="1" a="1"/>
  <c r="L29" i="2" s="1"/>
  <c r="L30" i="2" s="1" a="1"/>
  <c r="L30" i="2" s="1"/>
  <c r="L31" i="2" s="1" a="1"/>
  <c r="L31" i="2" s="1"/>
  <c r="L32" i="2" s="1" a="1"/>
  <c r="L32" i="2" s="1"/>
  <c r="L33" i="2" s="1" a="1"/>
  <c r="L33" i="2" s="1"/>
  <c r="L34" i="2" s="1" a="1"/>
  <c r="L34" i="2" s="1"/>
  <c r="L35" i="2" s="1" a="1"/>
  <c r="L35" i="2" s="1"/>
  <c r="L36" i="2" s="1" a="1"/>
  <c r="L36" i="2" s="1"/>
  <c r="L37" i="2" s="1" a="1"/>
  <c r="L37" i="2" s="1"/>
  <c r="L38" i="2" s="1" a="1"/>
  <c r="L38" i="2" s="1"/>
  <c r="L39" i="2" s="1" a="1"/>
  <c r="L39" i="2" s="1"/>
  <c r="L40" i="2" s="1" a="1"/>
  <c r="L40" i="2" s="1"/>
  <c r="L41" i="2" s="1" a="1"/>
  <c r="L41" i="2" s="1"/>
  <c r="L42" i="2" s="1" a="1"/>
  <c r="L42" i="2" s="1"/>
  <c r="L43" i="2" s="1" a="1"/>
  <c r="L43" i="2" s="1"/>
  <c r="L44" i="2" s="1" a="1"/>
  <c r="L44" i="2" s="1"/>
  <c r="L45" i="2" s="1" a="1"/>
  <c r="L45" i="2" s="1"/>
  <c r="L46" i="2" s="1" a="1"/>
  <c r="L46" i="2" s="1"/>
  <c r="L47" i="2" s="1" a="1"/>
  <c r="L47" i="2" s="1"/>
  <c r="L48" i="2" s="1" a="1"/>
  <c r="L48" i="2" s="1"/>
  <c r="L49" i="2" s="1" a="1"/>
  <c r="L49" i="2" s="1"/>
  <c r="L50" i="2" s="1" a="1"/>
  <c r="L50" i="2" s="1"/>
  <c r="L51" i="2" s="1" a="1"/>
  <c r="L51" i="2" s="1"/>
  <c r="L52" i="2" s="1" a="1"/>
  <c r="L52" i="2" s="1"/>
  <c r="L53" i="2" s="1" a="1"/>
  <c r="L53" i="2" s="1"/>
  <c r="L54" i="2" s="1" a="1"/>
  <c r="L54" i="2" s="1"/>
  <c r="L55" i="2" s="1" a="1"/>
  <c r="L55" i="2" s="1"/>
  <c r="L56" i="2" s="1" a="1"/>
  <c r="L56" i="2" s="1"/>
  <c r="L57" i="2" s="1" a="1"/>
  <c r="L57" i="2" s="1"/>
  <c r="L58" i="2" s="1" a="1"/>
  <c r="L58" i="2" s="1"/>
  <c r="L59" i="2" s="1" a="1"/>
  <c r="L59" i="2" s="1"/>
  <c r="L60" i="2" s="1" a="1"/>
  <c r="L60" i="2" s="1"/>
  <c r="L61" i="2" s="1" a="1"/>
  <c r="L61" i="2" s="1"/>
  <c r="L62" i="2" s="1" a="1"/>
  <c r="L62" i="2" s="1"/>
  <c r="L63" i="2" s="1" a="1"/>
  <c r="L63" i="2" s="1"/>
  <c r="L64" i="2" s="1" a="1"/>
  <c r="L64" i="2" s="1"/>
  <c r="L65" i="2" s="1" a="1"/>
  <c r="L65" i="2" s="1"/>
  <c r="L66" i="2" s="1" a="1"/>
  <c r="L66" i="2" s="1"/>
  <c r="L67" i="2" s="1" a="1"/>
  <c r="L67" i="2" s="1"/>
  <c r="L68" i="2" s="1" a="1"/>
  <c r="L68" i="2" s="1"/>
  <c r="L69" i="2" s="1" a="1"/>
  <c r="L69" i="2" s="1"/>
  <c r="L70" i="2" s="1" a="1"/>
  <c r="L70" i="2" s="1"/>
  <c r="L71" i="2" s="1" a="1"/>
  <c r="L71" i="2" s="1"/>
  <c r="L72" i="2" s="1" a="1"/>
  <c r="L72" i="2" s="1"/>
  <c r="L73" i="2" s="1" a="1"/>
  <c r="L73" i="2" s="1"/>
  <c r="L74" i="2" s="1" a="1"/>
  <c r="L74" i="2" s="1"/>
  <c r="L75" i="2" s="1" a="1"/>
  <c r="L75" i="2" s="1"/>
  <c r="L76" i="2" s="1" a="1"/>
  <c r="L76" i="2" s="1"/>
  <c r="L77" i="2" s="1" a="1"/>
  <c r="L77" i="2" s="1"/>
  <c r="L78" i="2" s="1" a="1"/>
  <c r="L78" i="2" s="1"/>
  <c r="L79" i="2" s="1" a="1"/>
  <c r="L79" i="2" s="1"/>
  <c r="L80" i="2" s="1" a="1"/>
  <c r="L80" i="2" s="1"/>
  <c r="L81" i="2" s="1" a="1"/>
  <c r="L81" i="2" s="1"/>
  <c r="L82" i="2" s="1" a="1"/>
  <c r="L82" i="2" s="1"/>
  <c r="L83" i="2" s="1" a="1"/>
  <c r="L83" i="2" s="1"/>
  <c r="L84" i="2" s="1" a="1"/>
  <c r="L84" i="2" s="1"/>
  <c r="L85" i="2" s="1" a="1"/>
  <c r="L85" i="2" s="1"/>
  <c r="L86" i="2" s="1" a="1"/>
  <c r="L86" i="2" s="1"/>
  <c r="L87" i="2" s="1" a="1"/>
  <c r="L87" i="2" s="1"/>
  <c r="L88" i="2" s="1" a="1"/>
  <c r="L88" i="2" s="1"/>
  <c r="L89" i="2" s="1" a="1"/>
  <c r="L89" i="2" s="1"/>
  <c r="L90" i="2" s="1" a="1"/>
  <c r="L90" i="2" s="1"/>
  <c r="L91" i="2" s="1" a="1"/>
  <c r="L91" i="2" s="1"/>
  <c r="L92" i="2" s="1" a="1"/>
  <c r="L92" i="2" s="1"/>
  <c r="L93" i="2" s="1" a="1"/>
  <c r="L93" i="2" s="1"/>
  <c r="K71" i="2" a="1"/>
  <c r="K71" i="2" s="1"/>
  <c r="K72" i="2" s="1" a="1"/>
  <c r="K72" i="2" s="1"/>
  <c r="K73" i="2" s="1" a="1"/>
  <c r="K73" i="2" s="1"/>
  <c r="K74" i="2" s="1" a="1"/>
  <c r="K74" i="2" s="1"/>
  <c r="K75" i="2" s="1" a="1"/>
  <c r="K75" i="2" s="1"/>
  <c r="K76" i="2" s="1" a="1"/>
  <c r="K76" i="2" s="1"/>
  <c r="K77" i="2" s="1" a="1"/>
  <c r="K77" i="2" s="1"/>
  <c r="K78" i="2" s="1" a="1"/>
  <c r="K78" i="2" s="1"/>
  <c r="K79" i="2" s="1" a="1"/>
  <c r="K79" i="2" s="1"/>
  <c r="K80" i="2" s="1" a="1"/>
  <c r="K80" i="2" s="1"/>
  <c r="K81" i="2" s="1" a="1"/>
  <c r="K81" i="2" s="1"/>
  <c r="K82" i="2" s="1" a="1"/>
  <c r="K82" i="2" s="1"/>
  <c r="K83" i="2" s="1" a="1"/>
  <c r="K83" i="2" s="1"/>
  <c r="K84" i="2" s="1" a="1"/>
  <c r="K84" i="2" s="1"/>
  <c r="K85" i="2" s="1" a="1"/>
  <c r="K85" i="2" s="1"/>
  <c r="K86" i="2" s="1" a="1"/>
  <c r="K86" i="2" s="1"/>
  <c r="K87" i="2" s="1" a="1"/>
  <c r="K87" i="2" s="1"/>
  <c r="K88" i="2" s="1" a="1"/>
  <c r="K88" i="2" s="1"/>
  <c r="K89" i="2" s="1" a="1"/>
  <c r="K89" i="2" s="1"/>
  <c r="K90" i="2" s="1" a="1"/>
  <c r="K90" i="2" s="1"/>
  <c r="K91" i="2" s="1" a="1"/>
  <c r="K91" i="2" s="1"/>
  <c r="K92" i="2" s="1" a="1"/>
  <c r="K92" i="2" s="1"/>
  <c r="K93" i="2" s="1" a="1"/>
  <c r="K93" i="2" s="1"/>
  <c r="J10" i="2" l="1" a="1"/>
  <c r="J10" i="2" s="1"/>
  <c r="I12" i="2" a="1"/>
  <c r="I12" i="2" s="1"/>
  <c r="N12" i="2" a="1"/>
  <c r="N12" i="2" s="1"/>
  <c r="O11" i="2"/>
  <c r="J11" i="2" l="1" a="1"/>
  <c r="J11" i="2" s="1"/>
  <c r="I13" i="2" a="1"/>
  <c r="I13" i="2" s="1"/>
  <c r="N13" i="2" a="1"/>
  <c r="N13" i="2" s="1"/>
  <c r="O12" i="2"/>
  <c r="J12" i="2" l="1" a="1"/>
  <c r="J12" i="2" s="1"/>
  <c r="I14" i="2" a="1"/>
  <c r="I14" i="2" s="1"/>
  <c r="N14" i="2" a="1"/>
  <c r="N14" i="2" s="1"/>
  <c r="O13" i="2"/>
  <c r="J13" i="2" l="1" a="1"/>
  <c r="J13" i="2" s="1"/>
  <c r="I15" i="2" a="1"/>
  <c r="I15" i="2" s="1"/>
  <c r="N15" i="2" a="1"/>
  <c r="N15" i="2" s="1"/>
  <c r="O14" i="2"/>
  <c r="J14" i="2" l="1" a="1"/>
  <c r="J14" i="2" s="1"/>
  <c r="I16" i="2" a="1"/>
  <c r="I16" i="2" s="1"/>
  <c r="N16" i="2" a="1"/>
  <c r="N16" i="2" s="1"/>
  <c r="O15" i="2"/>
  <c r="J15" i="2" l="1" a="1"/>
  <c r="J15" i="2" s="1"/>
  <c r="I17" i="2" a="1"/>
  <c r="I17" i="2" s="1"/>
  <c r="N17" i="2" a="1"/>
  <c r="N17" i="2" s="1"/>
  <c r="O16" i="2"/>
  <c r="J16" i="2" l="1" a="1"/>
  <c r="J16" i="2" s="1"/>
  <c r="I18" i="2" a="1"/>
  <c r="I18" i="2" s="1"/>
  <c r="N18" i="2" a="1"/>
  <c r="N18" i="2" s="1"/>
  <c r="O17" i="2"/>
  <c r="J17" i="2" l="1" a="1"/>
  <c r="J17" i="2" s="1"/>
  <c r="I19" i="2" a="1"/>
  <c r="I19" i="2" s="1"/>
  <c r="N19" i="2" a="1"/>
  <c r="N19" i="2" s="1"/>
  <c r="O18" i="2"/>
  <c r="J18" i="2" l="1" a="1"/>
  <c r="J18" i="2" s="1"/>
  <c r="I20" i="2" a="1"/>
  <c r="I20" i="2" s="1"/>
  <c r="N20" i="2" a="1"/>
  <c r="N20" i="2" s="1"/>
  <c r="O19" i="2"/>
  <c r="J19" i="2" l="1" a="1"/>
  <c r="J19" i="2" s="1"/>
  <c r="I21" i="2" a="1"/>
  <c r="I21" i="2" s="1"/>
  <c r="N21" i="2" a="1"/>
  <c r="N21" i="2" s="1"/>
  <c r="O20" i="2"/>
  <c r="J20" i="2" l="1" a="1"/>
  <c r="J20" i="2" s="1"/>
  <c r="I22" i="2" a="1"/>
  <c r="I22" i="2" s="1"/>
  <c r="I23" i="2" s="1" a="1"/>
  <c r="I23" i="2" s="1"/>
  <c r="I24" i="2" s="1" a="1"/>
  <c r="I24" i="2" s="1"/>
  <c r="I25" i="2" s="1" a="1"/>
  <c r="I25" i="2" s="1"/>
  <c r="I26" i="2" s="1" a="1"/>
  <c r="I26" i="2" s="1"/>
  <c r="I27" i="2" s="1" a="1"/>
  <c r="I27" i="2" s="1"/>
  <c r="I28" i="2" s="1" a="1"/>
  <c r="I28" i="2" s="1"/>
  <c r="I29" i="2" s="1" a="1"/>
  <c r="I29" i="2" s="1"/>
  <c r="I30" i="2" s="1" a="1"/>
  <c r="I30" i="2" s="1"/>
  <c r="I31" i="2" s="1" a="1"/>
  <c r="I31" i="2" s="1"/>
  <c r="I32" i="2" s="1" a="1"/>
  <c r="I32" i="2" s="1"/>
  <c r="I33" i="2" s="1" a="1"/>
  <c r="I33" i="2" s="1"/>
  <c r="I34" i="2" s="1" a="1"/>
  <c r="I34" i="2" s="1"/>
  <c r="I35" i="2" s="1" a="1"/>
  <c r="I35" i="2" s="1"/>
  <c r="I36" i="2" s="1" a="1"/>
  <c r="I36" i="2" s="1"/>
  <c r="I37" i="2" s="1" a="1"/>
  <c r="I37" i="2" s="1"/>
  <c r="I38" i="2" s="1" a="1"/>
  <c r="I38" i="2" s="1"/>
  <c r="I39" i="2" s="1" a="1"/>
  <c r="I39" i="2" s="1"/>
  <c r="I40" i="2" s="1" a="1"/>
  <c r="I40" i="2" s="1"/>
  <c r="I41" i="2" s="1" a="1"/>
  <c r="I41" i="2" s="1"/>
  <c r="I42" i="2" s="1" a="1"/>
  <c r="I42" i="2" s="1"/>
  <c r="I43" i="2" s="1" a="1"/>
  <c r="I43" i="2" s="1"/>
  <c r="I44" i="2" s="1" a="1"/>
  <c r="I44" i="2" s="1"/>
  <c r="I45" i="2" s="1" a="1"/>
  <c r="I45" i="2" s="1"/>
  <c r="I46" i="2" s="1" a="1"/>
  <c r="I46" i="2" s="1"/>
  <c r="I47" i="2" s="1" a="1"/>
  <c r="I47" i="2" s="1"/>
  <c r="I48" i="2" s="1" a="1"/>
  <c r="I48" i="2" s="1"/>
  <c r="I49" i="2" s="1" a="1"/>
  <c r="I49" i="2" s="1"/>
  <c r="I50" i="2" s="1" a="1"/>
  <c r="I50" i="2" s="1"/>
  <c r="I51" i="2" s="1" a="1"/>
  <c r="I51" i="2" s="1"/>
  <c r="I52" i="2" s="1" a="1"/>
  <c r="I52" i="2" s="1"/>
  <c r="I53" i="2" s="1" a="1"/>
  <c r="I53" i="2" s="1"/>
  <c r="I54" i="2" s="1" a="1"/>
  <c r="I54" i="2" s="1"/>
  <c r="I55" i="2" s="1" a="1"/>
  <c r="I55" i="2" s="1"/>
  <c r="I56" i="2" s="1" a="1"/>
  <c r="I56" i="2" s="1"/>
  <c r="I57" i="2" s="1" a="1"/>
  <c r="I57" i="2" s="1"/>
  <c r="I58" i="2" s="1" a="1"/>
  <c r="I58" i="2" s="1"/>
  <c r="I59" i="2" s="1" a="1"/>
  <c r="I59" i="2" s="1"/>
  <c r="I60" i="2" s="1" a="1"/>
  <c r="I60" i="2" s="1"/>
  <c r="I61" i="2" s="1" a="1"/>
  <c r="I61" i="2" s="1"/>
  <c r="I62" i="2" s="1" a="1"/>
  <c r="I62" i="2" s="1"/>
  <c r="I63" i="2" s="1" a="1"/>
  <c r="I63" i="2" s="1"/>
  <c r="I64" i="2" s="1" a="1"/>
  <c r="I64" i="2" s="1"/>
  <c r="I65" i="2" s="1" a="1"/>
  <c r="I65" i="2" s="1"/>
  <c r="I66" i="2" s="1" a="1"/>
  <c r="I66" i="2" s="1"/>
  <c r="I67" i="2" s="1" a="1"/>
  <c r="I67" i="2" s="1"/>
  <c r="I68" i="2" s="1" a="1"/>
  <c r="I68" i="2" s="1"/>
  <c r="I69" i="2" s="1" a="1"/>
  <c r="I69" i="2" s="1"/>
  <c r="I70" i="2" s="1" a="1"/>
  <c r="I70" i="2" s="1"/>
  <c r="I71" i="2" s="1" a="1"/>
  <c r="I71" i="2" s="1"/>
  <c r="I72" i="2" s="1" a="1"/>
  <c r="I72" i="2" s="1"/>
  <c r="I73" i="2" s="1" a="1"/>
  <c r="I73" i="2" s="1"/>
  <c r="I74" i="2" s="1" a="1"/>
  <c r="I74" i="2" s="1"/>
  <c r="I75" i="2" s="1" a="1"/>
  <c r="I75" i="2" s="1"/>
  <c r="I76" i="2" s="1" a="1"/>
  <c r="I76" i="2" s="1"/>
  <c r="I77" i="2" s="1" a="1"/>
  <c r="I77" i="2" s="1"/>
  <c r="I78" i="2" s="1" a="1"/>
  <c r="I78" i="2" s="1"/>
  <c r="I79" i="2" s="1" a="1"/>
  <c r="I79" i="2" s="1"/>
  <c r="I80" i="2" s="1" a="1"/>
  <c r="I80" i="2" s="1"/>
  <c r="I81" i="2" s="1" a="1"/>
  <c r="I81" i="2" s="1"/>
  <c r="I82" i="2" s="1" a="1"/>
  <c r="I82" i="2" s="1"/>
  <c r="I83" i="2" s="1" a="1"/>
  <c r="I83" i="2" s="1"/>
  <c r="I84" i="2" s="1" a="1"/>
  <c r="I84" i="2" s="1"/>
  <c r="I85" i="2" s="1" a="1"/>
  <c r="I85" i="2" s="1"/>
  <c r="I86" i="2" s="1" a="1"/>
  <c r="I86" i="2" s="1"/>
  <c r="I87" i="2" s="1" a="1"/>
  <c r="I87" i="2" s="1"/>
  <c r="I88" i="2" s="1" a="1"/>
  <c r="I88" i="2" s="1"/>
  <c r="I89" i="2" s="1" a="1"/>
  <c r="I89" i="2" s="1"/>
  <c r="I90" i="2" s="1" a="1"/>
  <c r="I90" i="2" s="1"/>
  <c r="I91" i="2" s="1" a="1"/>
  <c r="I91" i="2" s="1"/>
  <c r="I92" i="2" s="1" a="1"/>
  <c r="I92" i="2" s="1"/>
  <c r="I93" i="2" s="1" a="1"/>
  <c r="I93" i="2" s="1"/>
  <c r="N22" i="2" a="1"/>
  <c r="N22" i="2" s="1"/>
  <c r="O21" i="2"/>
  <c r="J21" i="2" l="1" a="1"/>
  <c r="J21" i="2" s="1"/>
  <c r="N23" i="2" a="1"/>
  <c r="N23" i="2" s="1"/>
  <c r="O22" i="2"/>
  <c r="J22" i="2" l="1" a="1"/>
  <c r="J22" i="2" s="1"/>
  <c r="N24" i="2" a="1"/>
  <c r="N24" i="2" s="1"/>
  <c r="O23" i="2"/>
  <c r="J23" i="2" l="1" a="1"/>
  <c r="J23" i="2" s="1"/>
  <c r="N25" i="2" a="1"/>
  <c r="N25" i="2" s="1"/>
  <c r="O24" i="2"/>
  <c r="J24" i="2" l="1" a="1"/>
  <c r="J24" i="2" s="1"/>
  <c r="N26" i="2" a="1"/>
  <c r="N26" i="2" s="1"/>
  <c r="O25" i="2"/>
  <c r="J25" i="2" l="1" a="1"/>
  <c r="J25" i="2" s="1"/>
  <c r="N27" i="2" a="1"/>
  <c r="N27" i="2" s="1"/>
  <c r="O26" i="2"/>
  <c r="J26" i="2" l="1" a="1"/>
  <c r="J26" i="2" s="1"/>
  <c r="N28" i="2" a="1"/>
  <c r="N28" i="2" s="1"/>
  <c r="O27" i="2"/>
  <c r="J27" i="2" l="1" a="1"/>
  <c r="J27" i="2" s="1"/>
  <c r="N29" i="2" a="1"/>
  <c r="N29" i="2" s="1"/>
  <c r="O28" i="2"/>
  <c r="J28" i="2" l="1" a="1"/>
  <c r="J28" i="2" s="1"/>
  <c r="N30" i="2" a="1"/>
  <c r="N30" i="2" s="1"/>
  <c r="O29" i="2"/>
  <c r="J29" i="2" l="1" a="1"/>
  <c r="J29" i="2" s="1"/>
  <c r="N31" i="2" a="1"/>
  <c r="N31" i="2" s="1"/>
  <c r="O30" i="2"/>
  <c r="J30" i="2" l="1" a="1"/>
  <c r="J30" i="2" s="1"/>
  <c r="N32" i="2" a="1"/>
  <c r="N32" i="2" s="1"/>
  <c r="O31" i="2"/>
  <c r="J31" i="2" l="1" a="1"/>
  <c r="J31" i="2" s="1"/>
  <c r="N33" i="2" a="1"/>
  <c r="N33" i="2" s="1"/>
  <c r="O32" i="2"/>
  <c r="J32" i="2" l="1" a="1"/>
  <c r="J32" i="2" s="1"/>
  <c r="N34" i="2" a="1"/>
  <c r="N34" i="2" s="1"/>
  <c r="O33" i="2"/>
  <c r="J33" i="2" l="1" a="1"/>
  <c r="J33" i="2" s="1"/>
  <c r="N35" i="2" a="1"/>
  <c r="N35" i="2" s="1"/>
  <c r="O34" i="2"/>
  <c r="J34" i="2" l="1" a="1"/>
  <c r="J34" i="2" s="1"/>
  <c r="N36" i="2" a="1"/>
  <c r="N36" i="2" s="1"/>
  <c r="O35" i="2"/>
  <c r="J35" i="2" l="1" a="1"/>
  <c r="J35" i="2" s="1"/>
  <c r="N37" i="2" a="1"/>
  <c r="N37" i="2" s="1"/>
  <c r="O36" i="2"/>
  <c r="J36" i="2" l="1" a="1"/>
  <c r="J36" i="2" s="1"/>
  <c r="N38" i="2" a="1"/>
  <c r="N38" i="2" s="1"/>
  <c r="O37" i="2"/>
  <c r="J37" i="2" l="1" a="1"/>
  <c r="J37" i="2" s="1"/>
  <c r="N39" i="2" a="1"/>
  <c r="N39" i="2" s="1"/>
  <c r="O38" i="2"/>
  <c r="J38" i="2" l="1" a="1"/>
  <c r="J38" i="2" s="1"/>
  <c r="N40" i="2" a="1"/>
  <c r="N40" i="2" s="1"/>
  <c r="O39" i="2"/>
  <c r="J39" i="2" l="1" a="1"/>
  <c r="J39" i="2" s="1"/>
  <c r="N41" i="2" a="1"/>
  <c r="N41" i="2" s="1"/>
  <c r="O40" i="2"/>
  <c r="J40" i="2" l="1" a="1"/>
  <c r="J40" i="2" s="1"/>
  <c r="N42" i="2" a="1"/>
  <c r="N42" i="2" s="1"/>
  <c r="O41" i="2"/>
  <c r="J41" i="2" l="1" a="1"/>
  <c r="J41" i="2" s="1"/>
  <c r="N43" i="2" a="1"/>
  <c r="N43" i="2" s="1"/>
  <c r="O42" i="2"/>
  <c r="J42" i="2" l="1" a="1"/>
  <c r="J42" i="2" s="1"/>
  <c r="N44" i="2" a="1"/>
  <c r="N44" i="2" s="1"/>
  <c r="O43" i="2"/>
  <c r="J43" i="2" l="1" a="1"/>
  <c r="J43" i="2" s="1"/>
  <c r="N45" i="2" a="1"/>
  <c r="N45" i="2" s="1"/>
  <c r="O44" i="2"/>
  <c r="J44" i="2" l="1" a="1"/>
  <c r="J44" i="2" s="1"/>
  <c r="O45" i="2"/>
  <c r="N46" i="2" a="1"/>
  <c r="N46" i="2" s="1"/>
  <c r="J45" i="2" l="1" a="1"/>
  <c r="J45" i="2" s="1"/>
  <c r="N47" i="2" a="1"/>
  <c r="N47" i="2" s="1"/>
  <c r="O46" i="2"/>
  <c r="J46" i="2" l="1" a="1"/>
  <c r="J46" i="2" s="1"/>
  <c r="N48" i="2" a="1"/>
  <c r="N48" i="2" s="1"/>
  <c r="O47" i="2"/>
  <c r="J47" i="2" l="1" a="1"/>
  <c r="J47" i="2" s="1"/>
  <c r="N49" i="2" a="1"/>
  <c r="N49" i="2" s="1"/>
  <c r="O48" i="2"/>
  <c r="J48" i="2" l="1" a="1"/>
  <c r="J48" i="2" s="1"/>
  <c r="N50" i="2" a="1"/>
  <c r="N50" i="2" s="1"/>
  <c r="O49" i="2"/>
  <c r="J49" i="2" l="1" a="1"/>
  <c r="J49" i="2" s="1"/>
  <c r="N51" i="2" a="1"/>
  <c r="N51" i="2" s="1"/>
  <c r="O50" i="2"/>
  <c r="J50" i="2" l="1" a="1"/>
  <c r="J50" i="2" s="1"/>
  <c r="N52" i="2" a="1"/>
  <c r="N52" i="2" s="1"/>
  <c r="O51" i="2"/>
  <c r="J51" i="2" l="1" a="1"/>
  <c r="J51" i="2" s="1"/>
  <c r="N53" i="2" a="1"/>
  <c r="N53" i="2" s="1"/>
  <c r="O52" i="2"/>
  <c r="J52" i="2" l="1" a="1"/>
  <c r="J52" i="2" s="1"/>
  <c r="N54" i="2" a="1"/>
  <c r="N54" i="2" s="1"/>
  <c r="O53" i="2"/>
  <c r="J53" i="2" l="1" a="1"/>
  <c r="J53" i="2" s="1"/>
  <c r="N55" i="2" a="1"/>
  <c r="N55" i="2" s="1"/>
  <c r="O54" i="2"/>
  <c r="J54" i="2" l="1" a="1"/>
  <c r="J54" i="2" s="1"/>
  <c r="N56" i="2" a="1"/>
  <c r="N56" i="2" s="1"/>
  <c r="O55" i="2"/>
  <c r="J55" i="2" l="1" a="1"/>
  <c r="J55" i="2" s="1"/>
  <c r="N57" i="2" a="1"/>
  <c r="N57" i="2" s="1"/>
  <c r="O56" i="2"/>
  <c r="J56" i="2" l="1" a="1"/>
  <c r="J56" i="2" s="1"/>
  <c r="N58" i="2" a="1"/>
  <c r="N58" i="2" s="1"/>
  <c r="O57" i="2"/>
  <c r="J57" i="2" l="1" a="1"/>
  <c r="J57" i="2" s="1"/>
  <c r="N59" i="2" a="1"/>
  <c r="N59" i="2" s="1"/>
  <c r="O58" i="2"/>
  <c r="J58" i="2" l="1" a="1"/>
  <c r="J58" i="2" s="1"/>
  <c r="N60" i="2" a="1"/>
  <c r="N60" i="2" s="1"/>
  <c r="O59" i="2"/>
  <c r="J59" i="2" l="1" a="1"/>
  <c r="J59" i="2" s="1"/>
  <c r="N61" i="2" a="1"/>
  <c r="N61" i="2" s="1"/>
  <c r="O60" i="2"/>
  <c r="J60" i="2" l="1" a="1"/>
  <c r="J60" i="2" s="1"/>
  <c r="N62" i="2" a="1"/>
  <c r="N62" i="2" s="1"/>
  <c r="O61" i="2"/>
  <c r="J61" i="2" l="1" a="1"/>
  <c r="J61" i="2" s="1"/>
  <c r="N63" i="2" a="1"/>
  <c r="N63" i="2" s="1"/>
  <c r="O62" i="2"/>
  <c r="J62" i="2" l="1" a="1"/>
  <c r="J62" i="2" s="1"/>
  <c r="N64" i="2" a="1"/>
  <c r="N64" i="2" s="1"/>
  <c r="O63" i="2"/>
  <c r="J63" i="2" l="1" a="1"/>
  <c r="J63" i="2" s="1"/>
  <c r="N65" i="2" a="1"/>
  <c r="N65" i="2" s="1"/>
  <c r="O64" i="2"/>
  <c r="J64" i="2" l="1" a="1"/>
  <c r="J64" i="2" s="1"/>
  <c r="N66" i="2" a="1"/>
  <c r="N66" i="2" s="1"/>
  <c r="O65" i="2"/>
  <c r="J65" i="2" l="1" a="1"/>
  <c r="J65" i="2" s="1"/>
  <c r="N67" i="2" a="1"/>
  <c r="N67" i="2" s="1"/>
  <c r="O66" i="2"/>
  <c r="J66" i="2" l="1" a="1"/>
  <c r="J66" i="2" s="1"/>
  <c r="N68" i="2" a="1"/>
  <c r="N68" i="2" s="1"/>
  <c r="O67" i="2"/>
  <c r="J67" i="2" l="1" a="1"/>
  <c r="J67" i="2" s="1"/>
  <c r="J68" i="2" s="1" a="1"/>
  <c r="J68" i="2" s="1"/>
  <c r="J69" i="2" s="1" a="1"/>
  <c r="J69" i="2" s="1"/>
  <c r="J70" i="2" s="1" a="1"/>
  <c r="J70" i="2" s="1"/>
  <c r="J71" i="2" s="1" a="1"/>
  <c r="J71" i="2" s="1"/>
  <c r="J72" i="2" s="1" a="1"/>
  <c r="J72" i="2" s="1"/>
  <c r="J73" i="2" s="1" a="1"/>
  <c r="J73" i="2" s="1"/>
  <c r="J74" i="2" s="1" a="1"/>
  <c r="J74" i="2" s="1"/>
  <c r="J75" i="2" s="1" a="1"/>
  <c r="J75" i="2" s="1"/>
  <c r="J76" i="2" s="1" a="1"/>
  <c r="J76" i="2" s="1"/>
  <c r="J77" i="2" s="1" a="1"/>
  <c r="J77" i="2" s="1"/>
  <c r="J78" i="2" s="1" a="1"/>
  <c r="J78" i="2" s="1"/>
  <c r="J79" i="2" s="1" a="1"/>
  <c r="J79" i="2" s="1"/>
  <c r="J80" i="2" s="1" a="1"/>
  <c r="J80" i="2" s="1"/>
  <c r="J81" i="2" s="1" a="1"/>
  <c r="J81" i="2" s="1"/>
  <c r="J82" i="2" s="1" a="1"/>
  <c r="J82" i="2" s="1"/>
  <c r="J83" i="2" s="1" a="1"/>
  <c r="J83" i="2" s="1"/>
  <c r="J84" i="2" s="1" a="1"/>
  <c r="J84" i="2" s="1"/>
  <c r="J85" i="2" s="1" a="1"/>
  <c r="J85" i="2" s="1"/>
  <c r="J86" i="2" s="1" a="1"/>
  <c r="J86" i="2" s="1"/>
  <c r="J87" i="2" s="1" a="1"/>
  <c r="J87" i="2" s="1"/>
  <c r="J88" i="2" s="1" a="1"/>
  <c r="J88" i="2" s="1"/>
  <c r="J89" i="2" s="1" a="1"/>
  <c r="J89" i="2" s="1"/>
  <c r="J90" i="2" s="1" a="1"/>
  <c r="J90" i="2" s="1"/>
  <c r="J91" i="2" s="1" a="1"/>
  <c r="J91" i="2" s="1"/>
  <c r="J92" i="2" s="1" a="1"/>
  <c r="J92" i="2" s="1"/>
  <c r="J93" i="2" s="1" a="1"/>
  <c r="J93" i="2" s="1"/>
  <c r="N69" i="2" a="1"/>
  <c r="N69" i="2" s="1"/>
  <c r="O68" i="2"/>
  <c r="N70" i="2" l="1" a="1"/>
  <c r="N70" i="2" s="1"/>
  <c r="O69" i="2"/>
  <c r="N71" i="2" l="1" a="1"/>
  <c r="N71" i="2" s="1"/>
  <c r="O70" i="2"/>
  <c r="N72" i="2" l="1" a="1"/>
  <c r="N72" i="2" s="1"/>
  <c r="O71" i="2"/>
  <c r="N73" i="2" l="1" a="1"/>
  <c r="N73" i="2" s="1"/>
  <c r="O72" i="2"/>
  <c r="N74" i="2" l="1" a="1"/>
  <c r="N74" i="2" s="1"/>
  <c r="O73" i="2"/>
  <c r="N75" i="2" l="1" a="1"/>
  <c r="N75" i="2" s="1"/>
  <c r="O74" i="2"/>
  <c r="N76" i="2" l="1" a="1"/>
  <c r="N76" i="2" s="1"/>
  <c r="O75" i="2"/>
  <c r="N77" i="2" l="1" a="1"/>
  <c r="N77" i="2" s="1"/>
  <c r="O76" i="2"/>
  <c r="N78" i="2" l="1" a="1"/>
  <c r="N78" i="2" s="1"/>
  <c r="O77" i="2"/>
  <c r="N79" i="2" l="1" a="1"/>
  <c r="N79" i="2" s="1"/>
  <c r="O78" i="2"/>
  <c r="N80" i="2" l="1" a="1"/>
  <c r="N80" i="2" s="1"/>
  <c r="O79" i="2"/>
  <c r="N81" i="2" l="1" a="1"/>
  <c r="N81" i="2" s="1"/>
  <c r="O80" i="2"/>
  <c r="N82" i="2" l="1" a="1"/>
  <c r="N82" i="2" s="1"/>
  <c r="O81" i="2"/>
  <c r="N83" i="2" l="1" a="1"/>
  <c r="N83" i="2" s="1"/>
  <c r="O82" i="2"/>
  <c r="N84" i="2" l="1" a="1"/>
  <c r="N84" i="2" s="1"/>
  <c r="O83" i="2"/>
  <c r="N85" i="2" l="1" a="1"/>
  <c r="N85" i="2" s="1"/>
  <c r="O84" i="2"/>
  <c r="N86" i="2" l="1" a="1"/>
  <c r="N86" i="2" s="1"/>
  <c r="O85" i="2"/>
  <c r="N87" i="2" l="1" a="1"/>
  <c r="N87" i="2" s="1"/>
  <c r="O86" i="2"/>
  <c r="N88" i="2" l="1" a="1"/>
  <c r="N88" i="2" s="1"/>
  <c r="O87" i="2"/>
  <c r="N89" i="2" l="1" a="1"/>
  <c r="N89" i="2" s="1"/>
  <c r="O88" i="2"/>
  <c r="N90" i="2" l="1" a="1"/>
  <c r="N90" i="2" s="1"/>
  <c r="O89" i="2"/>
  <c r="N91" i="2" l="1" a="1"/>
  <c r="N91" i="2" s="1"/>
  <c r="O90" i="2"/>
  <c r="N92" i="2" l="1" a="1"/>
  <c r="N92" i="2" s="1"/>
  <c r="O91" i="2"/>
  <c r="N93" i="2" l="1" a="1"/>
  <c r="N93" i="2" s="1"/>
  <c r="O93" i="2" s="1"/>
  <c r="O92" i="2"/>
  <c r="P3" i="2" l="1" a="1"/>
  <c r="P3" i="2" s="1"/>
  <c r="M2" i="2" a="1"/>
  <c r="M2" i="2" s="1"/>
  <c r="M3" i="2" s="1" a="1"/>
  <c r="M3" i="2" s="1"/>
  <c r="M4" i="2" s="1" a="1"/>
  <c r="M4" i="2" s="1"/>
  <c r="Q3" i="2" l="1" a="1"/>
  <c r="Q3" i="2" s="1"/>
  <c r="W3" i="2"/>
  <c r="T3" i="2"/>
  <c r="P4" i="2" a="1"/>
  <c r="P4" i="2" s="1"/>
  <c r="P5" i="2" s="1" a="1"/>
  <c r="P5" i="2" s="1"/>
  <c r="M5" i="2" a="1"/>
  <c r="M5" i="2" s="1"/>
  <c r="T5" i="2" l="1"/>
  <c r="W5" i="2"/>
  <c r="Q5" i="2" a="1"/>
  <c r="Q5" i="2" s="1"/>
  <c r="P6" i="2" a="1"/>
  <c r="P6" i="2" s="1"/>
  <c r="Q4" i="2" a="1"/>
  <c r="Q4" i="2" s="1"/>
  <c r="W4" i="2"/>
  <c r="T4" i="2"/>
  <c r="M6" i="2" a="1"/>
  <c r="M6" i="2" s="1"/>
  <c r="P7" i="2" l="1" a="1"/>
  <c r="P7" i="2" s="1"/>
  <c r="T6" i="2"/>
  <c r="W6" i="2"/>
  <c r="Q6" i="2" a="1"/>
  <c r="Q6" i="2" s="1"/>
  <c r="M7" i="2" a="1"/>
  <c r="M7" i="2" s="1"/>
  <c r="P8" i="2" l="1" a="1"/>
  <c r="P8" i="2" s="1"/>
  <c r="T7" i="2"/>
  <c r="Q7" i="2" a="1"/>
  <c r="Q7" i="2" s="1"/>
  <c r="W7" i="2"/>
  <c r="M8" i="2" a="1"/>
  <c r="M8" i="2" s="1"/>
  <c r="M9" i="2" s="1" a="1"/>
  <c r="M9" i="2" s="1"/>
  <c r="M10" i="2" s="1" a="1"/>
  <c r="M10" i="2" s="1"/>
  <c r="M11" i="2" s="1" a="1"/>
  <c r="M11" i="2" s="1"/>
  <c r="M12" i="2" s="1" a="1"/>
  <c r="M12" i="2" s="1"/>
  <c r="M13" i="2" s="1" a="1"/>
  <c r="M13" i="2" s="1"/>
  <c r="M14" i="2" s="1" a="1"/>
  <c r="M14" i="2" s="1"/>
  <c r="M15" i="2" s="1" a="1"/>
  <c r="M15" i="2" s="1"/>
  <c r="M16" i="2" s="1" a="1"/>
  <c r="M16" i="2" s="1"/>
  <c r="M17" i="2" s="1" a="1"/>
  <c r="M17" i="2" s="1"/>
  <c r="M18" i="2" s="1" a="1"/>
  <c r="M18" i="2" s="1"/>
  <c r="M19" i="2" s="1" a="1"/>
  <c r="M19" i="2" s="1"/>
  <c r="M20" i="2" s="1" a="1"/>
  <c r="M20" i="2" s="1"/>
  <c r="M21" i="2" s="1" a="1"/>
  <c r="M21" i="2" s="1"/>
  <c r="M22" i="2" s="1" a="1"/>
  <c r="M22" i="2" s="1"/>
  <c r="M23" i="2" s="1" a="1"/>
  <c r="M23" i="2" s="1"/>
  <c r="M24" i="2" s="1" a="1"/>
  <c r="M24" i="2" s="1"/>
  <c r="M25" i="2" s="1" a="1"/>
  <c r="M25" i="2" s="1"/>
  <c r="M26" i="2" s="1" a="1"/>
  <c r="M26" i="2" s="1"/>
  <c r="M27" i="2" s="1" a="1"/>
  <c r="M27" i="2" s="1"/>
  <c r="M28" i="2" s="1" a="1"/>
  <c r="M28" i="2" s="1"/>
  <c r="M29" i="2" s="1" a="1"/>
  <c r="M29" i="2" s="1"/>
  <c r="M30" i="2" s="1" a="1"/>
  <c r="M30" i="2" s="1"/>
  <c r="M31" i="2" s="1" a="1"/>
  <c r="M31" i="2" s="1"/>
  <c r="M32" i="2" s="1" a="1"/>
  <c r="M32" i="2" s="1"/>
  <c r="M33" i="2" s="1" a="1"/>
  <c r="M33" i="2" s="1"/>
  <c r="M34" i="2" s="1" a="1"/>
  <c r="M34" i="2" s="1"/>
  <c r="M35" i="2" s="1" a="1"/>
  <c r="M35" i="2" s="1"/>
  <c r="M36" i="2" s="1" a="1"/>
  <c r="M36" i="2" s="1"/>
  <c r="M37" i="2" s="1" a="1"/>
  <c r="M37" i="2" s="1"/>
  <c r="M38" i="2" s="1" a="1"/>
  <c r="M38" i="2" s="1"/>
  <c r="M39" i="2" s="1" a="1"/>
  <c r="M39" i="2" s="1"/>
  <c r="M40" i="2" s="1" a="1"/>
  <c r="M40" i="2" s="1"/>
  <c r="M41" i="2" s="1" a="1"/>
  <c r="M41" i="2" s="1"/>
  <c r="M42" i="2" s="1" a="1"/>
  <c r="M42" i="2" s="1"/>
  <c r="M43" i="2" s="1" a="1"/>
  <c r="M43" i="2" s="1"/>
  <c r="M44" i="2" s="1" a="1"/>
  <c r="M44" i="2" s="1"/>
  <c r="M45" i="2" s="1" a="1"/>
  <c r="M45" i="2" s="1"/>
  <c r="M46" i="2" s="1" a="1"/>
  <c r="M46" i="2" s="1"/>
  <c r="M47" i="2" s="1" a="1"/>
  <c r="M47" i="2" s="1"/>
  <c r="M48" i="2" s="1" a="1"/>
  <c r="M48" i="2" s="1"/>
  <c r="M49" i="2" s="1" a="1"/>
  <c r="M49" i="2" s="1"/>
  <c r="M50" i="2" s="1" a="1"/>
  <c r="M50" i="2" s="1"/>
  <c r="M51" i="2" s="1" a="1"/>
  <c r="M51" i="2" s="1"/>
  <c r="M52" i="2" s="1" a="1"/>
  <c r="M52" i="2" s="1"/>
  <c r="M53" i="2" s="1" a="1"/>
  <c r="M53" i="2" s="1"/>
  <c r="M54" i="2" s="1" a="1"/>
  <c r="M54" i="2" s="1"/>
  <c r="M55" i="2" s="1" a="1"/>
  <c r="M55" i="2" s="1"/>
  <c r="M56" i="2" s="1" a="1"/>
  <c r="M56" i="2" s="1"/>
  <c r="M57" i="2" s="1" a="1"/>
  <c r="M57" i="2" s="1"/>
  <c r="M58" i="2" s="1" a="1"/>
  <c r="M58" i="2" s="1"/>
  <c r="M59" i="2" s="1" a="1"/>
  <c r="M59" i="2" s="1"/>
  <c r="M60" i="2" s="1" a="1"/>
  <c r="M60" i="2" s="1"/>
  <c r="M61" i="2" s="1" a="1"/>
  <c r="M61" i="2" s="1"/>
  <c r="M62" i="2" s="1" a="1"/>
  <c r="M62" i="2" s="1"/>
  <c r="M63" i="2" s="1" a="1"/>
  <c r="M63" i="2" s="1"/>
  <c r="M64" i="2" s="1" a="1"/>
  <c r="M64" i="2" s="1"/>
  <c r="M65" i="2" s="1" a="1"/>
  <c r="M65" i="2" s="1"/>
  <c r="M66" i="2" s="1" a="1"/>
  <c r="M66" i="2" s="1"/>
  <c r="M67" i="2" s="1" a="1"/>
  <c r="M67" i="2" s="1"/>
  <c r="M68" i="2" s="1" a="1"/>
  <c r="M68" i="2" s="1"/>
  <c r="M69" i="2" s="1" a="1"/>
  <c r="M69" i="2" s="1"/>
  <c r="M70" i="2" s="1" a="1"/>
  <c r="M70" i="2" s="1"/>
  <c r="M71" i="2" s="1" a="1"/>
  <c r="M71" i="2" s="1"/>
  <c r="M72" i="2" s="1" a="1"/>
  <c r="M72" i="2" s="1"/>
  <c r="M73" i="2" s="1" a="1"/>
  <c r="M73" i="2" s="1"/>
  <c r="M74" i="2" s="1" a="1"/>
  <c r="M74" i="2" s="1"/>
  <c r="M75" i="2" s="1" a="1"/>
  <c r="M75" i="2" s="1"/>
  <c r="M76" i="2" s="1" a="1"/>
  <c r="M76" i="2" s="1"/>
  <c r="M77" i="2" s="1" a="1"/>
  <c r="M77" i="2" s="1"/>
  <c r="M78" i="2" s="1" a="1"/>
  <c r="M78" i="2" s="1"/>
  <c r="M79" i="2" s="1" a="1"/>
  <c r="M79" i="2" s="1"/>
  <c r="M80" i="2" s="1" a="1"/>
  <c r="M80" i="2" s="1"/>
  <c r="M81" i="2" s="1" a="1"/>
  <c r="M81" i="2" s="1"/>
  <c r="M82" i="2" s="1" a="1"/>
  <c r="M82" i="2" s="1"/>
  <c r="M83" i="2" s="1" a="1"/>
  <c r="M83" i="2" s="1"/>
  <c r="M84" i="2" s="1" a="1"/>
  <c r="M84" i="2" s="1"/>
  <c r="M85" i="2" s="1" a="1"/>
  <c r="M85" i="2" s="1"/>
  <c r="M86" i="2" s="1" a="1"/>
  <c r="M86" i="2" s="1"/>
  <c r="M87" i="2" s="1" a="1"/>
  <c r="M87" i="2" s="1"/>
  <c r="M88" i="2" s="1" a="1"/>
  <c r="M88" i="2" s="1"/>
  <c r="M89" i="2" s="1" a="1"/>
  <c r="M89" i="2" s="1"/>
  <c r="M90" i="2" s="1" a="1"/>
  <c r="M90" i="2" s="1"/>
  <c r="M91" i="2" s="1" a="1"/>
  <c r="M91" i="2" s="1"/>
  <c r="M92" i="2" s="1" a="1"/>
  <c r="M92" i="2" s="1"/>
  <c r="M93" i="2" s="1" a="1"/>
  <c r="M93" i="2" s="1"/>
  <c r="P9" i="2" l="1" a="1"/>
  <c r="P9" i="2" s="1"/>
  <c r="T8" i="2"/>
  <c r="W8" i="2"/>
  <c r="Q8" i="2" a="1"/>
  <c r="Q8" i="2" s="1"/>
  <c r="H2" i="2" a="1"/>
  <c r="H2" i="2" s="1"/>
  <c r="H3" i="2" s="1" a="1"/>
  <c r="H3" i="2" s="1"/>
  <c r="T9" i="2" l="1"/>
  <c r="W9" i="2"/>
  <c r="Q9" i="2" a="1"/>
  <c r="Q9" i="2" s="1"/>
  <c r="P10" i="2" a="1"/>
  <c r="P10" i="2" s="1"/>
  <c r="H4" i="2" a="1"/>
  <c r="H4" i="2" s="1"/>
  <c r="P11" i="2" l="1" a="1"/>
  <c r="P11" i="2" s="1"/>
  <c r="P12" i="2" s="1" a="1"/>
  <c r="P12" i="2" s="1"/>
  <c r="W10" i="2"/>
  <c r="Q10" i="2" a="1"/>
  <c r="Q10" i="2" s="1"/>
  <c r="T10" i="2"/>
  <c r="H5" i="2" a="1"/>
  <c r="H5" i="2" s="1"/>
  <c r="W12" i="2" l="1"/>
  <c r="Q12" i="2" a="1"/>
  <c r="Q12" i="2" s="1"/>
  <c r="T12" i="2"/>
  <c r="P13" i="2" a="1"/>
  <c r="P13" i="2" s="1"/>
  <c r="W11" i="2"/>
  <c r="Q11" i="2" a="1"/>
  <c r="Q11" i="2" s="1"/>
  <c r="T11" i="2"/>
  <c r="H6" i="2" a="1"/>
  <c r="H6" i="2" s="1"/>
  <c r="W13" i="2" l="1"/>
  <c r="Q13" i="2" a="1"/>
  <c r="Q13" i="2" s="1"/>
  <c r="T13" i="2"/>
  <c r="P14" i="2" a="1"/>
  <c r="P14" i="2" s="1"/>
  <c r="H7" i="2" a="1"/>
  <c r="H7" i="2" s="1"/>
  <c r="H8" i="2" s="1" a="1"/>
  <c r="H8" i="2" s="1"/>
  <c r="Q14" i="2" l="1" a="1"/>
  <c r="Q14" i="2" s="1"/>
  <c r="W14" i="2"/>
  <c r="T14" i="2"/>
  <c r="P15" i="2" a="1"/>
  <c r="P15" i="2" s="1"/>
  <c r="H9" i="2" a="1"/>
  <c r="H9" i="2" s="1"/>
  <c r="H10" i="2" s="1" a="1"/>
  <c r="H10" i="2" s="1"/>
  <c r="Q15" i="2" l="1" a="1"/>
  <c r="Q15" i="2" s="1"/>
  <c r="T15" i="2"/>
  <c r="W15" i="2"/>
  <c r="P16" i="2" a="1"/>
  <c r="P16" i="2" s="1"/>
  <c r="H11" i="2" a="1"/>
  <c r="H11" i="2" s="1"/>
  <c r="H12" i="2" s="1" a="1"/>
  <c r="H12" i="2" s="1"/>
  <c r="H13" i="2" s="1" a="1"/>
  <c r="H13" i="2" s="1"/>
  <c r="H14" i="2" s="1" a="1"/>
  <c r="H14" i="2" s="1"/>
  <c r="Q16" i="2" l="1" a="1"/>
  <c r="Q16" i="2" s="1"/>
  <c r="T16" i="2"/>
  <c r="W16" i="2"/>
  <c r="P17" i="2" a="1"/>
  <c r="P17" i="2" s="1"/>
  <c r="H15" i="2" a="1"/>
  <c r="H15" i="2" s="1"/>
  <c r="H16" i="2" s="1" a="1"/>
  <c r="H16" i="2" s="1"/>
  <c r="H17" i="2" s="1" a="1"/>
  <c r="H17" i="2" s="1"/>
  <c r="H18" i="2" s="1" a="1"/>
  <c r="H18" i="2" s="1"/>
  <c r="H19" i="2" s="1" a="1"/>
  <c r="H19" i="2" s="1"/>
  <c r="H20" i="2" s="1" a="1"/>
  <c r="H20" i="2" s="1"/>
  <c r="H21" i="2" s="1" a="1"/>
  <c r="H21" i="2" s="1"/>
  <c r="H22" i="2" s="1" a="1"/>
  <c r="H22" i="2" s="1"/>
  <c r="H23" i="2" s="1" a="1"/>
  <c r="H23" i="2" s="1"/>
  <c r="H24" i="2" s="1" a="1"/>
  <c r="H24" i="2" s="1"/>
  <c r="H25" i="2" s="1" a="1"/>
  <c r="H25" i="2" s="1"/>
  <c r="H26" i="2" s="1" a="1"/>
  <c r="H26" i="2" s="1"/>
  <c r="H27" i="2" s="1" a="1"/>
  <c r="H27" i="2" s="1"/>
  <c r="H28" i="2" s="1" a="1"/>
  <c r="H28" i="2" s="1"/>
  <c r="H29" i="2" s="1" a="1"/>
  <c r="H29" i="2" s="1"/>
  <c r="H30" i="2" s="1" a="1"/>
  <c r="H30" i="2" s="1"/>
  <c r="H31" i="2" s="1" a="1"/>
  <c r="H31" i="2" s="1"/>
  <c r="H32" i="2" s="1" a="1"/>
  <c r="H32" i="2" s="1"/>
  <c r="H33" i="2" s="1" a="1"/>
  <c r="H33" i="2" s="1"/>
  <c r="H34" i="2" s="1" a="1"/>
  <c r="H34" i="2" s="1"/>
  <c r="H35" i="2" s="1" a="1"/>
  <c r="H35" i="2" s="1"/>
  <c r="H36" i="2" s="1" a="1"/>
  <c r="H36" i="2" s="1"/>
  <c r="H37" i="2" s="1" a="1"/>
  <c r="H37" i="2" s="1"/>
  <c r="H38" i="2" s="1" a="1"/>
  <c r="H38" i="2" s="1"/>
  <c r="H39" i="2" s="1" a="1"/>
  <c r="H39" i="2" s="1"/>
  <c r="H40" i="2" s="1" a="1"/>
  <c r="H40" i="2" s="1"/>
  <c r="H41" i="2" s="1" a="1"/>
  <c r="H41" i="2" s="1"/>
  <c r="H42" i="2" s="1" a="1"/>
  <c r="H42" i="2" s="1"/>
  <c r="H43" i="2" s="1" a="1"/>
  <c r="H43" i="2" s="1"/>
  <c r="H44" i="2" s="1" a="1"/>
  <c r="H44" i="2" s="1"/>
  <c r="H45" i="2" s="1" a="1"/>
  <c r="H45" i="2" s="1"/>
  <c r="H46" i="2" s="1" a="1"/>
  <c r="H46" i="2" s="1"/>
  <c r="H47" i="2" s="1" a="1"/>
  <c r="H47" i="2" s="1"/>
  <c r="H48" i="2" s="1" a="1"/>
  <c r="H48" i="2" s="1"/>
  <c r="H49" i="2" s="1" a="1"/>
  <c r="H49" i="2" s="1"/>
  <c r="H50" i="2" s="1" a="1"/>
  <c r="H50" i="2" s="1"/>
  <c r="H51" i="2" s="1" a="1"/>
  <c r="H51" i="2" s="1"/>
  <c r="H52" i="2" s="1" a="1"/>
  <c r="H52" i="2" s="1"/>
  <c r="H53" i="2" s="1" a="1"/>
  <c r="H53" i="2" s="1"/>
  <c r="H54" i="2" s="1" a="1"/>
  <c r="H54" i="2" s="1"/>
  <c r="H55" i="2" s="1" a="1"/>
  <c r="H55" i="2" s="1"/>
  <c r="H56" i="2" s="1" a="1"/>
  <c r="H56" i="2" s="1"/>
  <c r="H57" i="2" s="1" a="1"/>
  <c r="H57" i="2" s="1"/>
  <c r="H58" i="2" s="1" a="1"/>
  <c r="H58" i="2" s="1"/>
  <c r="H59" i="2" s="1" a="1"/>
  <c r="H59" i="2" s="1"/>
  <c r="H60" i="2" s="1" a="1"/>
  <c r="H60" i="2" s="1"/>
  <c r="H61" i="2" s="1" a="1"/>
  <c r="H61" i="2" s="1"/>
  <c r="H62" i="2" s="1" a="1"/>
  <c r="H62" i="2" s="1"/>
  <c r="H63" i="2" s="1" a="1"/>
  <c r="H63" i="2" s="1"/>
  <c r="H64" i="2" s="1" a="1"/>
  <c r="H64" i="2" s="1"/>
  <c r="H65" i="2" s="1" a="1"/>
  <c r="H65" i="2" s="1"/>
  <c r="H66" i="2" s="1" a="1"/>
  <c r="H66" i="2" s="1"/>
  <c r="H67" i="2" s="1" a="1"/>
  <c r="H67" i="2" s="1"/>
  <c r="H68" i="2" s="1" a="1"/>
  <c r="H68" i="2" s="1"/>
  <c r="H69" i="2" s="1" a="1"/>
  <c r="H69" i="2" s="1"/>
  <c r="H70" i="2" s="1" a="1"/>
  <c r="H70" i="2" s="1"/>
  <c r="H71" i="2" s="1" a="1"/>
  <c r="H71" i="2" s="1"/>
  <c r="H72" i="2" s="1" a="1"/>
  <c r="H72" i="2" s="1"/>
  <c r="H73" i="2" s="1" a="1"/>
  <c r="H73" i="2" s="1"/>
  <c r="H74" i="2" s="1" a="1"/>
  <c r="H74" i="2" s="1"/>
  <c r="H75" i="2" s="1" a="1"/>
  <c r="H75" i="2" s="1"/>
  <c r="H76" i="2" s="1" a="1"/>
  <c r="H76" i="2" s="1"/>
  <c r="H77" i="2" s="1" a="1"/>
  <c r="H77" i="2" s="1"/>
  <c r="H78" i="2" s="1" a="1"/>
  <c r="H78" i="2" s="1"/>
  <c r="H79" i="2" s="1" a="1"/>
  <c r="H79" i="2" s="1"/>
  <c r="H80" i="2" s="1" a="1"/>
  <c r="H80" i="2" s="1"/>
  <c r="H81" i="2" s="1" a="1"/>
  <c r="H81" i="2" s="1"/>
  <c r="H82" i="2" s="1" a="1"/>
  <c r="H82" i="2" s="1"/>
  <c r="H83" i="2" s="1" a="1"/>
  <c r="H83" i="2" s="1"/>
  <c r="H84" i="2" s="1" a="1"/>
  <c r="H84" i="2" s="1"/>
  <c r="H85" i="2" s="1" a="1"/>
  <c r="H85" i="2" s="1"/>
  <c r="H86" i="2" s="1" a="1"/>
  <c r="H86" i="2" s="1"/>
  <c r="H87" i="2" s="1" a="1"/>
  <c r="H87" i="2" s="1"/>
  <c r="H88" i="2" s="1" a="1"/>
  <c r="H88" i="2" s="1"/>
  <c r="H89" i="2" s="1" a="1"/>
  <c r="H89" i="2" s="1"/>
  <c r="H90" i="2" s="1" a="1"/>
  <c r="H90" i="2" s="1"/>
  <c r="H91" i="2" s="1" a="1"/>
  <c r="H91" i="2" s="1"/>
  <c r="H92" i="2" s="1" a="1"/>
  <c r="H92" i="2" s="1"/>
  <c r="H93" i="2" s="1" a="1"/>
  <c r="H93" i="2" s="1"/>
  <c r="T17" i="2" l="1"/>
  <c r="Q17" i="2" a="1"/>
  <c r="Q17" i="2" s="1"/>
  <c r="W17" i="2"/>
  <c r="P18" i="2" a="1"/>
  <c r="P18" i="2" s="1"/>
  <c r="W18" i="2" l="1"/>
  <c r="T18" i="2"/>
  <c r="Q18" i="2" a="1"/>
  <c r="Q18" i="2" s="1"/>
  <c r="P19" i="2" a="1"/>
  <c r="P19" i="2" s="1"/>
  <c r="T19" i="2" l="1"/>
  <c r="Q19" i="2" a="1"/>
  <c r="Q19" i="2" s="1"/>
  <c r="W19" i="2"/>
  <c r="P20" i="2" a="1"/>
  <c r="P20" i="2" s="1"/>
  <c r="T20" i="2" l="1"/>
  <c r="W20" i="2"/>
  <c r="Q20" i="2" a="1"/>
  <c r="Q20" i="2" s="1"/>
  <c r="P21" i="2" a="1"/>
  <c r="P21" i="2" s="1"/>
  <c r="T21" i="2" l="1"/>
  <c r="Q21" i="2" a="1"/>
  <c r="Q21" i="2" s="1"/>
  <c r="W21" i="2"/>
  <c r="P22" i="2" a="1"/>
  <c r="P22" i="2" s="1"/>
  <c r="W22" i="2" l="1"/>
  <c r="Q22" i="2" a="1"/>
  <c r="Q22" i="2" s="1"/>
  <c r="T22" i="2"/>
  <c r="P23" i="2" a="1"/>
  <c r="P23" i="2" s="1"/>
  <c r="W23" i="2" l="1"/>
  <c r="T23" i="2"/>
  <c r="Q23" i="2" a="1"/>
  <c r="Q23" i="2" s="1"/>
  <c r="P24" i="2" a="1"/>
  <c r="P24" i="2" s="1"/>
  <c r="W24" i="2" l="1"/>
  <c r="Q24" i="2" a="1"/>
  <c r="Q24" i="2" s="1"/>
  <c r="T24" i="2"/>
  <c r="P25" i="2" a="1"/>
  <c r="P25" i="2" s="1"/>
  <c r="W25" i="2" l="1"/>
  <c r="T25" i="2"/>
  <c r="Q25" i="2" a="1"/>
  <c r="Q25" i="2" s="1"/>
  <c r="P26" i="2" a="1"/>
  <c r="P26" i="2" s="1"/>
  <c r="Q26" i="2" l="1" a="1"/>
  <c r="Q26" i="2" s="1"/>
  <c r="T26" i="2"/>
  <c r="W26" i="2"/>
  <c r="P27" i="2" a="1"/>
  <c r="P27" i="2" s="1"/>
  <c r="Q27" i="2" l="1" a="1"/>
  <c r="Q27" i="2" s="1"/>
  <c r="W27" i="2"/>
  <c r="T27" i="2"/>
  <c r="P28" i="2" a="1"/>
  <c r="P28" i="2" s="1"/>
  <c r="Q28" i="2" l="1" a="1"/>
  <c r="Q28" i="2" s="1"/>
  <c r="T28" i="2"/>
  <c r="W28" i="2"/>
  <c r="P29" i="2" a="1"/>
  <c r="P29" i="2" s="1"/>
  <c r="W29" i="2" l="1"/>
  <c r="T29" i="2"/>
  <c r="Q29" i="2" a="1"/>
  <c r="Q29" i="2" s="1"/>
  <c r="P30" i="2" a="1"/>
  <c r="P30" i="2" s="1"/>
  <c r="T30" i="2" l="1"/>
  <c r="W30" i="2"/>
  <c r="Q30" i="2" a="1"/>
  <c r="Q30" i="2" s="1"/>
  <c r="P31" i="2" a="1"/>
  <c r="P31" i="2" s="1"/>
  <c r="T31" i="2" l="1"/>
  <c r="W31" i="2"/>
  <c r="Q31" i="2" a="1"/>
  <c r="Q31" i="2" s="1"/>
  <c r="P32" i="2" a="1"/>
  <c r="P32" i="2" s="1"/>
  <c r="T32" i="2" l="1"/>
  <c r="Q32" i="2" a="1"/>
  <c r="Q32" i="2" s="1"/>
  <c r="W32" i="2"/>
  <c r="P33" i="2" a="1"/>
  <c r="P33" i="2" s="1"/>
  <c r="T33" i="2" l="1"/>
  <c r="W33" i="2"/>
  <c r="Q33" i="2" a="1"/>
  <c r="Q33" i="2" s="1"/>
  <c r="P34" i="2" a="1"/>
  <c r="P34" i="2" s="1"/>
  <c r="W34" i="2" l="1"/>
  <c r="T34" i="2"/>
  <c r="Q34" i="2" a="1"/>
  <c r="Q34" i="2" s="1"/>
  <c r="P35" i="2" a="1"/>
  <c r="P35" i="2" s="1"/>
  <c r="W35" i="2" l="1"/>
  <c r="T35" i="2"/>
  <c r="Q35" i="2" a="1"/>
  <c r="Q35" i="2" s="1"/>
  <c r="P36" i="2" a="1"/>
  <c r="P36" i="2" s="1"/>
  <c r="W36" i="2" l="1"/>
  <c r="Q36" i="2" a="1"/>
  <c r="Q36" i="2" s="1"/>
  <c r="T36" i="2"/>
  <c r="P37" i="2" a="1"/>
  <c r="P37" i="2" s="1"/>
  <c r="W37" i="2" l="1"/>
  <c r="T37" i="2"/>
  <c r="Q37" i="2" a="1"/>
  <c r="Q37" i="2" s="1"/>
  <c r="P38" i="2" a="1"/>
  <c r="P38" i="2" s="1"/>
  <c r="Q38" i="2" l="1" a="1"/>
  <c r="Q38" i="2" s="1"/>
  <c r="W38" i="2"/>
  <c r="T38" i="2"/>
  <c r="P39" i="2" a="1"/>
  <c r="P39" i="2" s="1"/>
  <c r="Q39" i="2" l="1" a="1"/>
  <c r="Q39" i="2" s="1"/>
  <c r="T39" i="2"/>
  <c r="W39" i="2"/>
  <c r="P40" i="2" a="1"/>
  <c r="P40" i="2" s="1"/>
  <c r="Q40" i="2" l="1" a="1"/>
  <c r="Q40" i="2" s="1"/>
  <c r="W40" i="2"/>
  <c r="T40" i="2"/>
  <c r="P41" i="2" a="1"/>
  <c r="P41" i="2" s="1"/>
  <c r="T41" i="2" l="1"/>
  <c r="W41" i="2"/>
  <c r="Q41" i="2" a="1"/>
  <c r="Q41" i="2" s="1"/>
  <c r="P42" i="2" a="1"/>
  <c r="P42" i="2" s="1"/>
  <c r="W42" i="2" l="1"/>
  <c r="T42" i="2"/>
  <c r="Q42" i="2" a="1"/>
  <c r="Q42" i="2" s="1"/>
  <c r="P43" i="2" a="1"/>
  <c r="P43" i="2" s="1"/>
  <c r="T43" i="2" l="1"/>
  <c r="W43" i="2"/>
  <c r="Q43" i="2" a="1"/>
  <c r="Q43" i="2" s="1"/>
  <c r="P44" i="2" a="1"/>
  <c r="P44" i="2" s="1"/>
  <c r="T44" i="2" l="1"/>
  <c r="Q44" i="2" a="1"/>
  <c r="Q44" i="2" s="1"/>
  <c r="W44" i="2"/>
  <c r="P45" i="2" a="1"/>
  <c r="P45" i="2" s="1"/>
  <c r="T45" i="2" l="1"/>
  <c r="W45" i="2"/>
  <c r="Q45" i="2" a="1"/>
  <c r="Q45" i="2" s="1"/>
  <c r="P46" i="2" a="1"/>
  <c r="P46" i="2" s="1"/>
  <c r="W46" i="2" l="1"/>
  <c r="Q46" i="2" a="1"/>
  <c r="Q46" i="2" s="1"/>
  <c r="T46" i="2"/>
  <c r="P47" i="2" a="1"/>
  <c r="P47" i="2" s="1"/>
  <c r="W47" i="2" l="1"/>
  <c r="T47" i="2"/>
  <c r="Q47" i="2" a="1"/>
  <c r="Q47" i="2" s="1"/>
  <c r="P48" i="2" a="1"/>
  <c r="P48" i="2" s="1"/>
  <c r="W48" i="2" l="1"/>
  <c r="Q48" i="2" a="1"/>
  <c r="Q48" i="2" s="1"/>
  <c r="T48" i="2"/>
  <c r="P49" i="2" a="1"/>
  <c r="P49" i="2" s="1"/>
  <c r="W49" i="2" l="1"/>
  <c r="T49" i="2"/>
  <c r="Q49" i="2" a="1"/>
  <c r="Q49" i="2" s="1"/>
  <c r="P50" i="2" a="1"/>
  <c r="P50" i="2" s="1"/>
  <c r="Q50" i="2" l="1" a="1"/>
  <c r="Q50" i="2" s="1"/>
  <c r="T50" i="2"/>
  <c r="W50" i="2"/>
  <c r="P51" i="2" a="1"/>
  <c r="P51" i="2" s="1"/>
  <c r="Q51" i="2" l="1" a="1"/>
  <c r="Q51" i="2" s="1"/>
  <c r="T51" i="2"/>
  <c r="W51" i="2"/>
  <c r="P52" i="2" a="1"/>
  <c r="P52" i="2" s="1"/>
  <c r="Q52" i="2" l="1" a="1"/>
  <c r="Q52" i="2" s="1"/>
  <c r="T52" i="2"/>
  <c r="W52" i="2"/>
  <c r="P53" i="2" a="1"/>
  <c r="P53" i="2" s="1"/>
  <c r="T53" i="2" l="1"/>
  <c r="Q53" i="2" a="1"/>
  <c r="Q53" i="2" s="1"/>
  <c r="W53" i="2"/>
  <c r="P54" i="2" a="1"/>
  <c r="P54" i="2" s="1"/>
  <c r="T54" i="2" l="1"/>
  <c r="W54" i="2"/>
  <c r="Q54" i="2" a="1"/>
  <c r="Q54" i="2" s="1"/>
  <c r="P55" i="2" a="1"/>
  <c r="P55" i="2" s="1"/>
  <c r="T55" i="2" l="1"/>
  <c r="W55" i="2"/>
  <c r="Q55" i="2" a="1"/>
  <c r="Q55" i="2" s="1"/>
  <c r="P56" i="2" a="1"/>
  <c r="P56" i="2" s="1"/>
  <c r="T56" i="2" l="1"/>
  <c r="W56" i="2"/>
  <c r="Q56" i="2" a="1"/>
  <c r="Q56" i="2" s="1"/>
  <c r="P57" i="2" a="1"/>
  <c r="P57" i="2" s="1"/>
  <c r="T57" i="2" l="1"/>
  <c r="W57" i="2"/>
  <c r="Q57" i="2" a="1"/>
  <c r="Q57" i="2" s="1"/>
  <c r="P58" i="2" a="1"/>
  <c r="P58" i="2" s="1"/>
  <c r="W58" i="2" l="1"/>
  <c r="T58" i="2"/>
  <c r="Q58" i="2" a="1"/>
  <c r="Q58" i="2" s="1"/>
  <c r="P59" i="2" a="1"/>
  <c r="P59" i="2" s="1"/>
  <c r="W59" i="2" l="1"/>
  <c r="T59" i="2"/>
  <c r="Q59" i="2" a="1"/>
  <c r="Q59" i="2" s="1"/>
  <c r="P60" i="2" a="1"/>
  <c r="P60" i="2" s="1"/>
  <c r="W60" i="2" l="1"/>
  <c r="Q60" i="2" a="1"/>
  <c r="Q60" i="2" s="1"/>
  <c r="T60" i="2"/>
  <c r="P61" i="2" a="1"/>
  <c r="P61" i="2" s="1"/>
  <c r="W61" i="2" l="1"/>
  <c r="Q61" i="2" a="1"/>
  <c r="Q61" i="2" s="1"/>
  <c r="T61" i="2"/>
  <c r="P62" i="2" a="1"/>
  <c r="P62" i="2" s="1"/>
  <c r="Q62" i="2" l="1" a="1"/>
  <c r="Q62" i="2" s="1"/>
  <c r="W62" i="2"/>
  <c r="T62" i="2"/>
  <c r="P63" i="2" a="1"/>
  <c r="P63" i="2" s="1"/>
  <c r="Q63" i="2" l="1" a="1"/>
  <c r="Q63" i="2" s="1"/>
  <c r="W63" i="2"/>
  <c r="T63" i="2"/>
  <c r="P64" i="2" a="1"/>
  <c r="P64" i="2" s="1"/>
  <c r="Q64" i="2" l="1" a="1"/>
  <c r="Q64" i="2" s="1"/>
  <c r="T64" i="2"/>
  <c r="W64" i="2"/>
  <c r="P65" i="2" a="1"/>
  <c r="P65" i="2" s="1"/>
  <c r="T65" i="2" l="1"/>
  <c r="W65" i="2"/>
  <c r="Q65" i="2" a="1"/>
  <c r="Q65" i="2" s="1"/>
  <c r="P66" i="2" a="1"/>
  <c r="P66" i="2" s="1"/>
  <c r="W66" i="2" l="1"/>
  <c r="T66" i="2"/>
  <c r="Q66" i="2" a="1"/>
  <c r="Q66" i="2" s="1"/>
  <c r="P67" i="2" a="1"/>
  <c r="P67" i="2" s="1"/>
  <c r="T67" i="2" l="1"/>
  <c r="W67" i="2"/>
  <c r="Q67" i="2" a="1"/>
  <c r="Q67" i="2" s="1"/>
  <c r="P68" i="2" a="1"/>
  <c r="P68" i="2" s="1"/>
  <c r="T68" i="2" l="1"/>
  <c r="Q68" i="2" a="1"/>
  <c r="Q68" i="2" s="1"/>
  <c r="W68" i="2"/>
  <c r="P69" i="2" a="1"/>
  <c r="P69" i="2" s="1"/>
  <c r="T69" i="2" l="1"/>
  <c r="W69" i="2"/>
  <c r="Q69" i="2" a="1"/>
  <c r="Q69" i="2" s="1"/>
  <c r="P70" i="2" a="1"/>
  <c r="P70" i="2" s="1"/>
  <c r="W70" i="2" l="1"/>
  <c r="T70" i="2"/>
  <c r="Q70" i="2" a="1"/>
  <c r="Q70" i="2" s="1"/>
  <c r="P71" i="2" a="1"/>
  <c r="P71" i="2" s="1"/>
  <c r="W71" i="2" l="1"/>
  <c r="T71" i="2"/>
  <c r="Q71" i="2" a="1"/>
  <c r="Q71" i="2" s="1"/>
  <c r="P72" i="2" a="1"/>
  <c r="P72" i="2" s="1"/>
  <c r="W72" i="2" l="1"/>
  <c r="Q72" i="2" a="1"/>
  <c r="Q72" i="2" s="1"/>
  <c r="T72" i="2"/>
  <c r="P73" i="2" a="1"/>
  <c r="P73" i="2" s="1"/>
  <c r="W73" i="2" l="1"/>
  <c r="Q73" i="2" a="1"/>
  <c r="Q73" i="2" s="1"/>
  <c r="T73" i="2"/>
  <c r="P74" i="2" a="1"/>
  <c r="P74" i="2" s="1"/>
  <c r="Q74" i="2" l="1" a="1"/>
  <c r="Q74" i="2" s="1"/>
  <c r="T74" i="2"/>
  <c r="W74" i="2"/>
  <c r="P75" i="2" a="1"/>
  <c r="P75" i="2" s="1"/>
  <c r="Q75" i="2" l="1" a="1"/>
  <c r="Q75" i="2" s="1"/>
  <c r="W75" i="2"/>
  <c r="T75" i="2"/>
  <c r="P76" i="2" a="1"/>
  <c r="P76" i="2" s="1"/>
  <c r="Q76" i="2" l="1" a="1"/>
  <c r="Q76" i="2" s="1"/>
  <c r="W76" i="2"/>
  <c r="T76" i="2"/>
  <c r="P77" i="2" a="1"/>
  <c r="P77" i="2" s="1"/>
  <c r="T77" i="2" l="1"/>
  <c r="Q77" i="2" a="1"/>
  <c r="Q77" i="2" s="1"/>
  <c r="W77" i="2"/>
  <c r="P78" i="2" a="1"/>
  <c r="P78" i="2" s="1"/>
  <c r="T78" i="2" l="1"/>
  <c r="W78" i="2"/>
  <c r="Q78" i="2" a="1"/>
  <c r="Q78" i="2" s="1"/>
  <c r="P79" i="2" a="1"/>
  <c r="P79" i="2" s="1"/>
  <c r="T79" i="2" l="1"/>
  <c r="W79" i="2"/>
  <c r="Q79" i="2" a="1"/>
  <c r="Q79" i="2" s="1"/>
  <c r="P80" i="2" a="1"/>
  <c r="P80" i="2" s="1"/>
  <c r="T80" i="2" l="1"/>
  <c r="W80" i="2"/>
  <c r="Q80" i="2" a="1"/>
  <c r="Q80" i="2" s="1"/>
  <c r="P81" i="2" a="1"/>
  <c r="P81" i="2" s="1"/>
  <c r="T81" i="2" l="1"/>
  <c r="W81" i="2"/>
  <c r="Q81" i="2" a="1"/>
  <c r="Q81" i="2" s="1"/>
  <c r="P82" i="2" a="1"/>
  <c r="P82" i="2" s="1"/>
  <c r="W82" i="2" l="1"/>
  <c r="T82" i="2"/>
  <c r="Q82" i="2" a="1"/>
  <c r="Q82" i="2" s="1"/>
  <c r="P83" i="2" a="1"/>
  <c r="P83" i="2" s="1"/>
  <c r="W83" i="2" l="1"/>
  <c r="Q83" i="2" a="1"/>
  <c r="Q83" i="2" s="1"/>
  <c r="T83" i="2"/>
  <c r="P84" i="2" a="1"/>
  <c r="P84" i="2" s="1"/>
  <c r="W84" i="2" l="1"/>
  <c r="Q84" i="2" a="1"/>
  <c r="Q84" i="2" s="1"/>
  <c r="T84" i="2"/>
  <c r="P85" i="2" a="1"/>
  <c r="P85" i="2" s="1"/>
  <c r="W85" i="2" l="1"/>
  <c r="Q85" i="2" a="1"/>
  <c r="Q85" i="2" s="1"/>
  <c r="T85" i="2"/>
  <c r="P86" i="2" a="1"/>
  <c r="P86" i="2" s="1"/>
  <c r="Q86" i="2" l="1" a="1"/>
  <c r="Q86" i="2" s="1"/>
  <c r="T86" i="2"/>
  <c r="W86" i="2"/>
  <c r="P87" i="2" a="1"/>
  <c r="P87" i="2" s="1"/>
  <c r="Q87" i="2" l="1" a="1"/>
  <c r="Q87" i="2" s="1"/>
  <c r="W87" i="2"/>
  <c r="T87" i="2"/>
  <c r="P88" i="2" a="1"/>
  <c r="P88" i="2" s="1"/>
  <c r="Q88" i="2" l="1" a="1"/>
  <c r="Q88" i="2" s="1"/>
  <c r="T88" i="2"/>
  <c r="W88" i="2"/>
  <c r="P89" i="2" a="1"/>
  <c r="P89" i="2" s="1"/>
  <c r="T89" i="2" l="1"/>
  <c r="W89" i="2"/>
  <c r="Q89" i="2" a="1"/>
  <c r="Q89" i="2" s="1"/>
  <c r="P90" i="2" a="1"/>
  <c r="P90" i="2" s="1"/>
  <c r="W90" i="2" l="1"/>
  <c r="T90" i="2"/>
  <c r="Q90" i="2" a="1"/>
  <c r="Q90" i="2" s="1"/>
  <c r="P91" i="2" a="1"/>
  <c r="P91" i="2" s="1"/>
  <c r="T91" i="2" l="1"/>
  <c r="W91" i="2"/>
  <c r="Q91" i="2" a="1"/>
  <c r="Q91" i="2" s="1"/>
  <c r="P92" i="2" a="1"/>
  <c r="P92" i="2" s="1"/>
  <c r="T92" i="2" l="1"/>
  <c r="W92" i="2"/>
  <c r="Q92" i="2" a="1"/>
  <c r="Q92" i="2" s="1"/>
  <c r="P93" i="2" a="1"/>
  <c r="P93" i="2" s="1"/>
  <c r="S2" i="2" l="1" a="1"/>
  <c r="S2" i="2" s="1"/>
  <c r="T93" i="2"/>
  <c r="U2" i="2" s="1" a="1"/>
  <c r="U2" i="2" s="1"/>
  <c r="W93" i="2"/>
  <c r="X2" i="2" s="1" a="1"/>
  <c r="X2" i="2" s="1"/>
  <c r="Q93" i="2" a="1"/>
  <c r="Q93" i="2" s="1"/>
  <c r="R2" i="2" s="1" a="1"/>
  <c r="R2" i="2" s="1"/>
  <c r="S3" i="2" l="1" a="1"/>
  <c r="S3" i="2" s="1"/>
  <c r="S4" i="2" s="1" a="1"/>
  <c r="S4" i="2" s="1"/>
  <c r="R3" i="2" a="1"/>
  <c r="R3" i="2" s="1"/>
  <c r="C19" i="1" s="1"/>
  <c r="X3" i="2" a="1"/>
  <c r="X3" i="2" s="1"/>
  <c r="C47" i="1" s="1"/>
  <c r="U3" i="2" a="1"/>
  <c r="U3" i="2" s="1"/>
  <c r="C26" i="1" s="1"/>
  <c r="S5" i="2" l="1" a="1"/>
  <c r="S5" i="2" s="1"/>
  <c r="D19" i="4"/>
  <c r="X4" i="2" a="1"/>
  <c r="X4" i="2" s="1"/>
  <c r="D40" i="4"/>
  <c r="R4" i="2" a="1"/>
  <c r="R4" i="2" s="1"/>
  <c r="C20" i="1" s="1"/>
  <c r="U4" i="2" a="1"/>
  <c r="U4" i="2" s="1"/>
  <c r="D12" i="4"/>
  <c r="S6" i="2" l="1" a="1"/>
  <c r="S6" i="2" s="1"/>
  <c r="C48" i="1"/>
  <c r="C27" i="1"/>
  <c r="X5" i="2" a="1"/>
  <c r="X5" i="2" s="1"/>
  <c r="X6" i="2" s="1" a="1"/>
  <c r="X6" i="2" s="1"/>
  <c r="C50" i="1" s="1"/>
  <c r="D13" i="4"/>
  <c r="U5" i="2" a="1"/>
  <c r="U5" i="2" s="1"/>
  <c r="C28" i="1" s="1"/>
  <c r="R5" i="2" a="1"/>
  <c r="R5" i="2" s="1"/>
  <c r="C21" i="1" s="1"/>
  <c r="S7" i="2" l="1" a="1"/>
  <c r="S7" i="2" s="1"/>
  <c r="D21" i="4"/>
  <c r="D41" i="4"/>
  <c r="R6" i="2" a="1"/>
  <c r="R6" i="2" s="1"/>
  <c r="C22" i="1" s="1"/>
  <c r="X7" i="2" a="1"/>
  <c r="X7" i="2" s="1"/>
  <c r="C51" i="1" s="1"/>
  <c r="AK21" i="1" a="1"/>
  <c r="AK21" i="1" s="1"/>
  <c r="AN21" i="1" a="1"/>
  <c r="AN21" i="1" s="1"/>
  <c r="AM21" i="1" a="1"/>
  <c r="AM21" i="1" s="1"/>
  <c r="D14" i="4"/>
  <c r="AJ21" i="1" a="1"/>
  <c r="AJ21" i="1" s="1"/>
  <c r="AL21" i="1" a="1"/>
  <c r="AL21" i="1" s="1"/>
  <c r="AI21" i="1" a="1"/>
  <c r="AI21" i="1" s="1"/>
  <c r="U6" i="2" a="1"/>
  <c r="U6" i="2" s="1"/>
  <c r="D43" i="4"/>
  <c r="C49" i="1"/>
  <c r="D20" i="4"/>
  <c r="C29" i="1" l="1"/>
  <c r="D22" i="4" s="1"/>
  <c r="S8" i="2" a="1"/>
  <c r="S8" i="2" s="1"/>
  <c r="S9" i="2" s="1" a="1"/>
  <c r="S9" i="2" s="1"/>
  <c r="S10" i="2" s="1" a="1"/>
  <c r="S10" i="2" s="1"/>
  <c r="S11" i="2" s="1" a="1"/>
  <c r="S11" i="2" s="1"/>
  <c r="S12" i="2" s="1" a="1"/>
  <c r="S12" i="2" s="1"/>
  <c r="S13" i="2" s="1" a="1"/>
  <c r="S13" i="2" s="1"/>
  <c r="S14" i="2" s="1" a="1"/>
  <c r="S14" i="2" s="1"/>
  <c r="S15" i="2" s="1" a="1"/>
  <c r="S15" i="2" s="1"/>
  <c r="S16" i="2" s="1" a="1"/>
  <c r="S16" i="2" s="1"/>
  <c r="S17" i="2" s="1" a="1"/>
  <c r="S17" i="2" s="1"/>
  <c r="S18" i="2" s="1" a="1"/>
  <c r="S18" i="2" s="1"/>
  <c r="S19" i="2" s="1" a="1"/>
  <c r="S19" i="2" s="1"/>
  <c r="S20" i="2" s="1" a="1"/>
  <c r="S20" i="2" s="1"/>
  <c r="S21" i="2" s="1" a="1"/>
  <c r="S21" i="2" s="1"/>
  <c r="S22" i="2" s="1" a="1"/>
  <c r="S22" i="2" s="1"/>
  <c r="S23" i="2" s="1" a="1"/>
  <c r="S23" i="2" s="1"/>
  <c r="S24" i="2" s="1" a="1"/>
  <c r="S24" i="2" s="1"/>
  <c r="S25" i="2" s="1" a="1"/>
  <c r="S25" i="2" s="1"/>
  <c r="S26" i="2" s="1" a="1"/>
  <c r="S26" i="2" s="1"/>
  <c r="S27" i="2" s="1" a="1"/>
  <c r="S27" i="2" s="1"/>
  <c r="S28" i="2" s="1" a="1"/>
  <c r="S28" i="2" s="1"/>
  <c r="S29" i="2" s="1" a="1"/>
  <c r="S29" i="2" s="1"/>
  <c r="S30" i="2" s="1" a="1"/>
  <c r="S30" i="2" s="1"/>
  <c r="S31" i="2" s="1" a="1"/>
  <c r="S31" i="2" s="1"/>
  <c r="S32" i="2" s="1" a="1"/>
  <c r="S32" i="2" s="1"/>
  <c r="S33" i="2" s="1" a="1"/>
  <c r="S33" i="2" s="1"/>
  <c r="S34" i="2" s="1" a="1"/>
  <c r="S34" i="2" s="1"/>
  <c r="S35" i="2" s="1" a="1"/>
  <c r="S35" i="2" s="1"/>
  <c r="S36" i="2" s="1" a="1"/>
  <c r="S36" i="2" s="1"/>
  <c r="S37" i="2" s="1" a="1"/>
  <c r="S37" i="2" s="1"/>
  <c r="S38" i="2" s="1" a="1"/>
  <c r="S38" i="2" s="1"/>
  <c r="S39" i="2" s="1" a="1"/>
  <c r="S39" i="2" s="1"/>
  <c r="S40" i="2" s="1" a="1"/>
  <c r="S40" i="2" s="1"/>
  <c r="S41" i="2" s="1" a="1"/>
  <c r="S41" i="2" s="1"/>
  <c r="S42" i="2" s="1" a="1"/>
  <c r="S42" i="2" s="1"/>
  <c r="S43" i="2" s="1" a="1"/>
  <c r="S43" i="2" s="1"/>
  <c r="S44" i="2" s="1" a="1"/>
  <c r="S44" i="2" s="1"/>
  <c r="S45" i="2" s="1" a="1"/>
  <c r="S45" i="2" s="1"/>
  <c r="S46" i="2" s="1" a="1"/>
  <c r="S46" i="2" s="1"/>
  <c r="S47" i="2" s="1" a="1"/>
  <c r="S47" i="2" s="1"/>
  <c r="S48" i="2" s="1" a="1"/>
  <c r="S48" i="2" s="1"/>
  <c r="S49" i="2" s="1" a="1"/>
  <c r="S49" i="2" s="1"/>
  <c r="S50" i="2" s="1" a="1"/>
  <c r="S50" i="2" s="1"/>
  <c r="S51" i="2" s="1" a="1"/>
  <c r="S51" i="2" s="1"/>
  <c r="S52" i="2" s="1" a="1"/>
  <c r="S52" i="2" s="1"/>
  <c r="S53" i="2" s="1" a="1"/>
  <c r="S53" i="2" s="1"/>
  <c r="S54" i="2" s="1" a="1"/>
  <c r="S54" i="2" s="1"/>
  <c r="S55" i="2" s="1" a="1"/>
  <c r="S55" i="2" s="1"/>
  <c r="S56" i="2" s="1" a="1"/>
  <c r="S56" i="2" s="1"/>
  <c r="S57" i="2" s="1" a="1"/>
  <c r="S57" i="2" s="1"/>
  <c r="S58" i="2" s="1" a="1"/>
  <c r="S58" i="2" s="1"/>
  <c r="S59" i="2" s="1" a="1"/>
  <c r="S59" i="2" s="1"/>
  <c r="S60" i="2" s="1" a="1"/>
  <c r="S60" i="2" s="1"/>
  <c r="S61" i="2" s="1" a="1"/>
  <c r="S61" i="2" s="1"/>
  <c r="S62" i="2" s="1" a="1"/>
  <c r="S62" i="2" s="1"/>
  <c r="S63" i="2" s="1" a="1"/>
  <c r="S63" i="2" s="1"/>
  <c r="S64" i="2" s="1" a="1"/>
  <c r="S64" i="2" s="1"/>
  <c r="S65" i="2" s="1" a="1"/>
  <c r="S65" i="2" s="1"/>
  <c r="S66" i="2" s="1" a="1"/>
  <c r="S66" i="2" s="1"/>
  <c r="S67" i="2" s="1" a="1"/>
  <c r="S67" i="2" s="1"/>
  <c r="S68" i="2" s="1" a="1"/>
  <c r="S68" i="2" s="1"/>
  <c r="S69" i="2" s="1" a="1"/>
  <c r="S69" i="2" s="1"/>
  <c r="S70" i="2" s="1" a="1"/>
  <c r="S70" i="2" s="1"/>
  <c r="S71" i="2" s="1" a="1"/>
  <c r="S71" i="2" s="1"/>
  <c r="S72" i="2" s="1" a="1"/>
  <c r="S72" i="2" s="1"/>
  <c r="S73" i="2" s="1" a="1"/>
  <c r="S73" i="2" s="1"/>
  <c r="S74" i="2" s="1" a="1"/>
  <c r="S74" i="2" s="1"/>
  <c r="S75" i="2" s="1" a="1"/>
  <c r="S75" i="2" s="1"/>
  <c r="S76" i="2" s="1" a="1"/>
  <c r="S76" i="2" s="1"/>
  <c r="S77" i="2" s="1" a="1"/>
  <c r="S77" i="2" s="1"/>
  <c r="S78" i="2" s="1" a="1"/>
  <c r="S78" i="2" s="1"/>
  <c r="S79" i="2" s="1" a="1"/>
  <c r="S79" i="2" s="1"/>
  <c r="S80" i="2" s="1" a="1"/>
  <c r="S80" i="2" s="1"/>
  <c r="S81" i="2" s="1" a="1"/>
  <c r="S81" i="2" s="1"/>
  <c r="S82" i="2" s="1" a="1"/>
  <c r="S82" i="2" s="1"/>
  <c r="S83" i="2" s="1" a="1"/>
  <c r="S83" i="2" s="1"/>
  <c r="S84" i="2" s="1" a="1"/>
  <c r="S84" i="2" s="1"/>
  <c r="S85" i="2" s="1" a="1"/>
  <c r="S85" i="2" s="1"/>
  <c r="S86" i="2" s="1" a="1"/>
  <c r="S86" i="2" s="1"/>
  <c r="S87" i="2" s="1" a="1"/>
  <c r="S87" i="2" s="1"/>
  <c r="S88" i="2" s="1" a="1"/>
  <c r="S88" i="2" s="1"/>
  <c r="S89" i="2" s="1" a="1"/>
  <c r="S89" i="2" s="1"/>
  <c r="S90" i="2" s="1" a="1"/>
  <c r="S90" i="2" s="1"/>
  <c r="S91" i="2" s="1" a="1"/>
  <c r="S91" i="2" s="1"/>
  <c r="S92" i="2" s="1" a="1"/>
  <c r="S92" i="2" s="1"/>
  <c r="S93" i="2" s="1" a="1"/>
  <c r="S93" i="2" s="1"/>
  <c r="X8" i="2" a="1"/>
  <c r="X8" i="2" s="1"/>
  <c r="C52" i="1" s="1"/>
  <c r="U7" i="2" a="1"/>
  <c r="U7" i="2" s="1"/>
  <c r="U8" i="2" s="1" a="1"/>
  <c r="U8" i="2" s="1"/>
  <c r="C31" i="1" s="1"/>
  <c r="D15" i="4"/>
  <c r="R7" i="2" a="1"/>
  <c r="R7" i="2" s="1"/>
  <c r="D42" i="4"/>
  <c r="D44" i="4"/>
  <c r="D45" i="4" l="1"/>
  <c r="X9" i="2" a="1"/>
  <c r="X9" i="2" s="1"/>
  <c r="X10" i="2" s="1" a="1"/>
  <c r="X10" i="2" s="1"/>
  <c r="C30" i="1"/>
  <c r="U9" i="2" a="1"/>
  <c r="U9" i="2" s="1"/>
  <c r="D24" i="4"/>
  <c r="C23" i="1"/>
  <c r="R8" i="2" a="1"/>
  <c r="R8" i="2" s="1"/>
  <c r="R9" i="2" s="1" a="1"/>
  <c r="R9" i="2" s="1"/>
  <c r="R10" i="2" s="1" a="1"/>
  <c r="R10" i="2" s="1"/>
  <c r="R11" i="2" s="1" a="1"/>
  <c r="R11" i="2" s="1"/>
  <c r="R12" i="2" s="1" a="1"/>
  <c r="R12" i="2" s="1"/>
  <c r="R13" i="2" s="1" a="1"/>
  <c r="R13" i="2" s="1"/>
  <c r="R14" i="2" s="1" a="1"/>
  <c r="R14" i="2" s="1"/>
  <c r="R15" i="2" s="1" a="1"/>
  <c r="R15" i="2" s="1"/>
  <c r="R16" i="2" s="1" a="1"/>
  <c r="R16" i="2" s="1"/>
  <c r="R17" i="2" s="1" a="1"/>
  <c r="R17" i="2" s="1"/>
  <c r="R18" i="2" s="1" a="1"/>
  <c r="R18" i="2" s="1"/>
  <c r="R19" i="2" s="1" a="1"/>
  <c r="R19" i="2" s="1"/>
  <c r="R20" i="2" s="1" a="1"/>
  <c r="R20" i="2" s="1"/>
  <c r="R21" i="2" s="1" a="1"/>
  <c r="R21" i="2" s="1"/>
  <c r="R22" i="2" s="1" a="1"/>
  <c r="R22" i="2" s="1"/>
  <c r="R23" i="2" s="1" a="1"/>
  <c r="R23" i="2" s="1"/>
  <c r="R24" i="2" s="1" a="1"/>
  <c r="R24" i="2" s="1"/>
  <c r="R25" i="2" s="1" a="1"/>
  <c r="R25" i="2" s="1"/>
  <c r="R26" i="2" s="1" a="1"/>
  <c r="R26" i="2" s="1"/>
  <c r="R27" i="2" s="1" a="1"/>
  <c r="R27" i="2" s="1"/>
  <c r="R28" i="2" s="1" a="1"/>
  <c r="R28" i="2" s="1"/>
  <c r="R29" i="2" s="1" a="1"/>
  <c r="R29" i="2" s="1"/>
  <c r="R30" i="2" s="1" a="1"/>
  <c r="R30" i="2" s="1"/>
  <c r="R31" i="2" s="1" a="1"/>
  <c r="R31" i="2" s="1"/>
  <c r="R32" i="2" s="1" a="1"/>
  <c r="R32" i="2" s="1"/>
  <c r="R33" i="2" s="1" a="1"/>
  <c r="R33" i="2" s="1"/>
  <c r="R34" i="2" s="1" a="1"/>
  <c r="R34" i="2" s="1"/>
  <c r="R35" i="2" s="1" a="1"/>
  <c r="R35" i="2" s="1"/>
  <c r="R36" i="2" s="1" a="1"/>
  <c r="R36" i="2" s="1"/>
  <c r="R37" i="2" s="1" a="1"/>
  <c r="R37" i="2" s="1"/>
  <c r="R38" i="2" s="1" a="1"/>
  <c r="R38" i="2" s="1"/>
  <c r="R39" i="2" s="1" a="1"/>
  <c r="R39" i="2" s="1"/>
  <c r="R40" i="2" s="1" a="1"/>
  <c r="R40" i="2" s="1"/>
  <c r="R41" i="2" s="1" a="1"/>
  <c r="R41" i="2" s="1"/>
  <c r="R42" i="2" s="1" a="1"/>
  <c r="R42" i="2" s="1"/>
  <c r="R43" i="2" s="1" a="1"/>
  <c r="R43" i="2" s="1"/>
  <c r="R44" i="2" s="1" a="1"/>
  <c r="R44" i="2" s="1"/>
  <c r="R45" i="2" s="1" a="1"/>
  <c r="R45" i="2" s="1"/>
  <c r="R46" i="2" s="1" a="1"/>
  <c r="R46" i="2" s="1"/>
  <c r="R47" i="2" s="1" a="1"/>
  <c r="R47" i="2" s="1"/>
  <c r="R48" i="2" s="1" a="1"/>
  <c r="R48" i="2" s="1"/>
  <c r="R49" i="2" s="1" a="1"/>
  <c r="R49" i="2" s="1"/>
  <c r="R50" i="2" s="1" a="1"/>
  <c r="R50" i="2" s="1"/>
  <c r="R51" i="2" s="1" a="1"/>
  <c r="R51" i="2" s="1"/>
  <c r="R52" i="2" s="1" a="1"/>
  <c r="R52" i="2" s="1"/>
  <c r="R53" i="2" s="1" a="1"/>
  <c r="R53" i="2" s="1"/>
  <c r="R54" i="2" s="1" a="1"/>
  <c r="R54" i="2" s="1"/>
  <c r="R55" i="2" s="1" a="1"/>
  <c r="R55" i="2" s="1"/>
  <c r="R56" i="2" s="1" a="1"/>
  <c r="R56" i="2" s="1"/>
  <c r="R57" i="2" s="1" a="1"/>
  <c r="R57" i="2" s="1"/>
  <c r="R58" i="2" s="1" a="1"/>
  <c r="R58" i="2" s="1"/>
  <c r="R59" i="2" s="1" a="1"/>
  <c r="R59" i="2" s="1"/>
  <c r="R60" i="2" s="1" a="1"/>
  <c r="R60" i="2" s="1"/>
  <c r="R61" i="2" s="1" a="1"/>
  <c r="R61" i="2" s="1"/>
  <c r="R62" i="2" s="1" a="1"/>
  <c r="R62" i="2" s="1"/>
  <c r="R63" i="2" s="1" a="1"/>
  <c r="R63" i="2" s="1"/>
  <c r="R64" i="2" s="1" a="1"/>
  <c r="R64" i="2" s="1"/>
  <c r="R65" i="2" s="1" a="1"/>
  <c r="R65" i="2" s="1"/>
  <c r="R66" i="2" s="1" a="1"/>
  <c r="R66" i="2" s="1"/>
  <c r="R67" i="2" s="1" a="1"/>
  <c r="R67" i="2" s="1"/>
  <c r="R68" i="2" s="1" a="1"/>
  <c r="R68" i="2" s="1"/>
  <c r="R69" i="2" s="1" a="1"/>
  <c r="R69" i="2" s="1"/>
  <c r="R70" i="2" s="1" a="1"/>
  <c r="R70" i="2" s="1"/>
  <c r="R71" i="2" s="1" a="1"/>
  <c r="R71" i="2" s="1"/>
  <c r="R72" i="2" s="1" a="1"/>
  <c r="R72" i="2" s="1"/>
  <c r="R73" i="2" s="1" a="1"/>
  <c r="R73" i="2" s="1"/>
  <c r="R74" i="2" s="1" a="1"/>
  <c r="R74" i="2" s="1"/>
  <c r="R75" i="2" s="1" a="1"/>
  <c r="R75" i="2" s="1"/>
  <c r="R76" i="2" s="1" a="1"/>
  <c r="R76" i="2" s="1"/>
  <c r="R77" i="2" s="1" a="1"/>
  <c r="R77" i="2" s="1"/>
  <c r="R78" i="2" s="1" a="1"/>
  <c r="R78" i="2" s="1"/>
  <c r="R79" i="2" s="1" a="1"/>
  <c r="R79" i="2" s="1"/>
  <c r="R80" i="2" s="1" a="1"/>
  <c r="R80" i="2" s="1"/>
  <c r="R81" i="2" s="1" a="1"/>
  <c r="R81" i="2" s="1"/>
  <c r="R82" i="2" s="1" a="1"/>
  <c r="R82" i="2" s="1"/>
  <c r="R83" i="2" s="1" a="1"/>
  <c r="R83" i="2" s="1"/>
  <c r="R84" i="2" s="1" a="1"/>
  <c r="R84" i="2" s="1"/>
  <c r="R85" i="2" s="1" a="1"/>
  <c r="R85" i="2" s="1"/>
  <c r="R86" i="2" s="1" a="1"/>
  <c r="R86" i="2" s="1"/>
  <c r="R87" i="2" s="1" a="1"/>
  <c r="R87" i="2" s="1"/>
  <c r="R88" i="2" s="1" a="1"/>
  <c r="R88" i="2" s="1"/>
  <c r="R89" i="2" s="1" a="1"/>
  <c r="R89" i="2" s="1"/>
  <c r="R90" i="2" s="1" a="1"/>
  <c r="R90" i="2" s="1"/>
  <c r="R91" i="2" s="1" a="1"/>
  <c r="R91" i="2" s="1"/>
  <c r="R92" i="2" s="1" a="1"/>
  <c r="R92" i="2" s="1"/>
  <c r="R93" i="2" s="1" a="1"/>
  <c r="R93" i="2" s="1"/>
  <c r="C32" i="1" l="1"/>
  <c r="D25" i="4" s="1"/>
  <c r="C53" i="1"/>
  <c r="U10" i="2" a="1"/>
  <c r="U10" i="2" s="1"/>
  <c r="C33" i="1" s="1"/>
  <c r="D16" i="4"/>
  <c r="C54" i="1"/>
  <c r="X11" i="2" a="1"/>
  <c r="X11" i="2" s="1"/>
  <c r="D23" i="4"/>
  <c r="D46" i="4" l="1"/>
  <c r="U11" i="2" a="1"/>
  <c r="U11" i="2" s="1"/>
  <c r="D26" i="4"/>
  <c r="C55" i="1"/>
  <c r="X12" i="2" a="1"/>
  <c r="X12" i="2" s="1"/>
  <c r="D47" i="4"/>
  <c r="C34" i="1" l="1"/>
  <c r="U12" i="2" a="1"/>
  <c r="U12" i="2" s="1"/>
  <c r="U13" i="2" s="1" a="1"/>
  <c r="U13" i="2" s="1"/>
  <c r="C56" i="1"/>
  <c r="X13" i="2" a="1"/>
  <c r="X13" i="2" s="1"/>
  <c r="D48" i="4"/>
  <c r="D27" i="4"/>
  <c r="C35" i="1" l="1"/>
  <c r="C36" i="1"/>
  <c r="U14" i="2" a="1"/>
  <c r="U14" i="2" s="1"/>
  <c r="C57" i="1"/>
  <c r="X14" i="2" a="1"/>
  <c r="X14" i="2" s="1"/>
  <c r="D49" i="4"/>
  <c r="D28" i="4" l="1"/>
  <c r="C58" i="1"/>
  <c r="X15" i="2" a="1"/>
  <c r="X15" i="2" s="1"/>
  <c r="D50" i="4"/>
  <c r="C37" i="1"/>
  <c r="U15" i="2" a="1"/>
  <c r="U15" i="2" s="1"/>
  <c r="D29" i="4"/>
  <c r="C38" i="1" l="1"/>
  <c r="U16" i="2" a="1"/>
  <c r="U16" i="2" s="1"/>
  <c r="D30" i="4"/>
  <c r="C59" i="1"/>
  <c r="X16" i="2" a="1"/>
  <c r="X16" i="2" s="1"/>
  <c r="D51" i="4"/>
  <c r="C60" i="1" l="1"/>
  <c r="X17" i="2" a="1"/>
  <c r="X17" i="2" s="1"/>
  <c r="D52" i="4"/>
  <c r="C39" i="1"/>
  <c r="U17" i="2" a="1"/>
  <c r="U17" i="2" s="1"/>
  <c r="D31" i="4"/>
  <c r="C40" i="1" l="1"/>
  <c r="U18" i="2" a="1"/>
  <c r="U18" i="2" s="1"/>
  <c r="D32" i="4"/>
  <c r="C61" i="1"/>
  <c r="X18" i="2" a="1"/>
  <c r="X18" i="2" s="1"/>
  <c r="D53" i="4"/>
  <c r="C62" i="1" l="1"/>
  <c r="X19" i="2" a="1"/>
  <c r="X19" i="2" s="1"/>
  <c r="D54" i="4"/>
  <c r="C41" i="1"/>
  <c r="U19" i="2" a="1"/>
  <c r="U19" i="2" s="1"/>
  <c r="D33" i="4"/>
  <c r="C42" i="1" l="1"/>
  <c r="U20" i="2" a="1"/>
  <c r="U20" i="2" s="1"/>
  <c r="D34" i="4"/>
  <c r="C63" i="1"/>
  <c r="X20" i="2" a="1"/>
  <c r="X20" i="2" s="1"/>
  <c r="D55" i="4"/>
  <c r="C64" i="1" l="1"/>
  <c r="X21" i="2" a="1"/>
  <c r="X21" i="2" s="1"/>
  <c r="D56" i="4"/>
  <c r="C43" i="1"/>
  <c r="U21" i="2" a="1"/>
  <c r="U21" i="2" s="1"/>
  <c r="D35" i="4"/>
  <c r="C44" i="1" l="1"/>
  <c r="U22" i="2" a="1"/>
  <c r="U22" i="2" s="1"/>
  <c r="U23" i="2" s="1" a="1"/>
  <c r="U23" i="2" s="1"/>
  <c r="U24" i="2" s="1" a="1"/>
  <c r="U24" i="2" s="1"/>
  <c r="U25" i="2" s="1" a="1"/>
  <c r="U25" i="2" s="1"/>
  <c r="U26" i="2" s="1" a="1"/>
  <c r="U26" i="2" s="1"/>
  <c r="U27" i="2" s="1" a="1"/>
  <c r="U27" i="2" s="1"/>
  <c r="U28" i="2" s="1" a="1"/>
  <c r="U28" i="2" s="1"/>
  <c r="U29" i="2" s="1" a="1"/>
  <c r="U29" i="2" s="1"/>
  <c r="U30" i="2" s="1" a="1"/>
  <c r="U30" i="2" s="1"/>
  <c r="U31" i="2" s="1" a="1"/>
  <c r="U31" i="2" s="1"/>
  <c r="U32" i="2" s="1" a="1"/>
  <c r="U32" i="2" s="1"/>
  <c r="U33" i="2" s="1" a="1"/>
  <c r="U33" i="2" s="1"/>
  <c r="U34" i="2" s="1" a="1"/>
  <c r="U34" i="2" s="1"/>
  <c r="U35" i="2" s="1" a="1"/>
  <c r="U35" i="2" s="1"/>
  <c r="U36" i="2" s="1" a="1"/>
  <c r="U36" i="2" s="1"/>
  <c r="U37" i="2" s="1" a="1"/>
  <c r="U37" i="2" s="1"/>
  <c r="U38" i="2" s="1" a="1"/>
  <c r="U38" i="2" s="1"/>
  <c r="U39" i="2" s="1" a="1"/>
  <c r="U39" i="2" s="1"/>
  <c r="U40" i="2" s="1" a="1"/>
  <c r="U40" i="2" s="1"/>
  <c r="U41" i="2" s="1" a="1"/>
  <c r="U41" i="2" s="1"/>
  <c r="U42" i="2" s="1" a="1"/>
  <c r="U42" i="2" s="1"/>
  <c r="U43" i="2" s="1" a="1"/>
  <c r="U43" i="2" s="1"/>
  <c r="U44" i="2" s="1" a="1"/>
  <c r="U44" i="2" s="1"/>
  <c r="U45" i="2" s="1" a="1"/>
  <c r="U45" i="2" s="1"/>
  <c r="U46" i="2" s="1" a="1"/>
  <c r="U46" i="2" s="1"/>
  <c r="U47" i="2" s="1" a="1"/>
  <c r="U47" i="2" s="1"/>
  <c r="U48" i="2" s="1" a="1"/>
  <c r="U48" i="2" s="1"/>
  <c r="U49" i="2" s="1" a="1"/>
  <c r="U49" i="2" s="1"/>
  <c r="U50" i="2" s="1" a="1"/>
  <c r="U50" i="2" s="1"/>
  <c r="U51" i="2" s="1" a="1"/>
  <c r="U51" i="2" s="1"/>
  <c r="U52" i="2" s="1" a="1"/>
  <c r="U52" i="2" s="1"/>
  <c r="U53" i="2" s="1" a="1"/>
  <c r="U53" i="2" s="1"/>
  <c r="U54" i="2" s="1" a="1"/>
  <c r="U54" i="2" s="1"/>
  <c r="U55" i="2" s="1" a="1"/>
  <c r="U55" i="2" s="1"/>
  <c r="U56" i="2" s="1" a="1"/>
  <c r="U56" i="2" s="1"/>
  <c r="U57" i="2" s="1" a="1"/>
  <c r="U57" i="2" s="1"/>
  <c r="U58" i="2" s="1" a="1"/>
  <c r="U58" i="2" s="1"/>
  <c r="U59" i="2" s="1" a="1"/>
  <c r="U59" i="2" s="1"/>
  <c r="U60" i="2" s="1" a="1"/>
  <c r="U60" i="2" s="1"/>
  <c r="U61" i="2" s="1" a="1"/>
  <c r="U61" i="2" s="1"/>
  <c r="U62" i="2" s="1" a="1"/>
  <c r="U62" i="2" s="1"/>
  <c r="U63" i="2" s="1" a="1"/>
  <c r="U63" i="2" s="1"/>
  <c r="U64" i="2" s="1" a="1"/>
  <c r="U64" i="2" s="1"/>
  <c r="U65" i="2" s="1" a="1"/>
  <c r="U65" i="2" s="1"/>
  <c r="U66" i="2" s="1" a="1"/>
  <c r="U66" i="2" s="1"/>
  <c r="U67" i="2" s="1" a="1"/>
  <c r="U67" i="2" s="1"/>
  <c r="U68" i="2" s="1" a="1"/>
  <c r="U68" i="2" s="1"/>
  <c r="U69" i="2" s="1" a="1"/>
  <c r="U69" i="2" s="1"/>
  <c r="U70" i="2" s="1" a="1"/>
  <c r="U70" i="2" s="1"/>
  <c r="U71" i="2" s="1" a="1"/>
  <c r="U71" i="2" s="1"/>
  <c r="U72" i="2" s="1" a="1"/>
  <c r="U72" i="2" s="1"/>
  <c r="U73" i="2" s="1" a="1"/>
  <c r="U73" i="2" s="1"/>
  <c r="U74" i="2" s="1" a="1"/>
  <c r="U74" i="2" s="1"/>
  <c r="U75" i="2" s="1" a="1"/>
  <c r="U75" i="2" s="1"/>
  <c r="U76" i="2" s="1" a="1"/>
  <c r="U76" i="2" s="1"/>
  <c r="U77" i="2" s="1" a="1"/>
  <c r="U77" i="2" s="1"/>
  <c r="U78" i="2" s="1" a="1"/>
  <c r="U78" i="2" s="1"/>
  <c r="U79" i="2" s="1" a="1"/>
  <c r="U79" i="2" s="1"/>
  <c r="U80" i="2" s="1" a="1"/>
  <c r="U80" i="2" s="1"/>
  <c r="U81" i="2" s="1" a="1"/>
  <c r="U81" i="2" s="1"/>
  <c r="U82" i="2" s="1" a="1"/>
  <c r="U82" i="2" s="1"/>
  <c r="U83" i="2" s="1" a="1"/>
  <c r="U83" i="2" s="1"/>
  <c r="U84" i="2" s="1" a="1"/>
  <c r="U84" i="2" s="1"/>
  <c r="U85" i="2" s="1" a="1"/>
  <c r="U85" i="2" s="1"/>
  <c r="U86" i="2" s="1" a="1"/>
  <c r="U86" i="2" s="1"/>
  <c r="U87" i="2" s="1" a="1"/>
  <c r="U87" i="2" s="1"/>
  <c r="U88" i="2" s="1" a="1"/>
  <c r="U88" i="2" s="1"/>
  <c r="U89" i="2" s="1" a="1"/>
  <c r="U89" i="2" s="1"/>
  <c r="U90" i="2" s="1" a="1"/>
  <c r="U90" i="2" s="1"/>
  <c r="U91" i="2" s="1" a="1"/>
  <c r="U91" i="2" s="1"/>
  <c r="U92" i="2" s="1" a="1"/>
  <c r="U92" i="2" s="1"/>
  <c r="U93" i="2" s="1" a="1"/>
  <c r="U93" i="2" s="1"/>
  <c r="D36" i="4"/>
  <c r="C65" i="1"/>
  <c r="X22" i="2" a="1"/>
  <c r="X22" i="2" s="1"/>
  <c r="D57" i="4"/>
  <c r="V2" i="2" l="1" a="1"/>
  <c r="V2" i="2" s="1"/>
  <c r="BJ43" i="1" a="1"/>
  <c r="BJ43" i="1" s="1"/>
  <c r="AJ43" i="1" a="1"/>
  <c r="AJ43" i="1" s="1"/>
  <c r="BN43" i="1" a="1"/>
  <c r="BN43" i="1" s="1"/>
  <c r="AK43" i="1" a="1"/>
  <c r="AK43" i="1" s="1"/>
  <c r="BZ43" i="1" a="1"/>
  <c r="BZ43" i="1" s="1"/>
  <c r="AW43" i="1" a="1"/>
  <c r="AW43" i="1" s="1"/>
  <c r="BH43" i="1" a="1"/>
  <c r="BH43" i="1" s="1"/>
  <c r="AO43" i="1" a="1"/>
  <c r="AO43" i="1" s="1"/>
  <c r="AR43" i="1" a="1"/>
  <c r="AR43" i="1" s="1"/>
  <c r="BV43" i="1" a="1"/>
  <c r="BV43" i="1" s="1"/>
  <c r="BI43" i="1" a="1"/>
  <c r="BI43" i="1" s="1"/>
  <c r="BA43" i="1" a="1"/>
  <c r="BA43" i="1" s="1"/>
  <c r="BD43" i="1" a="1"/>
  <c r="BD43" i="1" s="1"/>
  <c r="BU43" i="1" a="1"/>
  <c r="BU43" i="1" s="1"/>
  <c r="AN43" i="1" a="1"/>
  <c r="AN43" i="1" s="1"/>
  <c r="BM43" i="1" a="1"/>
  <c r="BM43" i="1" s="1"/>
  <c r="BP43" i="1" a="1"/>
  <c r="BP43" i="1" s="1"/>
  <c r="AS43" i="1" a="1"/>
  <c r="AS43" i="1" s="1"/>
  <c r="AZ43" i="1" a="1"/>
  <c r="AZ43" i="1" s="1"/>
  <c r="BY43" i="1" a="1"/>
  <c r="BY43" i="1" s="1"/>
  <c r="BE43" i="1" a="1"/>
  <c r="BE43" i="1" s="1"/>
  <c r="AV43" i="1" a="1"/>
  <c r="AV43" i="1" s="1"/>
  <c r="AM43" i="1" a="1"/>
  <c r="AM43" i="1" s="1"/>
  <c r="BL43" i="1" a="1"/>
  <c r="BL43" i="1" s="1"/>
  <c r="AQ43" i="1" a="1"/>
  <c r="AQ43" i="1" s="1"/>
  <c r="BQ43" i="1" a="1"/>
  <c r="BQ43" i="1" s="1"/>
  <c r="AY43" i="1" a="1"/>
  <c r="AY43" i="1" s="1"/>
  <c r="BX43" i="1" a="1"/>
  <c r="BX43" i="1" s="1"/>
  <c r="BC43" i="1" a="1"/>
  <c r="BC43" i="1" s="1"/>
  <c r="AI43" i="1" a="1"/>
  <c r="AI43" i="1" s="1"/>
  <c r="BK43" i="1" a="1"/>
  <c r="BK43" i="1" s="1"/>
  <c r="BR43" i="1" a="1"/>
  <c r="BR43" i="1" s="1"/>
  <c r="BO43" i="1" a="1"/>
  <c r="BO43" i="1" s="1"/>
  <c r="BT43" i="1" a="1"/>
  <c r="BT43" i="1" s="1"/>
  <c r="BW43" i="1" a="1"/>
  <c r="BW43" i="1" s="1"/>
  <c r="BG43" i="1" a="1"/>
  <c r="BG43" i="1" s="1"/>
  <c r="BF43" i="1" a="1"/>
  <c r="BF43" i="1" s="1"/>
  <c r="AL43" i="1" a="1"/>
  <c r="AL43" i="1" s="1"/>
  <c r="AT43" i="1" a="1"/>
  <c r="AT43" i="1" s="1"/>
  <c r="AP43" i="1" a="1"/>
  <c r="AP43" i="1" s="1"/>
  <c r="BS43" i="1" a="1"/>
  <c r="BS43" i="1" s="1"/>
  <c r="AX43" i="1" a="1"/>
  <c r="AX43" i="1" s="1"/>
  <c r="AU43" i="1" a="1"/>
  <c r="AU43" i="1" s="1"/>
  <c r="BB43" i="1" a="1"/>
  <c r="BB43" i="1" s="1"/>
  <c r="C66" i="1"/>
  <c r="X23" i="2" a="1"/>
  <c r="X23" i="2" s="1"/>
  <c r="D58" i="4"/>
  <c r="D37" i="4"/>
  <c r="V3" i="2" l="1" a="1"/>
  <c r="V3" i="2" s="1"/>
  <c r="C67" i="1"/>
  <c r="X24" i="2" a="1"/>
  <c r="X24" i="2" s="1"/>
  <c r="D59" i="4"/>
  <c r="V4" i="2" l="1" a="1"/>
  <c r="V4" i="2" s="1"/>
  <c r="C68" i="1"/>
  <c r="X25" i="2" a="1"/>
  <c r="X25" i="2" s="1"/>
  <c r="D60" i="4"/>
  <c r="V5" i="2" l="1" a="1"/>
  <c r="V5" i="2" s="1"/>
  <c r="C69" i="1"/>
  <c r="X26" i="2" a="1"/>
  <c r="X26" i="2" s="1"/>
  <c r="D61" i="4"/>
  <c r="V6" i="2" l="1" a="1"/>
  <c r="V6" i="2" s="1"/>
  <c r="C70" i="1"/>
  <c r="X27" i="2" a="1"/>
  <c r="X27" i="2" s="1"/>
  <c r="D62" i="4"/>
  <c r="V7" i="2" l="1" a="1"/>
  <c r="V7" i="2" s="1"/>
  <c r="C71" i="1"/>
  <c r="X28" i="2" a="1"/>
  <c r="X28" i="2" s="1"/>
  <c r="D63" i="4"/>
  <c r="V8" i="2" l="1" a="1"/>
  <c r="V8" i="2" s="1"/>
  <c r="C72" i="1"/>
  <c r="X29" i="2" a="1"/>
  <c r="X29" i="2" s="1"/>
  <c r="D64" i="4"/>
  <c r="V9" i="2" l="1" a="1"/>
  <c r="V9" i="2" s="1"/>
  <c r="C73" i="1"/>
  <c r="X30" i="2" a="1"/>
  <c r="X30" i="2" s="1"/>
  <c r="D65" i="4"/>
  <c r="V10" i="2" l="1" a="1"/>
  <c r="V10" i="2" s="1"/>
  <c r="V11" i="2" s="1" a="1"/>
  <c r="V11" i="2" s="1"/>
  <c r="V12" i="2" s="1" a="1"/>
  <c r="V12" i="2" s="1"/>
  <c r="V13" i="2" s="1" a="1"/>
  <c r="V13" i="2" s="1"/>
  <c r="V14" i="2" s="1" a="1"/>
  <c r="V14" i="2" s="1"/>
  <c r="V15" i="2" s="1" a="1"/>
  <c r="V15" i="2" s="1"/>
  <c r="V16" i="2" s="1" a="1"/>
  <c r="V16" i="2" s="1"/>
  <c r="V17" i="2" s="1" a="1"/>
  <c r="V17" i="2" s="1"/>
  <c r="V18" i="2" s="1" a="1"/>
  <c r="V18" i="2" s="1"/>
  <c r="V19" i="2" s="1" a="1"/>
  <c r="V19" i="2" s="1"/>
  <c r="V20" i="2" s="1" a="1"/>
  <c r="V20" i="2" s="1"/>
  <c r="V21" i="2" s="1" a="1"/>
  <c r="V21" i="2" s="1"/>
  <c r="V22" i="2" s="1" a="1"/>
  <c r="V22" i="2" s="1"/>
  <c r="V23" i="2" s="1" a="1"/>
  <c r="V23" i="2" s="1"/>
  <c r="V24" i="2" s="1" a="1"/>
  <c r="V24" i="2" s="1"/>
  <c r="V25" i="2" s="1" a="1"/>
  <c r="V25" i="2" s="1"/>
  <c r="V26" i="2" s="1" a="1"/>
  <c r="V26" i="2" s="1"/>
  <c r="V27" i="2" s="1" a="1"/>
  <c r="V27" i="2" s="1"/>
  <c r="V28" i="2" s="1" a="1"/>
  <c r="V28" i="2" s="1"/>
  <c r="V29" i="2" s="1" a="1"/>
  <c r="V29" i="2" s="1"/>
  <c r="V30" i="2" s="1" a="1"/>
  <c r="V30" i="2" s="1"/>
  <c r="V31" i="2" s="1" a="1"/>
  <c r="V31" i="2" s="1"/>
  <c r="V32" i="2" s="1" a="1"/>
  <c r="V32" i="2" s="1"/>
  <c r="V33" i="2" s="1" a="1"/>
  <c r="V33" i="2" s="1"/>
  <c r="V34" i="2" s="1" a="1"/>
  <c r="V34" i="2" s="1"/>
  <c r="V35" i="2" s="1" a="1"/>
  <c r="V35" i="2" s="1"/>
  <c r="V36" i="2" s="1" a="1"/>
  <c r="V36" i="2" s="1"/>
  <c r="V37" i="2" s="1" a="1"/>
  <c r="V37" i="2" s="1"/>
  <c r="V38" i="2" s="1" a="1"/>
  <c r="V38" i="2" s="1"/>
  <c r="V39" i="2" s="1" a="1"/>
  <c r="V39" i="2" s="1"/>
  <c r="V40" i="2" s="1" a="1"/>
  <c r="V40" i="2" s="1"/>
  <c r="V41" i="2" s="1" a="1"/>
  <c r="V41" i="2" s="1"/>
  <c r="V42" i="2" s="1" a="1"/>
  <c r="V42" i="2" s="1"/>
  <c r="V43" i="2" s="1" a="1"/>
  <c r="V43" i="2" s="1"/>
  <c r="V44" i="2" s="1" a="1"/>
  <c r="V44" i="2" s="1"/>
  <c r="V45" i="2" s="1" a="1"/>
  <c r="V45" i="2" s="1"/>
  <c r="V46" i="2" s="1" a="1"/>
  <c r="V46" i="2" s="1"/>
  <c r="V47" i="2" s="1" a="1"/>
  <c r="V47" i="2" s="1"/>
  <c r="V48" i="2" s="1" a="1"/>
  <c r="V48" i="2" s="1"/>
  <c r="V49" i="2" s="1" a="1"/>
  <c r="V49" i="2" s="1"/>
  <c r="V50" i="2" s="1" a="1"/>
  <c r="V50" i="2" s="1"/>
  <c r="V51" i="2" s="1" a="1"/>
  <c r="V51" i="2" s="1"/>
  <c r="V52" i="2" s="1" a="1"/>
  <c r="V52" i="2" s="1"/>
  <c r="V53" i="2" s="1" a="1"/>
  <c r="V53" i="2" s="1"/>
  <c r="V54" i="2" s="1" a="1"/>
  <c r="V54" i="2" s="1"/>
  <c r="V55" i="2" s="1" a="1"/>
  <c r="V55" i="2" s="1"/>
  <c r="V56" i="2" s="1" a="1"/>
  <c r="V56" i="2" s="1"/>
  <c r="V57" i="2" s="1" a="1"/>
  <c r="V57" i="2" s="1"/>
  <c r="V58" i="2" s="1" a="1"/>
  <c r="V58" i="2" s="1"/>
  <c r="V59" i="2" s="1" a="1"/>
  <c r="V59" i="2" s="1"/>
  <c r="V60" i="2" s="1" a="1"/>
  <c r="V60" i="2" s="1"/>
  <c r="V61" i="2" s="1" a="1"/>
  <c r="V61" i="2" s="1"/>
  <c r="V62" i="2" s="1" a="1"/>
  <c r="V62" i="2" s="1"/>
  <c r="V63" i="2" s="1" a="1"/>
  <c r="V63" i="2" s="1"/>
  <c r="V64" i="2" s="1" a="1"/>
  <c r="V64" i="2" s="1"/>
  <c r="V65" i="2" s="1" a="1"/>
  <c r="V65" i="2" s="1"/>
  <c r="V66" i="2" s="1" a="1"/>
  <c r="V66" i="2" s="1"/>
  <c r="V67" i="2" s="1" a="1"/>
  <c r="V67" i="2" s="1"/>
  <c r="V68" i="2" s="1" a="1"/>
  <c r="V68" i="2" s="1"/>
  <c r="V69" i="2" s="1" a="1"/>
  <c r="V69" i="2" s="1"/>
  <c r="V70" i="2" s="1" a="1"/>
  <c r="V70" i="2" s="1"/>
  <c r="V71" i="2" s="1" a="1"/>
  <c r="V71" i="2" s="1"/>
  <c r="V72" i="2" s="1" a="1"/>
  <c r="V72" i="2" s="1"/>
  <c r="V73" i="2" s="1" a="1"/>
  <c r="V73" i="2" s="1"/>
  <c r="V74" i="2" s="1" a="1"/>
  <c r="V74" i="2" s="1"/>
  <c r="V75" i="2" s="1" a="1"/>
  <c r="V75" i="2" s="1"/>
  <c r="V76" i="2" s="1" a="1"/>
  <c r="V76" i="2" s="1"/>
  <c r="V77" i="2" s="1" a="1"/>
  <c r="V77" i="2" s="1"/>
  <c r="V78" i="2" s="1" a="1"/>
  <c r="V78" i="2" s="1"/>
  <c r="V79" i="2" s="1" a="1"/>
  <c r="V79" i="2" s="1"/>
  <c r="V80" i="2" s="1" a="1"/>
  <c r="V80" i="2" s="1"/>
  <c r="V81" i="2" s="1" a="1"/>
  <c r="V81" i="2" s="1"/>
  <c r="V82" i="2" s="1" a="1"/>
  <c r="V82" i="2" s="1"/>
  <c r="V83" i="2" s="1" a="1"/>
  <c r="V83" i="2" s="1"/>
  <c r="V84" i="2" s="1" a="1"/>
  <c r="V84" i="2" s="1"/>
  <c r="V85" i="2" s="1" a="1"/>
  <c r="V85" i="2" s="1"/>
  <c r="V86" i="2" s="1" a="1"/>
  <c r="V86" i="2" s="1"/>
  <c r="V87" i="2" s="1" a="1"/>
  <c r="V87" i="2" s="1"/>
  <c r="V88" i="2" s="1" a="1"/>
  <c r="V88" i="2" s="1"/>
  <c r="V89" i="2" s="1" a="1"/>
  <c r="V89" i="2" s="1"/>
  <c r="V90" i="2" s="1" a="1"/>
  <c r="V90" i="2" s="1"/>
  <c r="V91" i="2" s="1" a="1"/>
  <c r="V91" i="2" s="1"/>
  <c r="V92" i="2" s="1" a="1"/>
  <c r="V92" i="2" s="1"/>
  <c r="V93" i="2" s="1" a="1"/>
  <c r="V93" i="2" s="1"/>
  <c r="C74" i="1"/>
  <c r="X31" i="2" a="1"/>
  <c r="X31" i="2" s="1"/>
  <c r="D66" i="4"/>
  <c r="C75" i="1" l="1"/>
  <c r="X32" i="2" a="1"/>
  <c r="X32" i="2" s="1"/>
  <c r="D67" i="4"/>
  <c r="C76" i="1" l="1"/>
  <c r="X33" i="2" a="1"/>
  <c r="X33" i="2" s="1"/>
  <c r="D68" i="4"/>
  <c r="C77" i="1" l="1"/>
  <c r="X34" i="2" a="1"/>
  <c r="X34" i="2" s="1"/>
  <c r="D69" i="4"/>
  <c r="C78" i="1" l="1"/>
  <c r="X35" i="2" a="1"/>
  <c r="X35" i="2" s="1"/>
  <c r="D70" i="4"/>
  <c r="C79" i="1" l="1"/>
  <c r="X36" i="2" a="1"/>
  <c r="X36" i="2" s="1"/>
  <c r="D71" i="4"/>
  <c r="C80" i="1" l="1"/>
  <c r="X37" i="2" a="1"/>
  <c r="X37" i="2" s="1"/>
  <c r="D72" i="4"/>
  <c r="C81" i="1" l="1"/>
  <c r="X38" i="2" a="1"/>
  <c r="X38" i="2" s="1"/>
  <c r="D73" i="4"/>
  <c r="C82" i="1" l="1"/>
  <c r="X39" i="2" a="1"/>
  <c r="X39" i="2" s="1"/>
  <c r="D74" i="4"/>
  <c r="C83" i="1" l="1"/>
  <c r="X40" i="2" a="1"/>
  <c r="X40" i="2" s="1"/>
  <c r="D75" i="4"/>
  <c r="C84" i="1" l="1"/>
  <c r="X41" i="2" a="1"/>
  <c r="X41" i="2" s="1"/>
  <c r="D76" i="4"/>
  <c r="C85" i="1" l="1"/>
  <c r="X42" i="2" a="1"/>
  <c r="X42" i="2" s="1"/>
  <c r="D77" i="4"/>
  <c r="C86" i="1" l="1"/>
  <c r="X43" i="2" a="1"/>
  <c r="X43" i="2" s="1"/>
  <c r="D78" i="4"/>
  <c r="C87" i="1" l="1"/>
  <c r="X44" i="2" a="1"/>
  <c r="X44" i="2" s="1"/>
  <c r="D79" i="4"/>
  <c r="C88" i="1" l="1"/>
  <c r="X45" i="2" a="1"/>
  <c r="X45" i="2" s="1"/>
  <c r="D80" i="4"/>
  <c r="C89" i="1" l="1"/>
  <c r="X46" i="2" a="1"/>
  <c r="X46" i="2" s="1"/>
  <c r="D81" i="4"/>
  <c r="C90" i="1" l="1"/>
  <c r="X47" i="2" a="1"/>
  <c r="X47" i="2" s="1"/>
  <c r="D82" i="4"/>
  <c r="C91" i="1" l="1"/>
  <c r="X48" i="2" a="1"/>
  <c r="X48" i="2" s="1"/>
  <c r="D83" i="4"/>
  <c r="C92" i="1" l="1"/>
  <c r="X49" i="2" a="1"/>
  <c r="X49" i="2" s="1"/>
  <c r="D84" i="4"/>
  <c r="C93" i="1" l="1"/>
  <c r="X50" i="2" a="1"/>
  <c r="X50" i="2" s="1"/>
  <c r="D85" i="4"/>
  <c r="C94" i="1" l="1"/>
  <c r="X51" i="2" a="1"/>
  <c r="X51" i="2" s="1"/>
  <c r="D86" i="4"/>
  <c r="C95" i="1" l="1"/>
  <c r="X52" i="2" a="1"/>
  <c r="X52" i="2" s="1"/>
  <c r="D87" i="4"/>
  <c r="C96" i="1" l="1"/>
  <c r="X53" i="2" a="1"/>
  <c r="X53" i="2" s="1"/>
  <c r="D88" i="4"/>
  <c r="C97" i="1" l="1"/>
  <c r="X54" i="2" a="1"/>
  <c r="X54" i="2" s="1"/>
  <c r="D89" i="4"/>
  <c r="C98" i="1" l="1"/>
  <c r="X55" i="2" a="1"/>
  <c r="X55" i="2" s="1"/>
  <c r="D90" i="4"/>
  <c r="C99" i="1" l="1"/>
  <c r="X56" i="2" a="1"/>
  <c r="X56" i="2" s="1"/>
  <c r="D91" i="4"/>
  <c r="C100" i="1" l="1"/>
  <c r="X57" i="2" a="1"/>
  <c r="X57" i="2" s="1"/>
  <c r="D92" i="4"/>
  <c r="C101" i="1" l="1"/>
  <c r="X58" i="2" a="1"/>
  <c r="X58" i="2" s="1"/>
  <c r="D93" i="4"/>
  <c r="C102" i="1" l="1"/>
  <c r="X59" i="2" a="1"/>
  <c r="X59" i="2" s="1"/>
  <c r="D94" i="4"/>
  <c r="C103" i="1" l="1"/>
  <c r="X60" i="2" a="1"/>
  <c r="X60" i="2" s="1"/>
  <c r="D95" i="4"/>
  <c r="C104" i="1" l="1"/>
  <c r="X61" i="2" a="1"/>
  <c r="X61" i="2" s="1"/>
  <c r="D96" i="4"/>
  <c r="C105" i="1" l="1"/>
  <c r="X62" i="2" a="1"/>
  <c r="X62" i="2" s="1"/>
  <c r="D97" i="4"/>
  <c r="C106" i="1" l="1"/>
  <c r="X63" i="2" a="1"/>
  <c r="X63" i="2" s="1"/>
  <c r="D98" i="4"/>
  <c r="C107" i="1" l="1"/>
  <c r="X64" i="2" a="1"/>
  <c r="X64" i="2" s="1"/>
  <c r="D99" i="4"/>
  <c r="C108" i="1" l="1"/>
  <c r="X65" i="2" a="1"/>
  <c r="X65" i="2" s="1"/>
  <c r="D100" i="4"/>
  <c r="C109" i="1" l="1"/>
  <c r="X66" i="2" a="1"/>
  <c r="X66" i="2" s="1"/>
  <c r="D101" i="4"/>
  <c r="C110" i="1" l="1"/>
  <c r="X67" i="2" a="1"/>
  <c r="X67" i="2" s="1"/>
  <c r="X68" i="2" s="1" a="1"/>
  <c r="X68" i="2" s="1"/>
  <c r="X69" i="2" s="1" a="1"/>
  <c r="X69" i="2" s="1"/>
  <c r="X70" i="2" s="1" a="1"/>
  <c r="X70" i="2" s="1"/>
  <c r="X71" i="2" s="1" a="1"/>
  <c r="X71" i="2" s="1"/>
  <c r="X72" i="2" s="1" a="1"/>
  <c r="X72" i="2" s="1"/>
  <c r="X73" i="2" s="1" a="1"/>
  <c r="X73" i="2" s="1"/>
  <c r="X74" i="2" s="1" a="1"/>
  <c r="X74" i="2" s="1"/>
  <c r="X75" i="2" s="1" a="1"/>
  <c r="X75" i="2" s="1"/>
  <c r="X76" i="2" s="1" a="1"/>
  <c r="X76" i="2" s="1"/>
  <c r="X77" i="2" s="1" a="1"/>
  <c r="X77" i="2" s="1"/>
  <c r="X78" i="2" s="1" a="1"/>
  <c r="X78" i="2" s="1"/>
  <c r="X79" i="2" s="1" a="1"/>
  <c r="X79" i="2" s="1"/>
  <c r="X80" i="2" s="1" a="1"/>
  <c r="X80" i="2" s="1"/>
  <c r="X81" i="2" s="1" a="1"/>
  <c r="X81" i="2" s="1"/>
  <c r="X82" i="2" s="1" a="1"/>
  <c r="X82" i="2" s="1"/>
  <c r="X83" i="2" s="1" a="1"/>
  <c r="X83" i="2" s="1"/>
  <c r="X84" i="2" s="1" a="1"/>
  <c r="X84" i="2" s="1"/>
  <c r="X85" i="2" s="1" a="1"/>
  <c r="X85" i="2" s="1"/>
  <c r="X86" i="2" s="1" a="1"/>
  <c r="X86" i="2" s="1"/>
  <c r="X87" i="2" s="1" a="1"/>
  <c r="X87" i="2" s="1"/>
  <c r="X88" i="2" s="1" a="1"/>
  <c r="X88" i="2" s="1"/>
  <c r="X89" i="2" s="1" a="1"/>
  <c r="X89" i="2" s="1"/>
  <c r="X90" i="2" s="1" a="1"/>
  <c r="X90" i="2" s="1"/>
  <c r="X91" i="2" s="1" a="1"/>
  <c r="X91" i="2" s="1"/>
  <c r="X92" i="2" s="1" a="1"/>
  <c r="X92" i="2" s="1"/>
  <c r="X93" i="2" s="1" a="1"/>
  <c r="X93" i="2" s="1"/>
  <c r="D102" i="4"/>
  <c r="Y2" i="2" l="1" a="1"/>
  <c r="Y2" i="2" s="1"/>
  <c r="D103" i="4"/>
  <c r="Y3" i="2" l="1" a="1"/>
  <c r="Y3" i="2" s="1"/>
  <c r="Y4" i="2" s="1" a="1"/>
  <c r="Y4" i="2" s="1"/>
  <c r="Y5" i="2" l="1" a="1"/>
  <c r="Y5" i="2" s="1"/>
  <c r="Y6" i="2" l="1" a="1"/>
  <c r="Y6" i="2" s="1"/>
  <c r="Y7" i="2" l="1" a="1"/>
  <c r="Y7" i="2" s="1"/>
  <c r="Y8" i="2" l="1" a="1"/>
  <c r="Y8" i="2" s="1"/>
  <c r="Y9" i="2" s="1" a="1"/>
  <c r="Y9" i="2" s="1"/>
  <c r="Y10" i="2" s="1" a="1"/>
  <c r="Y10" i="2" s="1"/>
  <c r="Y11" i="2" s="1" a="1"/>
  <c r="Y11" i="2" s="1"/>
  <c r="Y12" i="2" s="1" a="1"/>
  <c r="Y12" i="2" s="1"/>
  <c r="Y13" i="2" s="1" a="1"/>
  <c r="Y13" i="2" s="1"/>
  <c r="Y14" i="2" s="1" a="1"/>
  <c r="Y14" i="2" s="1"/>
  <c r="Y15" i="2" s="1" a="1"/>
  <c r="Y15" i="2" s="1"/>
  <c r="Y16" i="2" s="1" a="1"/>
  <c r="Y16" i="2" s="1"/>
  <c r="Y17" i="2" s="1" a="1"/>
  <c r="Y17" i="2" s="1"/>
  <c r="Y18" i="2" s="1" a="1"/>
  <c r="Y18" i="2" s="1"/>
  <c r="Y19" i="2" s="1" a="1"/>
  <c r="Y19" i="2" s="1"/>
  <c r="Y20" i="2" s="1" a="1"/>
  <c r="Y20" i="2" s="1"/>
  <c r="Y21" i="2" s="1" a="1"/>
  <c r="Y21" i="2" s="1"/>
  <c r="Y22" i="2" s="1" a="1"/>
  <c r="Y22" i="2" s="1"/>
  <c r="Y23" i="2" s="1" a="1"/>
  <c r="Y23" i="2" s="1"/>
  <c r="Y24" i="2" s="1" a="1"/>
  <c r="Y24" i="2" s="1"/>
  <c r="Y25" i="2" s="1" a="1"/>
  <c r="Y25" i="2" s="1"/>
  <c r="Y26" i="2" s="1" a="1"/>
  <c r="Y26" i="2" s="1"/>
  <c r="Y27" i="2" s="1" a="1"/>
  <c r="Y27" i="2" s="1"/>
  <c r="Y28" i="2" s="1" a="1"/>
  <c r="Y28" i="2" s="1"/>
  <c r="Y29" i="2" s="1" a="1"/>
  <c r="Y29" i="2" s="1"/>
  <c r="Y30" i="2" s="1" a="1"/>
  <c r="Y30" i="2" s="1"/>
  <c r="Y31" i="2" s="1" a="1"/>
  <c r="Y31" i="2" s="1"/>
  <c r="Y32" i="2" s="1" a="1"/>
  <c r="Y32" i="2" s="1"/>
  <c r="Y33" i="2" s="1" a="1"/>
  <c r="Y33" i="2" s="1"/>
  <c r="Y34" i="2" s="1" a="1"/>
  <c r="Y34" i="2" s="1"/>
  <c r="Y35" i="2" s="1" a="1"/>
  <c r="Y35" i="2" s="1"/>
  <c r="Y36" i="2" s="1" a="1"/>
  <c r="Y36" i="2" s="1"/>
  <c r="Y37" i="2" s="1" a="1"/>
  <c r="Y37" i="2" s="1"/>
  <c r="Y38" i="2" s="1" a="1"/>
  <c r="Y38" i="2" s="1"/>
  <c r="Y39" i="2" s="1" a="1"/>
  <c r="Y39" i="2" s="1"/>
  <c r="Y40" i="2" s="1" a="1"/>
  <c r="Y40" i="2" s="1"/>
  <c r="Y41" i="2" s="1" a="1"/>
  <c r="Y41" i="2" s="1"/>
  <c r="Y42" i="2" s="1" a="1"/>
  <c r="Y42" i="2" s="1"/>
  <c r="Y43" i="2" s="1" a="1"/>
  <c r="Y43" i="2" s="1"/>
  <c r="Y44" i="2" s="1" a="1"/>
  <c r="Y44" i="2" s="1"/>
  <c r="Y45" i="2" s="1" a="1"/>
  <c r="Y45" i="2" s="1"/>
  <c r="Y46" i="2" s="1" a="1"/>
  <c r="Y46" i="2" s="1"/>
  <c r="Y47" i="2" s="1" a="1"/>
  <c r="Y47" i="2" s="1"/>
  <c r="Y48" i="2" s="1" a="1"/>
  <c r="Y48" i="2" s="1"/>
  <c r="Y49" i="2" s="1" a="1"/>
  <c r="Y49" i="2" s="1"/>
  <c r="Y50" i="2" s="1" a="1"/>
  <c r="Y50" i="2" s="1"/>
  <c r="Y51" i="2" s="1" a="1"/>
  <c r="Y51" i="2" s="1"/>
  <c r="Y52" i="2" s="1" a="1"/>
  <c r="Y52" i="2" s="1"/>
  <c r="Y53" i="2" s="1" a="1"/>
  <c r="Y53" i="2" s="1"/>
  <c r="Y54" i="2" s="1" a="1"/>
  <c r="Y54" i="2" s="1"/>
  <c r="Y55" i="2" s="1" a="1"/>
  <c r="Y55" i="2" s="1"/>
  <c r="Y56" i="2" s="1" a="1"/>
  <c r="Y56" i="2" s="1"/>
  <c r="Y57" i="2" s="1" a="1"/>
  <c r="Y57" i="2" s="1"/>
  <c r="Y58" i="2" s="1" a="1"/>
  <c r="Y58" i="2" s="1"/>
  <c r="Y59" i="2" s="1" a="1"/>
  <c r="Y59" i="2" s="1"/>
  <c r="Y60" i="2" s="1" a="1"/>
  <c r="Y60" i="2" s="1"/>
  <c r="Y61" i="2" s="1" a="1"/>
  <c r="Y61" i="2" s="1"/>
  <c r="Y62" i="2" s="1" a="1"/>
  <c r="Y62" i="2" s="1"/>
  <c r="Y63" i="2" s="1" a="1"/>
  <c r="Y63" i="2" s="1"/>
  <c r="Y64" i="2" s="1" a="1"/>
  <c r="Y64" i="2" s="1"/>
  <c r="Y65" i="2" s="1" a="1"/>
  <c r="Y65" i="2" s="1"/>
  <c r="Y66" i="2" s="1" a="1"/>
  <c r="Y66" i="2" s="1"/>
  <c r="Y67" i="2" s="1" a="1"/>
  <c r="Y67" i="2" s="1"/>
  <c r="Y68" i="2" s="1" a="1"/>
  <c r="Y68" i="2" s="1"/>
  <c r="Y69" i="2" s="1" a="1"/>
  <c r="Y69" i="2" s="1"/>
  <c r="Y70" i="2" s="1" a="1"/>
  <c r="Y70" i="2" s="1"/>
  <c r="Y71" i="2" s="1" a="1"/>
  <c r="Y71" i="2" s="1"/>
  <c r="Y72" i="2" s="1" a="1"/>
  <c r="Y72" i="2" s="1"/>
  <c r="Y73" i="2" s="1" a="1"/>
  <c r="Y73" i="2" s="1"/>
  <c r="Y74" i="2" s="1" a="1"/>
  <c r="Y74" i="2" s="1"/>
  <c r="Y75" i="2" s="1" a="1"/>
  <c r="Y75" i="2" s="1"/>
  <c r="Y76" i="2" s="1" a="1"/>
  <c r="Y76" i="2" s="1"/>
  <c r="Y77" i="2" s="1" a="1"/>
  <c r="Y77" i="2" s="1"/>
  <c r="Y78" i="2" s="1" a="1"/>
  <c r="Y78" i="2" s="1"/>
  <c r="Y79" i="2" s="1" a="1"/>
  <c r="Y79" i="2" s="1"/>
  <c r="Y80" i="2" s="1" a="1"/>
  <c r="Y80" i="2" s="1"/>
  <c r="Y81" i="2" s="1" a="1"/>
  <c r="Y81" i="2" s="1"/>
  <c r="Y82" i="2" s="1" a="1"/>
  <c r="Y82" i="2" s="1"/>
  <c r="Y83" i="2" s="1" a="1"/>
  <c r="Y83" i="2" s="1"/>
  <c r="Y84" i="2" s="1" a="1"/>
  <c r="Y84" i="2" s="1"/>
  <c r="Y85" i="2" s="1" a="1"/>
  <c r="Y85" i="2" s="1"/>
  <c r="Y86" i="2" s="1" a="1"/>
  <c r="Y86" i="2" s="1"/>
  <c r="Y87" i="2" s="1" a="1"/>
  <c r="Y87" i="2" s="1"/>
  <c r="Y88" i="2" s="1" a="1"/>
  <c r="Y88" i="2" s="1"/>
  <c r="Y89" i="2" s="1" a="1"/>
  <c r="Y89" i="2" s="1"/>
  <c r="Y90" i="2" s="1" a="1"/>
  <c r="Y90" i="2" s="1"/>
  <c r="Y91" i="2" s="1" a="1"/>
  <c r="Y91" i="2" s="1"/>
  <c r="Y92" i="2" s="1" a="1"/>
  <c r="Y92" i="2" s="1"/>
  <c r="Y93" i="2" s="1" a="1"/>
  <c r="Y93" i="2" s="1"/>
</calcChain>
</file>

<file path=xl/connections.xml><?xml version="1.0" encoding="utf-8"?>
<connections xmlns="http://schemas.openxmlformats.org/spreadsheetml/2006/main">
  <connection id="1" name="Запрос — Филиалы" description="Соединение с запросом &quot;Филиалы&quot; в книге." type="5" refreshedVersion="0" background="1">
    <dbPr connection="provider=Microsoft.Mashup.OleDb.1;data source=$EmbeddedMashup(1b190b5b-3f65-4332-86ea-6de3b8cc3de3)$;location=Филиалы;extended properties=UEsDBBQAAgAIAEyDNU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BMgzV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TIM1TlCoUFcNAQAAvgEAABMAHABGb3JtdWxhcy9TZWN0aW9uMS5tIKIYACigFAAAAAAAAAAAAAAAAAAAAAAAAAAAAFWQTWrDMBCF94bcYdCi2CBKum1wF2nXgTbeG8UdE4MtBWlSaowhdNtF71B6gG4KgUDPIN+oin9iVzBIPH3z3kgGE8qUhHW33yxm3swzW6HxGeyXPdqTq297at4hBJ9AGCCxyTEI77wcyQO3NBbqBeNE5Y6JzrfXT610r/J9IY1PvGL20/40h+Zgj82b/W33D1YHvHUgLaTZxa3zxSNqRWXQHwN63p1iKQo0F7iLWp01f+rWN6TzCVlsMjnONoH5aMx7TA98hK+0LB8wz4qMUPvslnF43CvCNZXOdqWkC2PTP2NDOISTF6VKF0N4OudQVf+bOKBItsAqBlcQu2K106jcIZCboa4DL5Od7+IPUEsBAi0AFAACAAgATIM1TmE8Y3GrAAAA+gAAABIAAAAAAAAAAAAAAAAAAAAAAENvbmZpZy9QYWNrYWdlLnhtbFBLAQItABQAAgAIAEyDNU4PyumrpAAAAOkAAAATAAAAAAAAAAAAAAAAAPcAAABbQ29udGVudF9UeXBlc10ueG1sUEsBAi0AFAACAAgATIM1TlCoUFcNAQAAvgEAABMAAAAAAAAAAAAAAAAA6AEAAEZvcm11bGFzL1NlY3Rpb24xLm1QSwUGAAAAAAMAAwDCAAAAQgMAAAAA" command="SELECT * FROM [Филиалы]"/>
  </connection>
</connections>
</file>

<file path=xl/sharedStrings.xml><?xml version="1.0" encoding="utf-8"?>
<sst xmlns="http://schemas.openxmlformats.org/spreadsheetml/2006/main" count="3511" uniqueCount="265">
  <si>
    <t>Москва Восток</t>
  </si>
  <si>
    <t>Москва Север</t>
  </si>
  <si>
    <t>Москва Юго-Запад</t>
  </si>
  <si>
    <t>С. Петербург</t>
  </si>
  <si>
    <t>Н. Новгород</t>
  </si>
  <si>
    <t>Самара</t>
  </si>
  <si>
    <t>Волгоград</t>
  </si>
  <si>
    <t>Ростов-на-Дону</t>
  </si>
  <si>
    <t>Краснодар</t>
  </si>
  <si>
    <t>Казань</t>
  </si>
  <si>
    <t>Челябинск</t>
  </si>
  <si>
    <t>Саратов</t>
  </si>
  <si>
    <t>Екатеринбург</t>
  </si>
  <si>
    <t>Воронеж</t>
  </si>
  <si>
    <t>Пермь</t>
  </si>
  <si>
    <t>Ярославль</t>
  </si>
  <si>
    <t>Ставрополь</t>
  </si>
  <si>
    <t>Красноярск</t>
  </si>
  <si>
    <t>Пенза</t>
  </si>
  <si>
    <t>Новосибирск</t>
  </si>
  <si>
    <t>Уфа</t>
  </si>
  <si>
    <t>Н. Челны</t>
  </si>
  <si>
    <t>Чебоксары</t>
  </si>
  <si>
    <t>Тула</t>
  </si>
  <si>
    <t>Ульяновск</t>
  </si>
  <si>
    <t>Тюмень</t>
  </si>
  <si>
    <t>Омск</t>
  </si>
  <si>
    <t>Ижевск</t>
  </si>
  <si>
    <t>Иваново</t>
  </si>
  <si>
    <t>Белгород</t>
  </si>
  <si>
    <t>Липецк</t>
  </si>
  <si>
    <t>Магнитогорск</t>
  </si>
  <si>
    <t>Киров</t>
  </si>
  <si>
    <t>Тверь</t>
  </si>
  <si>
    <t>Владимир</t>
  </si>
  <si>
    <t>Оренбург</t>
  </si>
  <si>
    <t>Астрахань</t>
  </si>
  <si>
    <t>Курск</t>
  </si>
  <si>
    <t>Кемерово</t>
  </si>
  <si>
    <t>Тамбов</t>
  </si>
  <si>
    <t>Сочи</t>
  </si>
  <si>
    <t>Н. Тагил</t>
  </si>
  <si>
    <t>Калуга</t>
  </si>
  <si>
    <t>Новороссийск</t>
  </si>
  <si>
    <t>Пятигорск</t>
  </si>
  <si>
    <t>Рязань</t>
  </si>
  <si>
    <t>Дзержинск</t>
  </si>
  <si>
    <t>Анапа</t>
  </si>
  <si>
    <t>Псков</t>
  </si>
  <si>
    <t>Златоуст</t>
  </si>
  <si>
    <t>Череповец</t>
  </si>
  <si>
    <t>Михайловка</t>
  </si>
  <si>
    <t>Абакан</t>
  </si>
  <si>
    <t>Геленджик</t>
  </si>
  <si>
    <t>Копейск</t>
  </si>
  <si>
    <t>Муром</t>
  </si>
  <si>
    <t>Смоленск</t>
  </si>
  <si>
    <t>Салават</t>
  </si>
  <si>
    <t>Октябрьский</t>
  </si>
  <si>
    <t>Колпино</t>
  </si>
  <si>
    <t>Нижнекамск</t>
  </si>
  <si>
    <t>Барнаул</t>
  </si>
  <si>
    <t>Новошахтинск</t>
  </si>
  <si>
    <t>Нефтекамск</t>
  </si>
  <si>
    <t>Город</t>
  </si>
  <si>
    <t>Территория</t>
  </si>
  <si>
    <t>Москва</t>
  </si>
  <si>
    <t>ТЕРР_МСК</t>
  </si>
  <si>
    <t>ТЕРР_МСК1</t>
  </si>
  <si>
    <t>ТЕРР_СПБ</t>
  </si>
  <si>
    <t>ТЕРР_СПБ1</t>
  </si>
  <si>
    <t>ТЕРР_НН</t>
  </si>
  <si>
    <t>ТЕРР_НН1</t>
  </si>
  <si>
    <t>ТЕРР_ВЛГ</t>
  </si>
  <si>
    <t>ТЕРР_ВЛГ1</t>
  </si>
  <si>
    <t>ТЕРР_РНД</t>
  </si>
  <si>
    <t>ТЕРР_РНД1</t>
  </si>
  <si>
    <t>ТЕРР_СМР</t>
  </si>
  <si>
    <t>ТЕРР_СМР1</t>
  </si>
  <si>
    <t>ТЕРР_МСК2</t>
  </si>
  <si>
    <t>ТЕРР_КЗН</t>
  </si>
  <si>
    <t>ТЕРР_КЗН1</t>
  </si>
  <si>
    <t>ТЕРР_МСК3</t>
  </si>
  <si>
    <t>ТЕРР_СПБ2</t>
  </si>
  <si>
    <t>ТЕРР_НН2</t>
  </si>
  <si>
    <t>ТЕРР_СРТ</t>
  </si>
  <si>
    <t>ТЕРР_СРТ1</t>
  </si>
  <si>
    <t>ТЕРР_КРД</t>
  </si>
  <si>
    <t>ТЕРР_КРД1</t>
  </si>
  <si>
    <t>ТЕРР_СПБ3</t>
  </si>
  <si>
    <t>ТЕРР_ВЛГ2</t>
  </si>
  <si>
    <t>ТЕРР_СМР2</t>
  </si>
  <si>
    <t>ТЕРР_МСК4</t>
  </si>
  <si>
    <t>ТЕРР_СМР3</t>
  </si>
  <si>
    <t>ТЕРР_ЧЛБ</t>
  </si>
  <si>
    <t>ТЕРР_ЧЛБ1</t>
  </si>
  <si>
    <t>ТЕРР_ЯР</t>
  </si>
  <si>
    <t>ТЕРР_ЯР1</t>
  </si>
  <si>
    <t>ТЕРР_СТАВ</t>
  </si>
  <si>
    <t>ТЕРР_СТАВ1</t>
  </si>
  <si>
    <t>ТЕРР_ВРН</t>
  </si>
  <si>
    <t>ТЕРР_ВРН1</t>
  </si>
  <si>
    <t>ТЕРР_ПЕРМ</t>
  </si>
  <si>
    <t>ТЕРР_ПЕР1</t>
  </si>
  <si>
    <t>ТЕРР_ПЕНЗ</t>
  </si>
  <si>
    <t>ТЕРР_ПЕН1</t>
  </si>
  <si>
    <t>ТЕРР_ЕКАТ</t>
  </si>
  <si>
    <t>ТЕРР_ЕКАТ1</t>
  </si>
  <si>
    <t>ТЕРР_КРАСН</t>
  </si>
  <si>
    <t>ТЕРР_КРАС</t>
  </si>
  <si>
    <t>ТЕРР_ТУЛА</t>
  </si>
  <si>
    <t>ТЕРР_ТУЛА1</t>
  </si>
  <si>
    <t>ТЕРР_МСК5</t>
  </si>
  <si>
    <t>ТЕРР_УФА</t>
  </si>
  <si>
    <t>ТЕРР_УФА1</t>
  </si>
  <si>
    <t>ТЕРР_НВСБ</t>
  </si>
  <si>
    <t>ТЕРР_НВСБ1</t>
  </si>
  <si>
    <t>ТЕРР_НЧ</t>
  </si>
  <si>
    <t>ТЕРР_НЧ1</t>
  </si>
  <si>
    <t>ТЕРР_ТМН</t>
  </si>
  <si>
    <t>ТЕРР_ТМН1</t>
  </si>
  <si>
    <t>ТЕРР_ЛИП</t>
  </si>
  <si>
    <t>ТЕРР_ЛИП1</t>
  </si>
  <si>
    <t>ТЕРР_ИЖЕВ</t>
  </si>
  <si>
    <t>ТЕРР_ИЖЕВ1</t>
  </si>
  <si>
    <t>ТЕРР_МСК7</t>
  </si>
  <si>
    <t>ТЕРР_ИВН</t>
  </si>
  <si>
    <t>ТЕРР_ИВН1</t>
  </si>
  <si>
    <t>ТЕРР_ЧЕБО</t>
  </si>
  <si>
    <t>ТЕРР_МАГН</t>
  </si>
  <si>
    <t>ТЕРР_МАГН1</t>
  </si>
  <si>
    <t>ТЕРР_НТГ</t>
  </si>
  <si>
    <t>ТЕРР_НТГ1</t>
  </si>
  <si>
    <t>ТЕРР_МСК8</t>
  </si>
  <si>
    <t>ТЕРР_УЛН</t>
  </si>
  <si>
    <t>ТЕРР_УЛН1</t>
  </si>
  <si>
    <t>ТЕРР_СПБ4</t>
  </si>
  <si>
    <t>ТЕРР_ПТГ</t>
  </si>
  <si>
    <t>ТЕРР_ПТГ1</t>
  </si>
  <si>
    <t>ТЕРР_ОМК</t>
  </si>
  <si>
    <t>ТЕРР_ОМК1</t>
  </si>
  <si>
    <t>ТЕРР_БЛГ</t>
  </si>
  <si>
    <t>ТЕРР_БЛГ1</t>
  </si>
  <si>
    <t>ТЕРР_НВР</t>
  </si>
  <si>
    <t>ТЕРР_НВР1</t>
  </si>
  <si>
    <t>ТЕРР_КИР</t>
  </si>
  <si>
    <t>ТЕРР_КИР1</t>
  </si>
  <si>
    <t>ТЕРР_ОРН</t>
  </si>
  <si>
    <t>ТЕРР_ОРН1</t>
  </si>
  <si>
    <t>ТЕРР_КМР</t>
  </si>
  <si>
    <t>ТЕРР_КМР1</t>
  </si>
  <si>
    <t>ТЕРР_СОЧ</t>
  </si>
  <si>
    <t>ТЕРР_СОЧ1</t>
  </si>
  <si>
    <t>ТЕРР_РНД2</t>
  </si>
  <si>
    <t>ТЕРР_ТВР</t>
  </si>
  <si>
    <t>ТЕРР_ТВР1</t>
  </si>
  <si>
    <t>ТЕРР_МСК10</t>
  </si>
  <si>
    <t>ТЕРР_СПБ5</t>
  </si>
  <si>
    <t>ТЕРР_ЕКАТ2</t>
  </si>
  <si>
    <t>ТЕРР_КЗН2</t>
  </si>
  <si>
    <t>ТЕРР_ВЛАД</t>
  </si>
  <si>
    <t>ТЕРР_ВЛАД1</t>
  </si>
  <si>
    <t>ТЕРР_ЗЛТ</t>
  </si>
  <si>
    <t>ТЕРР_ЗЛТ1</t>
  </si>
  <si>
    <t>ТЕРР_АСТ</t>
  </si>
  <si>
    <t>ТЕРР_АСТ1</t>
  </si>
  <si>
    <t>ТЕРР_МСК11</t>
  </si>
  <si>
    <t>ТЕРР_КПС</t>
  </si>
  <si>
    <t>ТЕРР_КПС1</t>
  </si>
  <si>
    <t>ТЕРР_СВТ</t>
  </si>
  <si>
    <t>ТЕРР_СВТ1</t>
  </si>
  <si>
    <t>ТЕРР_ТМБ</t>
  </si>
  <si>
    <t>ТЕРР_ТМБ1</t>
  </si>
  <si>
    <t>ТЕРР_АБН</t>
  </si>
  <si>
    <t>ТЕРР_АБН1</t>
  </si>
  <si>
    <t>ТЕРР_ВЛГ3</t>
  </si>
  <si>
    <t>ТЕРР_ЧЛБ2</t>
  </si>
  <si>
    <t>ТЕРР_ОКТ</t>
  </si>
  <si>
    <t>ТЕРР_ОКТ1</t>
  </si>
  <si>
    <t>ТЕРР_КЛГ</t>
  </si>
  <si>
    <t>ТЕРР_КЛГ1</t>
  </si>
  <si>
    <t>ТЕРР_ОРН2</t>
  </si>
  <si>
    <t>ТЕРР_СРТ2</t>
  </si>
  <si>
    <t>ТЕРР_КУР</t>
  </si>
  <si>
    <t>ТЕРР_КУР1</t>
  </si>
  <si>
    <t>ТЕРР_МХЛ</t>
  </si>
  <si>
    <t>ТЕРР_МХЛ1</t>
  </si>
  <si>
    <t>ТЕРР_ПЕР2</t>
  </si>
  <si>
    <t>ТЕРР_АНП</t>
  </si>
  <si>
    <t>ТЕРР_АНП1</t>
  </si>
  <si>
    <t>ТЕРР_РЯЗ</t>
  </si>
  <si>
    <t>ТЕРР_РЗН1</t>
  </si>
  <si>
    <t>ТЕРР_НН3</t>
  </si>
  <si>
    <t>ТЕРР_НШК</t>
  </si>
  <si>
    <t>ТЕРР_НШК1</t>
  </si>
  <si>
    <t>ТЕРР_СМК</t>
  </si>
  <si>
    <t>ТЕРР_СМК1</t>
  </si>
  <si>
    <t>ТЕРР_СПБ6</t>
  </si>
  <si>
    <t>ТЕРР_ДЗЖ</t>
  </si>
  <si>
    <t>ТЕРР_ДЗЖ1</t>
  </si>
  <si>
    <t>ТЕРР_КРД2</t>
  </si>
  <si>
    <t>ТЕРР_ЧЕР</t>
  </si>
  <si>
    <t>ТЕРР_ЧЕР1</t>
  </si>
  <si>
    <t>ТЕРР_ПСК</t>
  </si>
  <si>
    <t>ТЕРР_ПСК1</t>
  </si>
  <si>
    <t>ТЕРР_НФК</t>
  </si>
  <si>
    <t>ТЕРР_НФК1</t>
  </si>
  <si>
    <t>ТЕРР_ГЛК</t>
  </si>
  <si>
    <t>ТЕРР_ГЛК1</t>
  </si>
  <si>
    <t>ТЕРР_МУР</t>
  </si>
  <si>
    <t>ТЕРР_МУР1</t>
  </si>
  <si>
    <t>ТЕРР_СРТ3</t>
  </si>
  <si>
    <t>ТЕРР_НЖК</t>
  </si>
  <si>
    <t>ТЕРР_НЖК1</t>
  </si>
  <si>
    <t>ТЕРР_КЛП</t>
  </si>
  <si>
    <t>ТЕРР_КЛП1</t>
  </si>
  <si>
    <t>ТЕРР_СПБ7</t>
  </si>
  <si>
    <t>ТЕРР_БРН</t>
  </si>
  <si>
    <t>ТЕРР_БРН1</t>
  </si>
  <si>
    <t>Филиал</t>
  </si>
  <si>
    <t>ОП</t>
  </si>
  <si>
    <t>…</t>
  </si>
  <si>
    <t>{ТЕРР_МСК1:ТЕРР_МСК2:ТЕРР_МСК3}</t>
  </si>
  <si>
    <t>{ТЕРР_МСК8:ТЕРР_МСК10:ТЕРР_МСК11}</t>
  </si>
  <si>
    <t>{ТЕРР_МСК4:ТЕРР_МСК5:ТЕРР_МСК7}</t>
  </si>
  <si>
    <t>{ТЕРР_СПБ1:ТЕРР_СПБ2:ТЕРР_СПБ3:ТЕРР_СПБ4:ТЕРР_СПБ5:ТЕРР_СПБ6:ТЕРР_СПБ7}</t>
  </si>
  <si>
    <t>Как должно быть</t>
  </si>
  <si>
    <t>Формат</t>
  </si>
  <si>
    <t>Большой</t>
  </si>
  <si>
    <t>Средний</t>
  </si>
  <si>
    <t>Малыш</t>
  </si>
  <si>
    <t>Все Дивизионы</t>
  </si>
  <si>
    <t>Все Регионы</t>
  </si>
  <si>
    <t>Все Города</t>
  </si>
  <si>
    <t>Все Территории</t>
  </si>
  <si>
    <t>Все ОП</t>
  </si>
  <si>
    <t>Все Филиалы</t>
  </si>
  <si>
    <t>Все Форматы</t>
  </si>
  <si>
    <t>Северо-Запад</t>
  </si>
  <si>
    <t>Центр</t>
  </si>
  <si>
    <t>Юг</t>
  </si>
  <si>
    <t>Восток</t>
  </si>
  <si>
    <t>Округа</t>
  </si>
  <si>
    <t>Все Округа</t>
  </si>
  <si>
    <t>Округ</t>
  </si>
  <si>
    <t>№</t>
  </si>
  <si>
    <t>Кавказ</t>
  </si>
  <si>
    <t>Центральный</t>
  </si>
  <si>
    <t>Черноземье</t>
  </si>
  <si>
    <t>Тип Формата</t>
  </si>
  <si>
    <t>Таблицы выбора</t>
  </si>
  <si>
    <t>Период</t>
  </si>
  <si>
    <t>По годам</t>
  </si>
  <si>
    <t>По кварталам</t>
  </si>
  <si>
    <t>По месяцам</t>
  </si>
  <si>
    <t>Округ (Формат)</t>
  </si>
  <si>
    <t>Территория (Формат)</t>
  </si>
  <si>
    <t>Город (Формат)</t>
  </si>
  <si>
    <t xml:space="preserve">Должно выводить </t>
  </si>
  <si>
    <t>Добрый день, Уважаемые знатоки!</t>
  </si>
  <si>
    <t>Есть список территорий (Лист1) и справочник (Лист2) закрепленных филиалов за этими территориями.</t>
  </si>
  <si>
    <t>Как изменить формулу в E36 на листе Расчет, чтобы она выдавала уникальные значения:</t>
  </si>
  <si>
    <t>[code]=ИНДЕКС(Настройки!$AX:$AX;ПОИСКПОЗ(Расчет!$C36;Настройки!$AV:$AV;)):ИНДЕКС(Настройки!$AX:$AX;ПОИСКПОЗ(Расчет!$C36;Настройки!$AV:$AV;)+СЧЁТЕСЛИ(Настройки!$AV:$AV;Расчет!$C36)-1)[/code]</t>
  </si>
  <si>
    <t>Спасибо заранее</t>
  </si>
  <si>
    <t>Изменение формулы для получения уникальных значений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</si>
</sst>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1"/>
      <name val="Calibri Light"/>
      <family val="2"/>
      <scheme val="major"/>
    </font>
    <font>
      <b/>
      <sz val="10"/>
      <color theme="0" tint="-0.499984740745262"/>
      <name val="Arial"/>
      <family val="2"/>
      <charset val="204"/>
    </font>
    <font>
      <b/>
      <sz val="11"/>
      <color theme="3" tint="-0.2499465926084170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4506668294322"/>
        <bgColor theme="4"/>
      </patternFill>
    </fill>
    <fill>
      <gradientFill>
        <stop position="0">
          <color theme="0" tint="-5.0965910824915313E-2"/>
        </stop>
        <stop position="1">
          <color theme="0" tint="-5.0965910824915313E-2"/>
        </stop>
      </gradientFill>
    </fill>
    <fill>
      <patternFill patternType="solid">
        <fgColor theme="4" tint="0.39994506668294322"/>
        <bgColor theme="4" tint="0.59996337778862885"/>
      </patternFill>
    </fill>
    <fill>
      <patternFill patternType="solid">
        <fgColor theme="7" tint="0.39997558519241921"/>
        <bgColor theme="4" tint="0.59996337778862885"/>
      </patternFill>
    </fill>
    <fill>
      <patternFill patternType="solid">
        <fgColor rgb="FF92D050"/>
        <bgColor theme="4" tint="0.5999633777886288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6" tint="0.79998168889431442"/>
      </left>
      <right/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4" fillId="5" borderId="1" xfId="1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6" fillId="0" borderId="0" xfId="0" applyFont="1"/>
    <xf numFmtId="0" fontId="6" fillId="3" borderId="2" xfId="1" applyFont="1" applyFill="1" applyBorder="1"/>
    <xf numFmtId="0" fontId="6" fillId="4" borderId="3" xfId="1" applyFont="1" applyFill="1" applyBorder="1"/>
    <xf numFmtId="0" fontId="6" fillId="3" borderId="3" xfId="1" applyFont="1" applyFill="1" applyBorder="1"/>
    <xf numFmtId="0" fontId="6" fillId="3" borderId="7" xfId="1" applyFont="1" applyFill="1" applyBorder="1"/>
    <xf numFmtId="0" fontId="6" fillId="4" borderId="8" xfId="1" applyFont="1" applyFill="1" applyBorder="1"/>
    <xf numFmtId="0" fontId="6" fillId="3" borderId="8" xfId="1" applyFont="1" applyFill="1" applyBorder="1"/>
    <xf numFmtId="0" fontId="7" fillId="0" borderId="0" xfId="0" applyFont="1"/>
    <xf numFmtId="0" fontId="8" fillId="0" borderId="0" xfId="0" applyFont="1"/>
    <xf numFmtId="0" fontId="0" fillId="0" borderId="0" xfId="0" applyBorder="1"/>
    <xf numFmtId="0" fontId="0" fillId="0" borderId="0" xfId="0" applyFont="1" applyBorder="1"/>
    <xf numFmtId="0" fontId="9" fillId="0" borderId="0" xfId="0" applyFont="1"/>
    <xf numFmtId="0" fontId="5" fillId="8" borderId="6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0" fillId="10" borderId="0" xfId="0" applyFill="1"/>
    <xf numFmtId="0" fontId="0" fillId="0" borderId="0" xfId="0" applyFill="1"/>
    <xf numFmtId="0" fontId="0" fillId="11" borderId="0" xfId="0" applyFill="1"/>
    <xf numFmtId="0" fontId="5" fillId="7" borderId="0" xfId="0" applyFont="1" applyFill="1" applyBorder="1" applyAlignment="1">
      <alignment horizontal="center" vertical="center" textRotation="90"/>
    </xf>
    <xf numFmtId="0" fontId="3" fillId="6" borderId="4" xfId="0" applyFont="1" applyFill="1" applyBorder="1" applyAlignment="1">
      <alignment horizontal="left" vertical="center" indent="1"/>
    </xf>
    <xf numFmtId="0" fontId="3" fillId="6" borderId="5" xfId="0" applyFont="1" applyFill="1" applyBorder="1" applyAlignment="1">
      <alignment horizontal="left" vertical="center" indent="1"/>
    </xf>
    <xf numFmtId="0" fontId="5" fillId="7" borderId="6" xfId="0" applyFont="1" applyFill="1" applyBorder="1" applyAlignment="1">
      <alignment horizontal="center" vertical="center" textRotation="90"/>
    </xf>
  </cellXfs>
  <cellStyles count="2">
    <cellStyle name="Обычный" xfId="0" builtinId="0"/>
    <cellStyle name="Обычный 2" xfId="1"/>
  </cellStyles>
  <dxfs count="11">
    <dxf>
      <fill>
        <gradientFill>
          <stop position="0">
            <color theme="7" tint="0.59999389629810485"/>
          </stop>
          <stop position="1">
            <color theme="7" tint="0.80001220740379042"/>
          </stop>
        </gradientFill>
      </fill>
    </dxf>
    <dxf>
      <fill>
        <gradientFill>
          <stop position="0">
            <color theme="7" tint="0.59999389629810485"/>
          </stop>
          <stop position="1">
            <color theme="7" tint="0.80001220740379042"/>
          </stop>
        </gradientFill>
      </fill>
    </dxf>
    <dxf>
      <fill>
        <gradientFill>
          <stop position="0">
            <color theme="7" tint="0.59999389629810485"/>
          </stop>
          <stop position="1">
            <color theme="7" tint="0.80001220740379042"/>
          </stop>
        </gradientFill>
      </fill>
    </dxf>
    <dxf>
      <fill>
        <gradientFill>
          <stop position="0">
            <color theme="7" tint="0.59999389629810485"/>
          </stop>
          <stop position="1">
            <color theme="7" tint="0.80001220740379042"/>
          </stop>
        </gradientFill>
      </fill>
    </dxf>
    <dxf>
      <fill>
        <gradientFill>
          <stop position="0">
            <color theme="7" tint="0.59999389629810485"/>
          </stop>
          <stop position="1">
            <color theme="7" tint="0.80001220740379042"/>
          </stop>
        </gradient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0"/>
      <tableStyleElement type="headerRow" dxfId="9"/>
      <tableStyleElement type="firstRowStripe" dxfId="8"/>
    </tableStyle>
    <tableStyle name="TableStyleQueryResult" pivot="0" count="3">
      <tableStyleElement type="wholeTable" dxfId="7"/>
      <tableStyleElement type="headerRow" dxfId="6"/>
      <tableStyleElement type="first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04"/>
  <sheetViews>
    <sheetView workbookViewId="0">
      <selection activeCell="E4" sqref="E4:F4"/>
    </sheetView>
  </sheetViews>
  <sheetFormatPr defaultRowHeight="15" x14ac:dyDescent="0.25"/>
  <cols>
    <col min="1" max="2" width="2.7109375" customWidth="1"/>
    <col min="3" max="3" width="3.7109375" bestFit="1" customWidth="1"/>
    <col min="4" max="4" width="15.85546875" bestFit="1" customWidth="1"/>
  </cols>
  <sheetData>
    <row r="3" spans="3:6" x14ac:dyDescent="0.25">
      <c r="D3" s="5" t="s">
        <v>227</v>
      </c>
      <c r="E3" s="25" t="s">
        <v>230</v>
      </c>
      <c r="F3" s="26"/>
    </row>
    <row r="4" spans="3:6" x14ac:dyDescent="0.25">
      <c r="D4" s="5" t="s">
        <v>244</v>
      </c>
      <c r="E4" s="25" t="s">
        <v>243</v>
      </c>
      <c r="F4" s="26"/>
    </row>
    <row r="5" spans="3:6" x14ac:dyDescent="0.25">
      <c r="D5" s="5" t="s">
        <v>65</v>
      </c>
      <c r="E5" s="25" t="s">
        <v>234</v>
      </c>
      <c r="F5" s="26"/>
    </row>
    <row r="6" spans="3:6" x14ac:dyDescent="0.25">
      <c r="D6" s="5" t="s">
        <v>64</v>
      </c>
      <c r="E6" s="25" t="s">
        <v>233</v>
      </c>
      <c r="F6" s="26"/>
    </row>
    <row r="7" spans="3:6" x14ac:dyDescent="0.25">
      <c r="D7" s="5" t="s">
        <v>219</v>
      </c>
      <c r="E7" s="25" t="s">
        <v>236</v>
      </c>
      <c r="F7" s="26"/>
    </row>
    <row r="12" spans="3:6" ht="15.75" thickBot="1" x14ac:dyDescent="0.3">
      <c r="C12" s="27" t="s">
        <v>244</v>
      </c>
      <c r="D12" s="18" t="str">
        <f>Расчет!C19</f>
        <v>Юг</v>
      </c>
    </row>
    <row r="13" spans="3:6" ht="16.5" thickTop="1" thickBot="1" x14ac:dyDescent="0.3">
      <c r="C13" s="27"/>
      <c r="D13" s="18" t="str">
        <f>Расчет!C20</f>
        <v>Восток</v>
      </c>
    </row>
    <row r="14" spans="3:6" ht="16.5" thickTop="1" thickBot="1" x14ac:dyDescent="0.3">
      <c r="C14" s="27"/>
      <c r="D14" s="18" t="str">
        <f>Расчет!C21</f>
        <v>Центр</v>
      </c>
    </row>
    <row r="15" spans="3:6" ht="16.5" thickTop="1" thickBot="1" x14ac:dyDescent="0.3">
      <c r="C15" s="27"/>
      <c r="D15" s="18" t="str">
        <f>Расчет!C22</f>
        <v>Северо-Запад</v>
      </c>
    </row>
    <row r="16" spans="3:6" ht="16.5" thickTop="1" thickBot="1" x14ac:dyDescent="0.3">
      <c r="C16" s="27"/>
      <c r="D16" s="18" t="str">
        <f>Расчет!C23</f>
        <v/>
      </c>
    </row>
    <row r="17" spans="3:4" ht="15.75" thickTop="1" x14ac:dyDescent="0.25"/>
    <row r="19" spans="3:4" ht="15" customHeight="1" x14ac:dyDescent="0.25">
      <c r="C19" s="24" t="s">
        <v>65</v>
      </c>
      <c r="D19" s="18" t="str">
        <f>Расчет!C26</f>
        <v>Кавказ</v>
      </c>
    </row>
    <row r="20" spans="3:4" x14ac:dyDescent="0.25">
      <c r="C20" s="24"/>
      <c r="D20" s="18" t="str">
        <f>Расчет!C27</f>
        <v>Краснодар</v>
      </c>
    </row>
    <row r="21" spans="3:4" x14ac:dyDescent="0.25">
      <c r="C21" s="24"/>
      <c r="D21" s="18" t="str">
        <f>Расчет!C28</f>
        <v>Челябинск</v>
      </c>
    </row>
    <row r="22" spans="3:4" x14ac:dyDescent="0.25">
      <c r="C22" s="24"/>
      <c r="D22" s="18" t="str">
        <f>Расчет!C29</f>
        <v>Уфа</v>
      </c>
    </row>
    <row r="23" spans="3:4" ht="15.75" customHeight="1" x14ac:dyDescent="0.25">
      <c r="C23" s="24"/>
      <c r="D23" s="18" t="str">
        <f>Расчет!C30</f>
        <v>Красноярск</v>
      </c>
    </row>
    <row r="24" spans="3:4" x14ac:dyDescent="0.25">
      <c r="C24" s="24"/>
      <c r="D24" s="18" t="str">
        <f>Расчет!C31</f>
        <v>Центральный</v>
      </c>
    </row>
    <row r="25" spans="3:4" x14ac:dyDescent="0.25">
      <c r="C25" s="24"/>
      <c r="D25" s="18" t="str">
        <f>Расчет!C32</f>
        <v>Саратов</v>
      </c>
    </row>
    <row r="26" spans="3:4" x14ac:dyDescent="0.25">
      <c r="C26" s="24"/>
      <c r="D26" s="18" t="str">
        <f>Расчет!C33</f>
        <v>Волгоград</v>
      </c>
    </row>
    <row r="27" spans="3:4" x14ac:dyDescent="0.25">
      <c r="C27" s="24"/>
      <c r="D27" s="18" t="str">
        <f>Расчет!C34</f>
        <v>Ростов-на-Дону</v>
      </c>
    </row>
    <row r="28" spans="3:4" x14ac:dyDescent="0.25">
      <c r="C28" s="24"/>
      <c r="D28" s="18" t="str">
        <f>Расчет!C35</f>
        <v>Н. Новгород</v>
      </c>
    </row>
    <row r="29" spans="3:4" x14ac:dyDescent="0.25">
      <c r="C29" s="24"/>
      <c r="D29" s="18" t="str">
        <f>Расчет!C36</f>
        <v>Северо-Запад</v>
      </c>
    </row>
    <row r="30" spans="3:4" x14ac:dyDescent="0.25">
      <c r="C30" s="24"/>
      <c r="D30" s="18" t="str">
        <f>Расчет!C37</f>
        <v>Казань</v>
      </c>
    </row>
    <row r="31" spans="3:4" x14ac:dyDescent="0.25">
      <c r="C31" s="24"/>
      <c r="D31" s="18" t="str">
        <f>Расчет!C38</f>
        <v/>
      </c>
    </row>
    <row r="32" spans="3:4" x14ac:dyDescent="0.25">
      <c r="C32" s="24"/>
      <c r="D32" s="18" t="str">
        <f>Расчет!C39</f>
        <v/>
      </c>
    </row>
    <row r="33" spans="3:4" x14ac:dyDescent="0.25">
      <c r="C33" s="24"/>
      <c r="D33" s="18" t="str">
        <f>Расчет!C40</f>
        <v/>
      </c>
    </row>
    <row r="34" spans="3:4" x14ac:dyDescent="0.25">
      <c r="C34" s="24"/>
      <c r="D34" s="18" t="str">
        <f>Расчет!C41</f>
        <v/>
      </c>
    </row>
    <row r="35" spans="3:4" x14ac:dyDescent="0.25">
      <c r="C35" s="24"/>
      <c r="D35" s="18" t="str">
        <f>Расчет!C42</f>
        <v/>
      </c>
    </row>
    <row r="36" spans="3:4" x14ac:dyDescent="0.25">
      <c r="C36" s="24"/>
      <c r="D36" s="18" t="str">
        <f>Расчет!C43</f>
        <v/>
      </c>
    </row>
    <row r="37" spans="3:4" x14ac:dyDescent="0.25">
      <c r="C37" s="24"/>
      <c r="D37" s="18" t="str">
        <f>Расчет!C44</f>
        <v/>
      </c>
    </row>
    <row r="40" spans="3:4" ht="15" customHeight="1" x14ac:dyDescent="0.25">
      <c r="C40" s="24" t="s">
        <v>64</v>
      </c>
      <c r="D40" s="18" t="str">
        <f>Расчет!C47</f>
        <v>Пятигорск</v>
      </c>
    </row>
    <row r="41" spans="3:4" x14ac:dyDescent="0.25">
      <c r="C41" s="24"/>
      <c r="D41" s="18" t="str">
        <f>Расчет!C48</f>
        <v>Новороссийск</v>
      </c>
    </row>
    <row r="42" spans="3:4" x14ac:dyDescent="0.25">
      <c r="C42" s="24"/>
      <c r="D42" s="18" t="str">
        <f>Расчет!C49</f>
        <v>Златоуст</v>
      </c>
    </row>
    <row r="43" spans="3:4" x14ac:dyDescent="0.25">
      <c r="C43" s="24"/>
      <c r="D43" s="18" t="str">
        <f>Расчет!C50</f>
        <v>Копейск</v>
      </c>
    </row>
    <row r="44" spans="3:4" x14ac:dyDescent="0.25">
      <c r="C44" s="24"/>
      <c r="D44" s="18" t="str">
        <f>Расчет!C51</f>
        <v>Салават</v>
      </c>
    </row>
    <row r="45" spans="3:4" x14ac:dyDescent="0.25">
      <c r="C45" s="24"/>
      <c r="D45" s="18" t="str">
        <f>Расчет!C52</f>
        <v>Абакан</v>
      </c>
    </row>
    <row r="46" spans="3:4" x14ac:dyDescent="0.25">
      <c r="C46" s="24"/>
      <c r="D46" s="18" t="str">
        <f>Расчет!C53</f>
        <v>Октябрьский</v>
      </c>
    </row>
    <row r="47" spans="3:4" x14ac:dyDescent="0.25">
      <c r="C47" s="24"/>
      <c r="D47" s="18" t="str">
        <f>Расчет!C54</f>
        <v>Калуга</v>
      </c>
    </row>
    <row r="48" spans="3:4" x14ac:dyDescent="0.25">
      <c r="C48" s="24"/>
      <c r="D48" s="18" t="str">
        <f>Расчет!C55</f>
        <v>Оренбург</v>
      </c>
    </row>
    <row r="49" spans="3:4" x14ac:dyDescent="0.25">
      <c r="C49" s="24"/>
      <c r="D49" s="18" t="str">
        <f>Расчет!C56</f>
        <v>Саратов</v>
      </c>
    </row>
    <row r="50" spans="3:4" x14ac:dyDescent="0.25">
      <c r="C50" s="24"/>
      <c r="D50" s="18" t="str">
        <f>Расчет!C57</f>
        <v>Михайловка</v>
      </c>
    </row>
    <row r="51" spans="3:4" x14ac:dyDescent="0.25">
      <c r="C51" s="24"/>
      <c r="D51" s="18" t="str">
        <f>Расчет!C58</f>
        <v>Анапа</v>
      </c>
    </row>
    <row r="52" spans="3:4" x14ac:dyDescent="0.25">
      <c r="C52" s="24"/>
      <c r="D52" s="18" t="str">
        <f>Расчет!C59</f>
        <v>Новошахтинск</v>
      </c>
    </row>
    <row r="53" spans="3:4" x14ac:dyDescent="0.25">
      <c r="C53" s="24"/>
      <c r="D53" s="18" t="str">
        <f>Расчет!C60</f>
        <v>Смоленск</v>
      </c>
    </row>
    <row r="54" spans="3:4" x14ac:dyDescent="0.25">
      <c r="C54" s="24"/>
      <c r="D54" s="18" t="str">
        <f>Расчет!C61</f>
        <v>Дзержинск</v>
      </c>
    </row>
    <row r="55" spans="3:4" x14ac:dyDescent="0.25">
      <c r="C55" s="24"/>
      <c r="D55" s="18" t="str">
        <f>Расчет!C62</f>
        <v>Череповец</v>
      </c>
    </row>
    <row r="56" spans="3:4" x14ac:dyDescent="0.25">
      <c r="C56" s="24"/>
      <c r="D56" s="18" t="str">
        <f>Расчет!C63</f>
        <v>Псков</v>
      </c>
    </row>
    <row r="57" spans="3:4" x14ac:dyDescent="0.25">
      <c r="C57" s="24"/>
      <c r="D57" s="18" t="str">
        <f>Расчет!C64</f>
        <v>Нефтекамск</v>
      </c>
    </row>
    <row r="58" spans="3:4" x14ac:dyDescent="0.25">
      <c r="C58" s="24"/>
      <c r="D58" s="18" t="str">
        <f>Расчет!C65</f>
        <v>Геленджик</v>
      </c>
    </row>
    <row r="59" spans="3:4" x14ac:dyDescent="0.25">
      <c r="C59" s="24"/>
      <c r="D59" s="18" t="str">
        <f>Расчет!C66</f>
        <v>Муром</v>
      </c>
    </row>
    <row r="60" spans="3:4" x14ac:dyDescent="0.25">
      <c r="C60" s="24"/>
      <c r="D60" s="18" t="str">
        <f>Расчет!C67</f>
        <v>Нижнекамск</v>
      </c>
    </row>
    <row r="61" spans="3:4" x14ac:dyDescent="0.25">
      <c r="C61" s="24"/>
      <c r="D61" s="18" t="str">
        <f>Расчет!C68</f>
        <v>Колпино</v>
      </c>
    </row>
    <row r="62" spans="3:4" x14ac:dyDescent="0.25">
      <c r="C62" s="24"/>
      <c r="D62" s="18" t="str">
        <f>Расчет!C69</f>
        <v/>
      </c>
    </row>
    <row r="63" spans="3:4" x14ac:dyDescent="0.25">
      <c r="C63" s="24"/>
      <c r="D63" s="18" t="str">
        <f>Расчет!C70</f>
        <v/>
      </c>
    </row>
    <row r="64" spans="3:4" x14ac:dyDescent="0.25">
      <c r="C64" s="24"/>
      <c r="D64" s="18" t="str">
        <f>Расчет!C71</f>
        <v/>
      </c>
    </row>
    <row r="65" spans="3:4" x14ac:dyDescent="0.25">
      <c r="C65" s="24"/>
      <c r="D65" s="18" t="str">
        <f>Расчет!C72</f>
        <v/>
      </c>
    </row>
    <row r="66" spans="3:4" x14ac:dyDescent="0.25">
      <c r="C66" s="24"/>
      <c r="D66" s="18" t="str">
        <f>Расчет!C73</f>
        <v/>
      </c>
    </row>
    <row r="67" spans="3:4" x14ac:dyDescent="0.25">
      <c r="C67" s="24"/>
      <c r="D67" s="18" t="str">
        <f>Расчет!C74</f>
        <v/>
      </c>
    </row>
    <row r="68" spans="3:4" x14ac:dyDescent="0.25">
      <c r="C68" s="24"/>
      <c r="D68" s="18" t="str">
        <f>Расчет!C75</f>
        <v/>
      </c>
    </row>
    <row r="69" spans="3:4" x14ac:dyDescent="0.25">
      <c r="C69" s="24"/>
      <c r="D69" s="18" t="str">
        <f>Расчет!C76</f>
        <v/>
      </c>
    </row>
    <row r="70" spans="3:4" x14ac:dyDescent="0.25">
      <c r="C70" s="24"/>
      <c r="D70" s="18" t="str">
        <f>Расчет!C77</f>
        <v/>
      </c>
    </row>
    <row r="71" spans="3:4" x14ac:dyDescent="0.25">
      <c r="C71" s="24"/>
      <c r="D71" s="18" t="str">
        <f>Расчет!C78</f>
        <v/>
      </c>
    </row>
    <row r="72" spans="3:4" x14ac:dyDescent="0.25">
      <c r="C72" s="24"/>
      <c r="D72" s="18" t="str">
        <f>Расчет!C79</f>
        <v/>
      </c>
    </row>
    <row r="73" spans="3:4" x14ac:dyDescent="0.25">
      <c r="C73" s="24"/>
      <c r="D73" s="18" t="str">
        <f>Расчет!C80</f>
        <v/>
      </c>
    </row>
    <row r="74" spans="3:4" x14ac:dyDescent="0.25">
      <c r="C74" s="24"/>
      <c r="D74" s="18" t="str">
        <f>Расчет!C81</f>
        <v/>
      </c>
    </row>
    <row r="75" spans="3:4" x14ac:dyDescent="0.25">
      <c r="C75" s="24"/>
      <c r="D75" s="18" t="str">
        <f>Расчет!C82</f>
        <v/>
      </c>
    </row>
    <row r="76" spans="3:4" x14ac:dyDescent="0.25">
      <c r="C76" s="24"/>
      <c r="D76" s="18" t="str">
        <f>Расчет!C83</f>
        <v/>
      </c>
    </row>
    <row r="77" spans="3:4" x14ac:dyDescent="0.25">
      <c r="C77" s="24"/>
      <c r="D77" s="18" t="str">
        <f>Расчет!C84</f>
        <v/>
      </c>
    </row>
    <row r="78" spans="3:4" x14ac:dyDescent="0.25">
      <c r="C78" s="24"/>
      <c r="D78" s="18" t="str">
        <f>Расчет!C85</f>
        <v/>
      </c>
    </row>
    <row r="79" spans="3:4" x14ac:dyDescent="0.25">
      <c r="C79" s="24"/>
      <c r="D79" s="18" t="str">
        <f>Расчет!C86</f>
        <v/>
      </c>
    </row>
    <row r="80" spans="3:4" x14ac:dyDescent="0.25">
      <c r="C80" s="24"/>
      <c r="D80" s="18" t="str">
        <f>Расчет!C87</f>
        <v/>
      </c>
    </row>
    <row r="81" spans="3:4" x14ac:dyDescent="0.25">
      <c r="C81" s="24"/>
      <c r="D81" s="18" t="str">
        <f>Расчет!C88</f>
        <v/>
      </c>
    </row>
    <row r="82" spans="3:4" x14ac:dyDescent="0.25">
      <c r="C82" s="24"/>
      <c r="D82" s="18" t="str">
        <f>Расчет!C89</f>
        <v/>
      </c>
    </row>
    <row r="83" spans="3:4" x14ac:dyDescent="0.25">
      <c r="C83" s="24"/>
      <c r="D83" s="18" t="str">
        <f>Расчет!C90</f>
        <v/>
      </c>
    </row>
    <row r="84" spans="3:4" x14ac:dyDescent="0.25">
      <c r="C84" s="24"/>
      <c r="D84" s="18" t="str">
        <f>Расчет!C91</f>
        <v/>
      </c>
    </row>
    <row r="85" spans="3:4" x14ac:dyDescent="0.25">
      <c r="C85" s="24"/>
      <c r="D85" s="18" t="str">
        <f>Расчет!C92</f>
        <v/>
      </c>
    </row>
    <row r="86" spans="3:4" x14ac:dyDescent="0.25">
      <c r="C86" s="24"/>
      <c r="D86" s="18" t="str">
        <f>Расчет!C93</f>
        <v/>
      </c>
    </row>
    <row r="87" spans="3:4" x14ac:dyDescent="0.25">
      <c r="C87" s="24"/>
      <c r="D87" s="18" t="str">
        <f>Расчет!C94</f>
        <v/>
      </c>
    </row>
    <row r="88" spans="3:4" x14ac:dyDescent="0.25">
      <c r="C88" s="24"/>
      <c r="D88" s="18" t="str">
        <f>Расчет!C95</f>
        <v/>
      </c>
    </row>
    <row r="89" spans="3:4" x14ac:dyDescent="0.25">
      <c r="C89" s="24"/>
      <c r="D89" s="18" t="str">
        <f>Расчет!C96</f>
        <v/>
      </c>
    </row>
    <row r="90" spans="3:4" x14ac:dyDescent="0.25">
      <c r="C90" s="24"/>
      <c r="D90" s="18" t="str">
        <f>Расчет!C97</f>
        <v/>
      </c>
    </row>
    <row r="91" spans="3:4" x14ac:dyDescent="0.25">
      <c r="C91" s="24"/>
      <c r="D91" s="18" t="str">
        <f>Расчет!C98</f>
        <v/>
      </c>
    </row>
    <row r="92" spans="3:4" x14ac:dyDescent="0.25">
      <c r="C92" s="24"/>
      <c r="D92" s="18" t="str">
        <f>Расчет!C99</f>
        <v/>
      </c>
    </row>
    <row r="93" spans="3:4" x14ac:dyDescent="0.25">
      <c r="C93" s="24"/>
      <c r="D93" s="18" t="str">
        <f>Расчет!C100</f>
        <v/>
      </c>
    </row>
    <row r="94" spans="3:4" x14ac:dyDescent="0.25">
      <c r="C94" s="24"/>
      <c r="D94" s="18" t="str">
        <f>Расчет!C101</f>
        <v/>
      </c>
    </row>
    <row r="95" spans="3:4" x14ac:dyDescent="0.25">
      <c r="C95" s="24"/>
      <c r="D95" s="18" t="str">
        <f>Расчет!C102</f>
        <v/>
      </c>
    </row>
    <row r="96" spans="3:4" x14ac:dyDescent="0.25">
      <c r="C96" s="24"/>
      <c r="D96" s="18" t="str">
        <f>Расчет!C103</f>
        <v/>
      </c>
    </row>
    <row r="97" spans="3:4" x14ac:dyDescent="0.25">
      <c r="C97" s="24"/>
      <c r="D97" s="18" t="str">
        <f>Расчет!C104</f>
        <v/>
      </c>
    </row>
    <row r="98" spans="3:4" x14ac:dyDescent="0.25">
      <c r="C98" s="24"/>
      <c r="D98" s="18" t="str">
        <f>Расчет!C105</f>
        <v/>
      </c>
    </row>
    <row r="99" spans="3:4" x14ac:dyDescent="0.25">
      <c r="C99" s="24"/>
      <c r="D99" s="18" t="str">
        <f>Расчет!C106</f>
        <v/>
      </c>
    </row>
    <row r="100" spans="3:4" x14ac:dyDescent="0.25">
      <c r="C100" s="24"/>
      <c r="D100" s="18" t="str">
        <f>Расчет!C107</f>
        <v/>
      </c>
    </row>
    <row r="101" spans="3:4" x14ac:dyDescent="0.25">
      <c r="C101" s="24"/>
      <c r="D101" s="18" t="str">
        <f>Расчет!C108</f>
        <v/>
      </c>
    </row>
    <row r="102" spans="3:4" x14ac:dyDescent="0.25">
      <c r="C102" s="24"/>
      <c r="D102" s="18" t="str">
        <f>Расчет!C109</f>
        <v/>
      </c>
    </row>
    <row r="103" spans="3:4" x14ac:dyDescent="0.25">
      <c r="C103" s="24"/>
      <c r="D103" s="18" t="str">
        <f>Расчет!C110</f>
        <v/>
      </c>
    </row>
    <row r="104" spans="3:4" x14ac:dyDescent="0.25">
      <c r="D104" s="18"/>
    </row>
  </sheetData>
  <mergeCells count="8">
    <mergeCell ref="C19:C37"/>
    <mergeCell ref="C40:C103"/>
    <mergeCell ref="E3:F3"/>
    <mergeCell ref="E5:F5"/>
    <mergeCell ref="E6:F6"/>
    <mergeCell ref="E7:F7"/>
    <mergeCell ref="E4:F4"/>
    <mergeCell ref="C12:C16"/>
  </mergeCells>
  <conditionalFormatting sqref="E5">
    <cfRule type="cellIs" dxfId="4" priority="5" operator="notEqual">
      <formula>"Все Территории"</formula>
    </cfRule>
  </conditionalFormatting>
  <conditionalFormatting sqref="E7">
    <cfRule type="cellIs" dxfId="3" priority="4" operator="notEqual">
      <formula>"Все Филиалы"</formula>
    </cfRule>
  </conditionalFormatting>
  <conditionalFormatting sqref="E6">
    <cfRule type="cellIs" dxfId="2" priority="3" operator="notEqual">
      <formula>"Все Города"</formula>
    </cfRule>
  </conditionalFormatting>
  <conditionalFormatting sqref="E4">
    <cfRule type="cellIs" dxfId="1" priority="2" operator="notEqual">
      <formula>"Все Округа"</formula>
    </cfRule>
  </conditionalFormatting>
  <conditionalFormatting sqref="E3:F3">
    <cfRule type="cellIs" dxfId="0" priority="1" operator="notEqual">
      <formula>"Все Форматы"</formula>
    </cfRule>
  </conditionalFormatting>
  <dataValidations count="5">
    <dataValidation type="list" allowBlank="1" showInputMessage="1" showErrorMessage="1" sqref="E4:F4">
      <formula1>ВыборФОкруг</formula1>
    </dataValidation>
    <dataValidation type="list" allowBlank="1" showInputMessage="1" showErrorMessage="1" sqref="E5:F5">
      <formula1>ВыборФТерр</formula1>
    </dataValidation>
    <dataValidation type="list" allowBlank="1" showInputMessage="1" showErrorMessage="1" sqref="E6:F6">
      <formula1>ВыборФГород</formula1>
    </dataValidation>
    <dataValidation type="list" allowBlank="1" showInputMessage="1" showErrorMessage="1" sqref="E7:F7">
      <formula1>ВыборФФилиал</formula1>
    </dataValidation>
    <dataValidation type="list" allowBlank="1" showInputMessage="1" showErrorMessage="1" sqref="E3:F3">
      <formula1>ВыборФФормат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Z110"/>
  <sheetViews>
    <sheetView topLeftCell="A16" workbookViewId="0">
      <selection activeCell="L17" sqref="L17"/>
    </sheetView>
  </sheetViews>
  <sheetFormatPr defaultRowHeight="15" x14ac:dyDescent="0.25"/>
  <cols>
    <col min="2" max="2" width="4" style="7" bestFit="1" customWidth="1"/>
    <col min="3" max="3" width="19.7109375" style="7" bestFit="1" customWidth="1"/>
    <col min="4" max="4" width="10.42578125" customWidth="1"/>
    <col min="5" max="5" width="12" bestFit="1" customWidth="1"/>
    <col min="6" max="6" width="12.42578125" bestFit="1" customWidth="1"/>
    <col min="7" max="7" width="12.5703125" bestFit="1" customWidth="1"/>
    <col min="8" max="8" width="12.42578125" bestFit="1" customWidth="1"/>
    <col min="9" max="10" width="11.42578125" bestFit="1" customWidth="1"/>
    <col min="11" max="11" width="11.28515625" bestFit="1" customWidth="1"/>
    <col min="12" max="13" width="12.28515625" bestFit="1" customWidth="1"/>
    <col min="14" max="14" width="11.28515625" bestFit="1" customWidth="1"/>
    <col min="15" max="39" width="11.28515625" customWidth="1"/>
    <col min="40" max="40" width="11.28515625" bestFit="1" customWidth="1"/>
    <col min="41" max="41" width="78.28515625" bestFit="1" customWidth="1"/>
    <col min="42" max="43" width="11.28515625" bestFit="1" customWidth="1"/>
  </cols>
  <sheetData>
    <row r="1" ht="9.75" hidden="1" customHeight="1" x14ac:dyDescent="0.25"/>
    <row r="2" ht="9.75" hidden="1" customHeight="1" x14ac:dyDescent="0.25"/>
    <row r="3" ht="9.75" hidden="1" customHeight="1" x14ac:dyDescent="0.25"/>
    <row r="4" ht="9.75" hidden="1" customHeight="1" x14ac:dyDescent="0.25"/>
    <row r="5" ht="9.75" hidden="1" customHeight="1" x14ac:dyDescent="0.25"/>
    <row r="6" ht="9.75" hidden="1" customHeight="1" x14ac:dyDescent="0.25"/>
    <row r="7" ht="9.75" hidden="1" customHeight="1" x14ac:dyDescent="0.25"/>
    <row r="8" ht="9.75" hidden="1" customHeight="1" x14ac:dyDescent="0.25"/>
    <row r="9" ht="9.75" hidden="1" customHeight="1" x14ac:dyDescent="0.25"/>
    <row r="10" ht="9.75" hidden="1" customHeight="1" x14ac:dyDescent="0.25"/>
    <row r="11" ht="9.75" hidden="1" customHeight="1" x14ac:dyDescent="0.25"/>
    <row r="12" ht="9.75" hidden="1" customHeight="1" x14ac:dyDescent="0.25"/>
    <row r="13" ht="9.9499999999999993" hidden="1" customHeight="1" x14ac:dyDescent="0.25"/>
    <row r="18" spans="2:40" ht="15.75" thickBot="1" x14ac:dyDescent="0.3">
      <c r="B18" s="1" t="s">
        <v>245</v>
      </c>
      <c r="C18" s="1" t="s">
        <v>244</v>
      </c>
    </row>
    <row r="19" spans="2:40" ht="15.75" thickTop="1" x14ac:dyDescent="0.25">
      <c r="B19" s="11">
        <v>1</v>
      </c>
      <c r="C19" s="8" t="str">
        <f>IF(Вывод!$E$3="Все Форматы",IF(Вывод!$E$4="ВсеОкруга",Настройки!$C5,Настройки!$H3),Настройки!$R3)</f>
        <v>Юг</v>
      </c>
      <c r="D19" s="21"/>
      <c r="E19" s="21"/>
    </row>
    <row r="20" spans="2:40" x14ac:dyDescent="0.25">
      <c r="B20" s="12">
        <v>2</v>
      </c>
      <c r="C20" s="9" t="str">
        <f>IF(Вывод!$E$3="Все Форматы",IF(Вывод!$E$4="ВсеОкруга",Настройки!$C6,Настройки!$H4),Настройки!$R4)</f>
        <v>Восток</v>
      </c>
    </row>
    <row r="21" spans="2:40" x14ac:dyDescent="0.25">
      <c r="B21" s="13">
        <v>3</v>
      </c>
      <c r="C21" s="10" t="str">
        <f>IF(Вывод!$E$3="Все Форматы",IF(Вывод!$E$4="ВсеОкруга",Настройки!$C7,Настройки!$H5),Настройки!$R5)</f>
        <v>Центр</v>
      </c>
      <c r="AI21" t="str">
        <f t="array" aca="1" ref="AI21" ca="1">IFERROR(OFFSET(Настройки!$AE$2,SMALL(IF($C21=Настройки!$AA$3:$AA$93,ROW(Настройки!$1:$91)),COLUMN(AE21)),),"")</f>
        <v/>
      </c>
      <c r="AJ21" t="str">
        <f t="array" aca="1" ref="AJ21" ca="1">IFERROR(OFFSET(Настройки!$AE$2,SMALL(IF($C21=Настройки!$AA$3:$AA$93,ROW(Настройки!$1:$91)),COLUMN(AF21)),),"")</f>
        <v/>
      </c>
      <c r="AK21" t="str">
        <f t="array" aca="1" ref="AK21" ca="1">IFERROR(OFFSET(Настройки!$AE$2,SMALL(IF($C21=Настройки!$AA$3:$AA$93,ROW(Настройки!$1:$91)),COLUMN(AG21)),),"")</f>
        <v/>
      </c>
      <c r="AL21" t="str">
        <f t="array" aca="1" ref="AL21" ca="1">IFERROR(OFFSET(Настройки!$AE$2,SMALL(IF($C21=Настройки!$AA$3:$AA$93,ROW(Настройки!$1:$91)),COLUMN(AH21)),),"")</f>
        <v/>
      </c>
      <c r="AM21" t="str">
        <f t="array" aca="1" ref="AM21" ca="1">IFERROR(OFFSET(Настройки!$AE$2,SMALL(IF($C21=Настройки!$AA$3:$AA$93,ROW(Настройки!$1:$91)),COLUMN(AI21)),),"")</f>
        <v/>
      </c>
      <c r="AN21" t="str">
        <f t="array" aca="1" ref="AN21" ca="1">IFERROR(OFFSET(Настройки!$AE$2,SMALL(IF($C21=Настройки!$AA$3:$AA$93,ROW(Настройки!$1:$91)),COLUMN(AJ21)),),"")</f>
        <v/>
      </c>
    </row>
    <row r="22" spans="2:40" x14ac:dyDescent="0.25">
      <c r="B22" s="12">
        <v>4</v>
      </c>
      <c r="C22" s="9" t="str">
        <f>IF(Вывод!$E$3="Все Форматы",IF(Вывод!$E$4="ВсеОкруга",Настройки!$C8,Настройки!$H6),Настройки!$R6)</f>
        <v>Северо-Запад</v>
      </c>
    </row>
    <row r="23" spans="2:40" x14ac:dyDescent="0.25">
      <c r="B23" s="13">
        <v>5</v>
      </c>
      <c r="C23" s="10" t="str">
        <f>IF(Вывод!$E$3="Все Форматы",IF(Вывод!$E$4="ВсеОкруга",Настройки!$C9,Настройки!$H7),Настройки!$R7)</f>
        <v/>
      </c>
    </row>
    <row r="25" spans="2:40" ht="15.75" thickBot="1" x14ac:dyDescent="0.3">
      <c r="B25" s="1" t="s">
        <v>245</v>
      </c>
      <c r="C25" s="1" t="s">
        <v>65</v>
      </c>
    </row>
    <row r="26" spans="2:40" ht="15.75" thickTop="1" x14ac:dyDescent="0.25">
      <c r="B26" s="11">
        <v>1</v>
      </c>
      <c r="C26" s="8" t="str">
        <f>IF(Вывод!$E$3="Все Форматы",IF(Вывод!$E$4="Все Округа",Настройки!$D5,Настройки!$I3),Настройки!$U3)</f>
        <v>Кавказ</v>
      </c>
      <c r="D26" s="21"/>
      <c r="E26" s="21"/>
    </row>
    <row r="27" spans="2:40" x14ac:dyDescent="0.25">
      <c r="B27" s="12">
        <v>2</v>
      </c>
      <c r="C27" s="9" t="str">
        <f>IF(Вывод!$E$3="Все Форматы",IF(Вывод!$E$4="Все Округа",Настройки!$D6,Настройки!$I4),Настройки!$U4)</f>
        <v>Краснодар</v>
      </c>
      <c r="E27" s="22"/>
    </row>
    <row r="28" spans="2:40" x14ac:dyDescent="0.25">
      <c r="B28" s="13">
        <v>3</v>
      </c>
      <c r="C28" s="10" t="str">
        <f>IF(Вывод!$E$3="Все Форматы",IF(Вывод!$E$4="Все Округа",Настройки!$D7,Настройки!$I5),Настройки!$U5)</f>
        <v>Челябинск</v>
      </c>
      <c r="E28" s="22"/>
    </row>
    <row r="29" spans="2:40" x14ac:dyDescent="0.25">
      <c r="B29" s="12">
        <v>4</v>
      </c>
      <c r="C29" s="9" t="str">
        <f>IF(Вывод!$E$3="Все Форматы",IF(Вывод!$E$4="Все Округа",Настройки!$D8,Настройки!$I6),Настройки!$U6)</f>
        <v>Уфа</v>
      </c>
      <c r="E29" s="22"/>
    </row>
    <row r="30" spans="2:40" x14ac:dyDescent="0.25">
      <c r="B30" s="13">
        <v>5</v>
      </c>
      <c r="C30" s="10" t="str">
        <f>IF(Вывод!$E$3="Все Форматы",IF(Вывод!$E$4="Все Округа",Настройки!$D9,Настройки!$I7),Настройки!$U7)</f>
        <v>Красноярск</v>
      </c>
      <c r="E30" s="22"/>
    </row>
    <row r="31" spans="2:40" x14ac:dyDescent="0.25">
      <c r="B31" s="12">
        <v>6</v>
      </c>
      <c r="C31" s="9" t="str">
        <f>IF(Вывод!$E$3="Все Форматы",IF(Вывод!$E$4="Все Округа",Настройки!$D10,Настройки!$I8),Настройки!$U8)</f>
        <v>Центральный</v>
      </c>
      <c r="E31" s="22"/>
    </row>
    <row r="32" spans="2:40" x14ac:dyDescent="0.25">
      <c r="B32" s="13">
        <v>7</v>
      </c>
      <c r="C32" s="10" t="str">
        <f>IF(Вывод!$E$3="Все Форматы",IF(Вывод!$E$4="Все Округа",Настройки!$D11,Настройки!$I9),Настройки!$U9)</f>
        <v>Саратов</v>
      </c>
      <c r="E32" s="23"/>
      <c r="F32" t="s">
        <v>258</v>
      </c>
      <c r="H32" t="s">
        <v>85</v>
      </c>
      <c r="I32" t="s">
        <v>104</v>
      </c>
    </row>
    <row r="33" spans="2:78" x14ac:dyDescent="0.25">
      <c r="B33" s="12">
        <v>8</v>
      </c>
      <c r="C33" s="9" t="str">
        <f>IF(Вывод!$E$3="Все Форматы",IF(Вывод!$E$4="Все Округа",Настройки!$D12,Настройки!$I10),Настройки!$U10)</f>
        <v>Волгоград</v>
      </c>
      <c r="E33" s="22"/>
    </row>
    <row r="34" spans="2:78" x14ac:dyDescent="0.25">
      <c r="B34" s="13">
        <v>9</v>
      </c>
      <c r="C34" s="10" t="str">
        <f>IF(Вывод!$E$3="Все Форматы",IF(Вывод!$E$4="Все Округа",Настройки!$D13,Настройки!$I11),Настройки!$U11)</f>
        <v>Ростов-на-Дону</v>
      </c>
      <c r="E34" s="22"/>
    </row>
    <row r="35" spans="2:78" x14ac:dyDescent="0.25">
      <c r="B35" s="12">
        <v>10</v>
      </c>
      <c r="C35" s="9" t="str">
        <f>IF(Вывод!$E$3="Все Форматы",IF(Вывод!$E$4="Все Округа",Настройки!$D14,Настройки!$I12),Настройки!$U12)</f>
        <v>Н. Новгород</v>
      </c>
      <c r="E35" s="22"/>
    </row>
    <row r="36" spans="2:78" x14ac:dyDescent="0.25">
      <c r="B36" s="13">
        <v>11</v>
      </c>
      <c r="C36" s="10" t="str">
        <f>IF(Вывод!$E$3="Все Форматы",IF(Вывод!$E$4="Все Округа",Настройки!$D15,Настройки!$I13),Настройки!$U13)</f>
        <v>Северо-Запад</v>
      </c>
      <c r="E36" s="23"/>
      <c r="F36" t="s">
        <v>258</v>
      </c>
      <c r="H36" t="s">
        <v>69</v>
      </c>
      <c r="I36" t="s">
        <v>203</v>
      </c>
      <c r="J36" t="s">
        <v>214</v>
      </c>
    </row>
    <row r="37" spans="2:78" x14ac:dyDescent="0.25">
      <c r="B37" s="12">
        <v>12</v>
      </c>
      <c r="C37" s="9" t="str">
        <f>IF(Вывод!$E$3="Все Форматы",IF(Вывод!$E$4="Все Округа",Настройки!$D16,Настройки!$I14),Настройки!$U14)</f>
        <v>Казань</v>
      </c>
      <c r="E37" s="22"/>
    </row>
    <row r="38" spans="2:78" x14ac:dyDescent="0.25">
      <c r="B38" s="13">
        <v>13</v>
      </c>
      <c r="C38" s="10" t="str">
        <f>IF(Вывод!$E$3="Все Форматы",IF(Вывод!$E$4="Все Округа",Настройки!$D17,Настройки!$I15),Настройки!$U15)</f>
        <v/>
      </c>
      <c r="E38" s="22"/>
    </row>
    <row r="39" spans="2:78" x14ac:dyDescent="0.25">
      <c r="B39" s="12">
        <v>14</v>
      </c>
      <c r="C39" s="9" t="str">
        <f>IF(Вывод!$E$3="Все Форматы",IF(Вывод!$E$4="Все Округа",Настройки!$D18,Настройки!$I16),Настройки!$U16)</f>
        <v/>
      </c>
      <c r="E39" s="22"/>
    </row>
    <row r="40" spans="2:78" x14ac:dyDescent="0.25">
      <c r="B40" s="13">
        <v>15</v>
      </c>
      <c r="C40" s="10" t="str">
        <f>IF(Вывод!$E$3="Все Форматы",IF(Вывод!$E$4="Все Округа",Настройки!$D19,Настройки!$I17),Настройки!$U17)</f>
        <v/>
      </c>
      <c r="E40" s="22"/>
    </row>
    <row r="41" spans="2:78" x14ac:dyDescent="0.25">
      <c r="B41" s="12">
        <v>16</v>
      </c>
      <c r="C41" s="9" t="str">
        <f>IF(Вывод!$E$3="Все Форматы",IF(Вывод!$E$4="Все Округа",Настройки!$D20,Настройки!$I18),Настройки!$U18)</f>
        <v/>
      </c>
      <c r="E41" s="22"/>
    </row>
    <row r="42" spans="2:78" x14ac:dyDescent="0.25">
      <c r="B42" s="13">
        <v>17</v>
      </c>
      <c r="C42" s="10" t="str">
        <f>IF(Вывод!$E$3="Все Форматы",IF(Вывод!$E$4="Все Округа",Настройки!$D21,Настройки!$I19),Настройки!$U19)</f>
        <v/>
      </c>
      <c r="E42" s="22"/>
    </row>
    <row r="43" spans="2:78" x14ac:dyDescent="0.25">
      <c r="B43" s="12">
        <v>18</v>
      </c>
      <c r="C43" s="9" t="str">
        <f>IF(Вывод!$E$3="Все Форматы",IF(Вывод!$E$4="Все Округа",Настройки!$D22,Настройки!$I20),Настройки!$U20)</f>
        <v/>
      </c>
      <c r="E43" s="22"/>
      <c r="AI43" t="str">
        <f t="array" aca="1" ref="AI43" ca="1">IFERROR(OFFSET(Настройки!$AE$2,SMALL(IF($C43=Настройки!$U$3:$U$93,ROW(Настройки!$1:$91)),COLUMN(AE43)),),"")</f>
        <v>ТЕРР_ПТГ1</v>
      </c>
      <c r="AJ43" t="str">
        <f t="array" aca="1" ref="AJ43" ca="1">IFERROR(OFFSET(Настройки!$AE$2,SMALL(IF($C43=Настройки!$U$3:$U$93,ROW(Настройки!$1:$91)),COLUMN(AF43)),),"")</f>
        <v>ТЕРР_ОМК1</v>
      </c>
      <c r="AK43" t="str">
        <f t="array" aca="1" ref="AK43" ca="1">IFERROR(OFFSET(Настройки!$AE$2,SMALL(IF($C43=Настройки!$U$3:$U$93,ROW(Настройки!$1:$91)),COLUMN(AG43)),),"")</f>
        <v>ТЕРР_БЛГ1</v>
      </c>
      <c r="AL43" t="str">
        <f t="array" aca="1" ref="AL43" ca="1">IFERROR(OFFSET(Настройки!$AE$2,SMALL(IF($C43=Настройки!$U$3:$U$93,ROW(Настройки!$1:$91)),COLUMN(AH43)),),"")</f>
        <v>ТЕРР_НВР1</v>
      </c>
      <c r="AM43" t="str">
        <f t="array" aca="1" ref="AM43" ca="1">IFERROR(OFFSET(Настройки!$AE$2,SMALL(IF($C43=Настройки!$U$3:$U$93,ROW(Настройки!$1:$91)),COLUMN(AI43)),),"")</f>
        <v>ТЕРР_КИР1</v>
      </c>
      <c r="AN43" t="str">
        <f t="array" aca="1" ref="AN43" ca="1">IFERROR(OFFSET(Настройки!$AE$2,SMALL(IF($C43=Настройки!$U$3:$U$93,ROW(Настройки!$1:$91)),COLUMN(AJ43)),),"")</f>
        <v>ТЕРР_ОРН1</v>
      </c>
      <c r="AO43" t="str">
        <f t="array" aca="1" ref="AO43" ca="1">IFERROR(OFFSET(Настройки!$AE$2,SMALL(IF($C43=Настройки!$U$3:$U$93,ROW(Настройки!$1:$91)),COLUMN(AK43)),),"")</f>
        <v>ТЕРР_КМР1</v>
      </c>
      <c r="AP43" t="str">
        <f t="array" aca="1" ref="AP43" ca="1">IFERROR(OFFSET(Настройки!$AE$2,SMALL(IF($C43=Настройки!$U$3:$U$93,ROW(Настройки!$1:$91)),COLUMN(AL43)),),"")</f>
        <v>ТЕРР_СОЧ1</v>
      </c>
      <c r="AQ43" t="str">
        <f t="array" aca="1" ref="AQ43" ca="1">IFERROR(OFFSET(Настройки!$AE$2,SMALL(IF($C43=Настройки!$U$3:$U$93,ROW(Настройки!$1:$91)),COLUMN(AM43)),),"")</f>
        <v>ТЕРР_РНД2</v>
      </c>
      <c r="AR43" t="str">
        <f t="array" aca="1" ref="AR43" ca="1">IFERROR(OFFSET(Настройки!$AE$2,SMALL(IF($C43=Настройки!$U$3:$U$93,ROW(Настройки!$1:$91)),COLUMN(AN43)),),"")</f>
        <v>ТЕРР_ТВР1</v>
      </c>
      <c r="AS43" t="str">
        <f t="array" aca="1" ref="AS43" ca="1">IFERROR(OFFSET(Настройки!$AE$2,SMALL(IF($C43=Настройки!$U$3:$U$93,ROW(Настройки!$1:$91)),COLUMN(AO43)),),"")</f>
        <v>ТЕРР_МСК10</v>
      </c>
      <c r="AT43" t="str">
        <f t="array" aca="1" ref="AT43" ca="1">IFERROR(OFFSET(Настройки!$AE$2,SMALL(IF($C43=Настройки!$U$3:$U$93,ROW(Настройки!$1:$91)),COLUMN(AP43)),),"")</f>
        <v>ТЕРР_СПБ5</v>
      </c>
      <c r="AU43" t="str">
        <f t="array" aca="1" ref="AU43" ca="1">IFERROR(OFFSET(Настройки!$AE$2,SMALL(IF($C43=Настройки!$U$3:$U$93,ROW(Настройки!$1:$91)),COLUMN(AQ43)),),"")</f>
        <v>ТЕРР_ЕКАТ2</v>
      </c>
      <c r="AV43" t="str">
        <f t="array" aca="1" ref="AV43" ca="1">IFERROR(OFFSET(Настройки!$AE$2,SMALL(IF($C43=Настройки!$U$3:$U$93,ROW(Настройки!$1:$91)),COLUMN(AR43)),),"")</f>
        <v>ТЕРР_КЗН2</v>
      </c>
      <c r="AW43" t="str">
        <f t="array" aca="1" ref="AW43" ca="1">IFERROR(OFFSET(Настройки!$AE$2,SMALL(IF($C43=Настройки!$U$3:$U$93,ROW(Настройки!$1:$91)),COLUMN(AS43)),),"")</f>
        <v>ТЕРР_ВЛАД1</v>
      </c>
      <c r="AX43" t="str">
        <f t="array" aca="1" ref="AX43" ca="1">IFERROR(OFFSET(Настройки!$AE$2,SMALL(IF($C43=Настройки!$U$3:$U$93,ROW(Настройки!$1:$91)),COLUMN(AT43)),),"")</f>
        <v>ТЕРР_ЗЛТ1</v>
      </c>
      <c r="AY43" t="str">
        <f t="array" aca="1" ref="AY43" ca="1">IFERROR(OFFSET(Настройки!$AE$2,SMALL(IF($C43=Настройки!$U$3:$U$93,ROW(Настройки!$1:$91)),COLUMN(AU43)),),"")</f>
        <v>ТЕРР_АСТ1</v>
      </c>
      <c r="AZ43" t="str">
        <f t="array" aca="1" ref="AZ43" ca="1">IFERROR(OFFSET(Настройки!$AE$2,SMALL(IF($C43=Настройки!$U$3:$U$93,ROW(Настройки!$1:$91)),COLUMN(AV43)),),"")</f>
        <v>ТЕРР_МСК11</v>
      </c>
      <c r="BA43" t="str">
        <f t="array" aca="1" ref="BA43" ca="1">IFERROR(OFFSET(Настройки!$AE$2,SMALL(IF($C43=Настройки!$U$3:$U$93,ROW(Настройки!$1:$91)),COLUMN(AW43)),),"")</f>
        <v>ТЕРР_КПС1</v>
      </c>
      <c r="BB43" t="str">
        <f t="array" aca="1" ref="BB43" ca="1">IFERROR(OFFSET(Настройки!$AE$2,SMALL(IF($C43=Настройки!$U$3:$U$93,ROW(Настройки!$1:$91)),COLUMN(AX43)),),"")</f>
        <v>ТЕРР_СВТ1</v>
      </c>
      <c r="BC43" t="str">
        <f t="array" aca="1" ref="BC43" ca="1">IFERROR(OFFSET(Настройки!$AE$2,SMALL(IF($C43=Настройки!$U$3:$U$93,ROW(Настройки!$1:$91)),COLUMN(AY43)),),"")</f>
        <v>ТЕРР_ТМБ1</v>
      </c>
      <c r="BD43" t="str">
        <f t="array" aca="1" ref="BD43" ca="1">IFERROR(OFFSET(Настройки!$AE$2,SMALL(IF($C43=Настройки!$U$3:$U$93,ROW(Настройки!$1:$91)),COLUMN(AZ43)),),"")</f>
        <v>ТЕРР_АБН1</v>
      </c>
      <c r="BE43" t="str">
        <f t="array" aca="1" ref="BE43" ca="1">IFERROR(OFFSET(Настройки!$AE$2,SMALL(IF($C43=Настройки!$U$3:$U$93,ROW(Настройки!$1:$91)),COLUMN(BA43)),),"")</f>
        <v>ТЕРР_ВЛГ3</v>
      </c>
      <c r="BF43" t="str">
        <f t="array" aca="1" ref="BF43" ca="1">IFERROR(OFFSET(Настройки!$AE$2,SMALL(IF($C43=Настройки!$U$3:$U$93,ROW(Настройки!$1:$91)),COLUMN(BB43)),),"")</f>
        <v>ТЕРР_ЧЛБ2</v>
      </c>
      <c r="BG43" t="str">
        <f t="array" aca="1" ref="BG43" ca="1">IFERROR(OFFSET(Настройки!$AE$2,SMALL(IF($C43=Настройки!$U$3:$U$93,ROW(Настройки!$1:$91)),COLUMN(BC43)),),"")</f>
        <v>ТЕРР_ОКТ1</v>
      </c>
      <c r="BH43" t="str">
        <f t="array" aca="1" ref="BH43" ca="1">IFERROR(OFFSET(Настройки!$AE$2,SMALL(IF($C43=Настройки!$U$3:$U$93,ROW(Настройки!$1:$91)),COLUMN(BD43)),),"")</f>
        <v>ТЕРР_КЛГ1</v>
      </c>
      <c r="BI43" t="str">
        <f t="array" aca="1" ref="BI43" ca="1">IFERROR(OFFSET(Настройки!$AE$2,SMALL(IF($C43=Настройки!$U$3:$U$93,ROW(Настройки!$1:$91)),COLUMN(BE43)),),"")</f>
        <v>ТЕРР_ОРН2</v>
      </c>
      <c r="BJ43" t="str">
        <f t="array" aca="1" ref="BJ43" ca="1">IFERROR(OFFSET(Настройки!$AE$2,SMALL(IF($C43=Настройки!$U$3:$U$93,ROW(Настройки!$1:$91)),COLUMN(BF43)),),"")</f>
        <v>ТЕРР_СРТ2</v>
      </c>
      <c r="BK43" t="str">
        <f t="array" aca="1" ref="BK43" ca="1">IFERROR(OFFSET(Настройки!$AE$2,SMALL(IF($C43=Настройки!$U$3:$U$93,ROW(Настройки!$1:$91)),COLUMN(BG43)),),"")</f>
        <v>ТЕРР_КУР1</v>
      </c>
      <c r="BL43" t="str">
        <f t="array" aca="1" ref="BL43" ca="1">IFERROR(OFFSET(Настройки!$AE$2,SMALL(IF($C43=Настройки!$U$3:$U$93,ROW(Настройки!$1:$91)),COLUMN(BH43)),),"")</f>
        <v>ТЕРР_МХЛ1</v>
      </c>
      <c r="BM43" t="str">
        <f t="array" aca="1" ref="BM43" ca="1">IFERROR(OFFSET(Настройки!$AE$2,SMALL(IF($C43=Настройки!$U$3:$U$93,ROW(Настройки!$1:$91)),COLUMN(BI43)),),"")</f>
        <v>ТЕРР_ПЕР2</v>
      </c>
      <c r="BN43" t="str">
        <f t="array" aca="1" ref="BN43" ca="1">IFERROR(OFFSET(Настройки!$AE$2,SMALL(IF($C43=Настройки!$U$3:$U$93,ROW(Настройки!$1:$91)),COLUMN(BJ43)),),"")</f>
        <v>ТЕРР_АНП1</v>
      </c>
      <c r="BO43" t="str">
        <f t="array" aca="1" ref="BO43" ca="1">IFERROR(OFFSET(Настройки!$AE$2,SMALL(IF($C43=Настройки!$U$3:$U$93,ROW(Настройки!$1:$91)),COLUMN(BK43)),),"")</f>
        <v>ТЕРР_РЗН1</v>
      </c>
      <c r="BP43" t="str">
        <f t="array" aca="1" ref="BP43" ca="1">IFERROR(OFFSET(Настройки!$AE$2,SMALL(IF($C43=Настройки!$U$3:$U$93,ROW(Настройки!$1:$91)),COLUMN(BL43)),),"")</f>
        <v>ТЕРР_НН3</v>
      </c>
      <c r="BQ43" t="str">
        <f t="array" aca="1" ref="BQ43" ca="1">IFERROR(OFFSET(Настройки!$AE$2,SMALL(IF($C43=Настройки!$U$3:$U$93,ROW(Настройки!$1:$91)),COLUMN(BM43)),),"")</f>
        <v>ТЕРР_НШК1</v>
      </c>
      <c r="BR43" t="str">
        <f t="array" aca="1" ref="BR43" ca="1">IFERROR(OFFSET(Настройки!$AE$2,SMALL(IF($C43=Настройки!$U$3:$U$93,ROW(Настройки!$1:$91)),COLUMN(BN43)),),"")</f>
        <v>ТЕРР_СМК1</v>
      </c>
      <c r="BS43" t="str">
        <f t="array" aca="1" ref="BS43" ca="1">IFERROR(OFFSET(Настройки!$AE$2,SMALL(IF($C43=Настройки!$U$3:$U$93,ROW(Настройки!$1:$91)),COLUMN(BO43)),),"")</f>
        <v>ТЕРР_СПБ6</v>
      </c>
      <c r="BT43" t="str">
        <f t="array" aca="1" ref="BT43" ca="1">IFERROR(OFFSET(Настройки!$AE$2,SMALL(IF($C43=Настройки!$U$3:$U$93,ROW(Настройки!$1:$91)),COLUMN(BP43)),),"")</f>
        <v>ТЕРР_ДЗЖ1</v>
      </c>
      <c r="BU43" t="str">
        <f t="array" aca="1" ref="BU43" ca="1">IFERROR(OFFSET(Настройки!$AE$2,SMALL(IF($C43=Настройки!$U$3:$U$93,ROW(Настройки!$1:$91)),COLUMN(BQ43)),),"")</f>
        <v>ТЕРР_КРД2</v>
      </c>
      <c r="BV43" t="str">
        <f t="array" aca="1" ref="BV43" ca="1">IFERROR(OFFSET(Настройки!$AE$2,SMALL(IF($C43=Настройки!$U$3:$U$93,ROW(Настройки!$1:$91)),COLUMN(BR43)),),"")</f>
        <v>ТЕРР_ЧЕР1</v>
      </c>
      <c r="BW43" t="str">
        <f t="array" aca="1" ref="BW43" ca="1">IFERROR(OFFSET(Настройки!$AE$2,SMALL(IF($C43=Настройки!$U$3:$U$93,ROW(Настройки!$1:$91)),COLUMN(BS43)),),"")</f>
        <v>ТЕРР_ПСК1</v>
      </c>
      <c r="BX43" t="str">
        <f t="array" aca="1" ref="BX43" ca="1">IFERROR(OFFSET(Настройки!$AE$2,SMALL(IF($C43=Настройки!$U$3:$U$93,ROW(Настройки!$1:$91)),COLUMN(BT43)),),"")</f>
        <v>ТЕРР_НФК1</v>
      </c>
      <c r="BY43" t="str">
        <f t="array" aca="1" ref="BY43" ca="1">IFERROR(OFFSET(Настройки!$AE$2,SMALL(IF($C43=Настройки!$U$3:$U$93,ROW(Настройки!$1:$91)),COLUMN(BU43)),),"")</f>
        <v>ТЕРР_ГЛК1</v>
      </c>
      <c r="BZ43" t="str">
        <f t="array" aca="1" ref="BZ43" ca="1">IFERROR(OFFSET(Настройки!$AE$2,SMALL(IF($C43=Настройки!$U$3:$U$93,ROW(Настройки!$1:$91)),COLUMN(BV43)),),"")</f>
        <v>ТЕРР_МУР1</v>
      </c>
    </row>
    <row r="44" spans="2:78" x14ac:dyDescent="0.25">
      <c r="B44" s="13">
        <v>19</v>
      </c>
      <c r="C44" s="10" t="str">
        <f>IF(Вывод!$E$3="Все Форматы",IF(Вывод!$E$4="Все Округа",Настройки!$D23,Настройки!$I21),Настройки!$U21)</f>
        <v/>
      </c>
      <c r="E44" s="22"/>
    </row>
    <row r="46" spans="2:78" ht="15.75" thickBot="1" x14ac:dyDescent="0.3">
      <c r="B46" s="1" t="s">
        <v>245</v>
      </c>
      <c r="C46" s="1" t="s">
        <v>64</v>
      </c>
      <c r="AO46" s="1" t="s">
        <v>226</v>
      </c>
    </row>
    <row r="47" spans="2:78" ht="15.75" thickTop="1" x14ac:dyDescent="0.25">
      <c r="B47" s="8">
        <v>1</v>
      </c>
      <c r="C47" s="8" t="str">
        <f>IF(Вывод!$E$3="Все Форматы",IF(AND(Вывод!$E$4="Все Округа",Вывод!$E$5="Все Территории"),Настройки!E5,Настройки!J3),Настройки!$X3)</f>
        <v>Пятигорск</v>
      </c>
      <c r="D47" s="21"/>
      <c r="E47" s="21"/>
      <c r="AO47" s="4" t="s">
        <v>222</v>
      </c>
    </row>
    <row r="48" spans="2:78" x14ac:dyDescent="0.25">
      <c r="B48" s="9">
        <v>2</v>
      </c>
      <c r="C48" s="9" t="str">
        <f>IF(Вывод!$E$3="Все Форматы",IF(AND(Вывод!$E$4="Все Округа",Вывод!$E$5="Все Территории"),Настройки!E6,Настройки!J4),Настройки!$X4)</f>
        <v>Новороссийск</v>
      </c>
      <c r="AO48" s="4" t="s">
        <v>223</v>
      </c>
    </row>
    <row r="49" spans="2:47" x14ac:dyDescent="0.25">
      <c r="B49" s="10">
        <v>3</v>
      </c>
      <c r="C49" s="10" t="str">
        <f>IF(Вывод!$E$3="Все Форматы",IF(AND(Вывод!$E$4="Все Округа",Вывод!$E$5="Все Территории"),Настройки!E7,Настройки!J5),Настройки!$X5)</f>
        <v>Златоуст</v>
      </c>
      <c r="AO49" s="4" t="s">
        <v>224</v>
      </c>
    </row>
    <row r="50" spans="2:47" x14ac:dyDescent="0.25">
      <c r="B50" s="9">
        <v>4</v>
      </c>
      <c r="C50" s="9" t="str">
        <f>IF(Вывод!$E$3="Все Форматы",IF(AND(Вывод!$E$4="Все Округа",Вывод!$E$5="Все Территории"),Настройки!E8,Настройки!J6),Настройки!$X6)</f>
        <v>Копейск</v>
      </c>
      <c r="AN50" s="2"/>
      <c r="AO50" s="4" t="s">
        <v>225</v>
      </c>
      <c r="AP50" s="2"/>
      <c r="AQ50" s="2"/>
      <c r="AR50" s="2"/>
      <c r="AS50" s="2"/>
      <c r="AT50" s="2"/>
      <c r="AU50" s="2"/>
    </row>
    <row r="51" spans="2:47" x14ac:dyDescent="0.25">
      <c r="B51" s="10">
        <v>5</v>
      </c>
      <c r="C51" s="10" t="str">
        <f>IF(Вывод!$E$3="Все Форматы",IF(AND(Вывод!$E$4="Все Округа",Вывод!$E$5="Все Территории"),Настройки!E9,Настройки!J7),Настройки!$X7)</f>
        <v>Салават</v>
      </c>
      <c r="AO51" s="4" t="s">
        <v>221</v>
      </c>
    </row>
    <row r="52" spans="2:47" x14ac:dyDescent="0.25">
      <c r="B52" s="9">
        <v>6</v>
      </c>
      <c r="C52" s="9" t="str">
        <f>IF(Вывод!$E$3="Все Форматы",IF(AND(Вывод!$E$4="Все Округа",Вывод!$E$5="Все Территории"),Настройки!E10,Настройки!J8),Настройки!$X8)</f>
        <v>Абакан</v>
      </c>
      <c r="AO52" s="4"/>
    </row>
    <row r="53" spans="2:47" x14ac:dyDescent="0.25">
      <c r="B53" s="10">
        <v>7</v>
      </c>
      <c r="C53" s="10" t="str">
        <f>IF(Вывод!$E$3="Все Форматы",IF(AND(Вывод!$E$4="Все Округа",Вывод!$E$5="Все Территории"),Настройки!E11,Настройки!J9),Настройки!$X9)</f>
        <v>Октябрьский</v>
      </c>
    </row>
    <row r="54" spans="2:47" x14ac:dyDescent="0.25">
      <c r="B54" s="9">
        <v>8</v>
      </c>
      <c r="C54" s="9" t="str">
        <f>IF(Вывод!$E$3="Все Форматы",IF(AND(Вывод!$E$4="Все Округа",Вывод!$E$5="Все Территории"),Настройки!E12,Настройки!J10),Настройки!$X10)</f>
        <v>Калуга</v>
      </c>
    </row>
    <row r="55" spans="2:47" x14ac:dyDescent="0.25">
      <c r="B55" s="10">
        <v>9</v>
      </c>
      <c r="C55" s="10" t="str">
        <f>IF(Вывод!$E$3="Все Форматы",IF(AND(Вывод!$E$4="Все Округа",Вывод!$E$5="Все Территории"),Настройки!E13,Настройки!J11),Настройки!$X11)</f>
        <v>Оренбург</v>
      </c>
    </row>
    <row r="56" spans="2:47" x14ac:dyDescent="0.25">
      <c r="B56" s="9">
        <v>10</v>
      </c>
      <c r="C56" s="9" t="str">
        <f>IF(Вывод!$E$3="Все Форматы",IF(AND(Вывод!$E$4="Все Округа",Вывод!$E$5="Все Территории"),Настройки!E14,Настройки!J12),Настройки!$X12)</f>
        <v>Саратов</v>
      </c>
    </row>
    <row r="57" spans="2:47" x14ac:dyDescent="0.25">
      <c r="B57" s="10">
        <v>11</v>
      </c>
      <c r="C57" s="10" t="str">
        <f>IF(Вывод!$E$3="Все Форматы",IF(AND(Вывод!$E$4="Все Округа",Вывод!$E$5="Все Территории"),Настройки!E15,Настройки!J13),Настройки!$X13)</f>
        <v>Михайловка</v>
      </c>
    </row>
    <row r="58" spans="2:47" x14ac:dyDescent="0.25">
      <c r="B58" s="9">
        <v>12</v>
      </c>
      <c r="C58" s="9" t="str">
        <f>IF(Вывод!$E$3="Все Форматы",IF(AND(Вывод!$E$4="Все Округа",Вывод!$E$5="Все Территории"),Настройки!E16,Настройки!J14),Настройки!$X14)</f>
        <v>Анапа</v>
      </c>
    </row>
    <row r="59" spans="2:47" x14ac:dyDescent="0.25">
      <c r="B59" s="10">
        <v>13</v>
      </c>
      <c r="C59" s="10" t="str">
        <f>IF(Вывод!$E$3="Все Форматы",IF(AND(Вывод!$E$4="Все Округа",Вывод!$E$5="Все Территории"),Настройки!E17,Настройки!J15),Настройки!$X15)</f>
        <v>Новошахтинск</v>
      </c>
    </row>
    <row r="60" spans="2:47" x14ac:dyDescent="0.25">
      <c r="B60" s="9">
        <v>14</v>
      </c>
      <c r="C60" s="9" t="str">
        <f>IF(Вывод!$E$3="Все Форматы",IF(AND(Вывод!$E$4="Все Округа",Вывод!$E$5="Все Территории"),Настройки!E18,Настройки!J16),Настройки!$X16)</f>
        <v>Смоленск</v>
      </c>
    </row>
    <row r="61" spans="2:47" x14ac:dyDescent="0.25">
      <c r="B61" s="10">
        <v>15</v>
      </c>
      <c r="C61" s="10" t="str">
        <f>IF(Вывод!$E$3="Все Форматы",IF(AND(Вывод!$E$4="Все Округа",Вывод!$E$5="Все Территории"),Настройки!E19,Настройки!J17),Настройки!$X17)</f>
        <v>Дзержинск</v>
      </c>
    </row>
    <row r="62" spans="2:47" x14ac:dyDescent="0.25">
      <c r="B62" s="9">
        <v>16</v>
      </c>
      <c r="C62" s="9" t="str">
        <f>IF(Вывод!$E$3="Все Форматы",IF(AND(Вывод!$E$4="Все Округа",Вывод!$E$5="Все Территории"),Настройки!E20,Настройки!J18),Настройки!$X18)</f>
        <v>Череповец</v>
      </c>
    </row>
    <row r="63" spans="2:47" x14ac:dyDescent="0.25">
      <c r="B63" s="10">
        <v>17</v>
      </c>
      <c r="C63" s="10" t="str">
        <f>IF(Вывод!$E$3="Все Форматы",IF(AND(Вывод!$E$4="Все Округа",Вывод!$E$5="Все Территории"),Настройки!E21,Настройки!J19),Настройки!$X19)</f>
        <v>Псков</v>
      </c>
    </row>
    <row r="64" spans="2:47" x14ac:dyDescent="0.25">
      <c r="B64" s="9">
        <v>18</v>
      </c>
      <c r="C64" s="9" t="str">
        <f>IF(Вывод!$E$3="Все Форматы",IF(AND(Вывод!$E$4="Все Округа",Вывод!$E$5="Все Территории"),Настройки!E22,Настройки!J20),Настройки!$X20)</f>
        <v>Нефтекамск</v>
      </c>
    </row>
    <row r="65" spans="2:3" x14ac:dyDescent="0.25">
      <c r="B65" s="10">
        <v>19</v>
      </c>
      <c r="C65" s="10" t="str">
        <f>IF(Вывод!$E$3="Все Форматы",IF(AND(Вывод!$E$4="Все Округа",Вывод!$E$5="Все Территории"),Настройки!E23,Настройки!J21),Настройки!$X21)</f>
        <v>Геленджик</v>
      </c>
    </row>
    <row r="66" spans="2:3" x14ac:dyDescent="0.25">
      <c r="B66" s="9">
        <v>20</v>
      </c>
      <c r="C66" s="9" t="str">
        <f>IF(Вывод!$E$3="Все Форматы",IF(AND(Вывод!$E$4="Все Округа",Вывод!$E$5="Все Территории"),Настройки!E24,Настройки!J22),Настройки!$X22)</f>
        <v>Муром</v>
      </c>
    </row>
    <row r="67" spans="2:3" x14ac:dyDescent="0.25">
      <c r="B67" s="10">
        <v>21</v>
      </c>
      <c r="C67" s="10" t="str">
        <f>IF(Вывод!$E$3="Все Форматы",IF(AND(Вывод!$E$4="Все Округа",Вывод!$E$5="Все Территории"),Настройки!E25,Настройки!J23),Настройки!$X23)</f>
        <v>Нижнекамск</v>
      </c>
    </row>
    <row r="68" spans="2:3" x14ac:dyDescent="0.25">
      <c r="B68" s="9">
        <v>22</v>
      </c>
      <c r="C68" s="9" t="str">
        <f>IF(Вывод!$E$3="Все Форматы",IF(AND(Вывод!$E$4="Все Округа",Вывод!$E$5="Все Территории"),Настройки!E26,Настройки!J24),Настройки!$X24)</f>
        <v>Колпино</v>
      </c>
    </row>
    <row r="69" spans="2:3" x14ac:dyDescent="0.25">
      <c r="B69" s="10">
        <v>23</v>
      </c>
      <c r="C69" s="10" t="str">
        <f>IF(Вывод!$E$3="Все Форматы",IF(AND(Вывод!$E$4="Все Округа",Вывод!$E$5="Все Территории"),Настройки!E27,Настройки!J25),Настройки!$X25)</f>
        <v/>
      </c>
    </row>
    <row r="70" spans="2:3" x14ac:dyDescent="0.25">
      <c r="B70" s="9">
        <v>24</v>
      </c>
      <c r="C70" s="9" t="str">
        <f>IF(Вывод!$E$3="Все Форматы",IF(AND(Вывод!$E$4="Все Округа",Вывод!$E$5="Все Территории"),Настройки!E28,Настройки!J26),Настройки!$X26)</f>
        <v/>
      </c>
    </row>
    <row r="71" spans="2:3" x14ac:dyDescent="0.25">
      <c r="B71" s="10">
        <v>25</v>
      </c>
      <c r="C71" s="10" t="str">
        <f>IF(Вывод!$E$3="Все Форматы",IF(AND(Вывод!$E$4="Все Округа",Вывод!$E$5="Все Территории"),Настройки!E29,Настройки!J27),Настройки!$X27)</f>
        <v/>
      </c>
    </row>
    <row r="72" spans="2:3" x14ac:dyDescent="0.25">
      <c r="B72" s="9">
        <v>26</v>
      </c>
      <c r="C72" s="9" t="str">
        <f>IF(Вывод!$E$3="Все Форматы",IF(AND(Вывод!$E$4="Все Округа",Вывод!$E$5="Все Территории"),Настройки!E30,Настройки!J28),Настройки!$X28)</f>
        <v/>
      </c>
    </row>
    <row r="73" spans="2:3" x14ac:dyDescent="0.25">
      <c r="B73" s="10">
        <v>27</v>
      </c>
      <c r="C73" s="10" t="str">
        <f>IF(Вывод!$E$3="Все Форматы",IF(AND(Вывод!$E$4="Все Округа",Вывод!$E$5="Все Территории"),Настройки!E31,Настройки!J29),Настройки!$X29)</f>
        <v/>
      </c>
    </row>
    <row r="74" spans="2:3" x14ac:dyDescent="0.25">
      <c r="B74" s="9">
        <v>28</v>
      </c>
      <c r="C74" s="9" t="str">
        <f>IF(Вывод!$E$3="Все Форматы",IF(AND(Вывод!$E$4="Все Округа",Вывод!$E$5="Все Территории"),Настройки!E32,Настройки!J30),Настройки!$X30)</f>
        <v/>
      </c>
    </row>
    <row r="75" spans="2:3" x14ac:dyDescent="0.25">
      <c r="B75" s="10">
        <v>29</v>
      </c>
      <c r="C75" s="10" t="str">
        <f>IF(Вывод!$E$3="Все Форматы",IF(AND(Вывод!$E$4="Все Округа",Вывод!$E$5="Все Территории"),Настройки!E33,Настройки!J31),Настройки!$X31)</f>
        <v/>
      </c>
    </row>
    <row r="76" spans="2:3" x14ac:dyDescent="0.25">
      <c r="B76" s="9">
        <v>30</v>
      </c>
      <c r="C76" s="9" t="str">
        <f>IF(Вывод!$E$3="Все Форматы",IF(AND(Вывод!$E$4="Все Округа",Вывод!$E$5="Все Территории"),Настройки!E34,Настройки!J32),Настройки!$X32)</f>
        <v/>
      </c>
    </row>
    <row r="77" spans="2:3" x14ac:dyDescent="0.25">
      <c r="B77" s="10">
        <v>31</v>
      </c>
      <c r="C77" s="10" t="str">
        <f>IF(Вывод!$E$3="Все Форматы",IF(AND(Вывод!$E$4="Все Округа",Вывод!$E$5="Все Территории"),Настройки!E35,Настройки!J33),Настройки!$X33)</f>
        <v/>
      </c>
    </row>
    <row r="78" spans="2:3" x14ac:dyDescent="0.25">
      <c r="B78" s="9">
        <v>32</v>
      </c>
      <c r="C78" s="9" t="str">
        <f>IF(Вывод!$E$3="Все Форматы",IF(AND(Вывод!$E$4="Все Округа",Вывод!$E$5="Все Территории"),Настройки!E36,Настройки!J34),Настройки!$X34)</f>
        <v/>
      </c>
    </row>
    <row r="79" spans="2:3" x14ac:dyDescent="0.25">
      <c r="B79" s="10">
        <v>33</v>
      </c>
      <c r="C79" s="10" t="str">
        <f>IF(Вывод!$E$3="Все Форматы",IF(AND(Вывод!$E$4="Все Округа",Вывод!$E$5="Все Территории"),Настройки!E37,Настройки!J35),Настройки!$X35)</f>
        <v/>
      </c>
    </row>
    <row r="80" spans="2:3" x14ac:dyDescent="0.25">
      <c r="B80" s="9">
        <v>34</v>
      </c>
      <c r="C80" s="9" t="str">
        <f>IF(Вывод!$E$3="Все Форматы",IF(AND(Вывод!$E$4="Все Округа",Вывод!$E$5="Все Территории"),Настройки!E38,Настройки!J36),Настройки!$X36)</f>
        <v/>
      </c>
    </row>
    <row r="81" spans="2:3" x14ac:dyDescent="0.25">
      <c r="B81" s="10">
        <v>35</v>
      </c>
      <c r="C81" s="10" t="str">
        <f>IF(Вывод!$E$3="Все Форматы",IF(AND(Вывод!$E$4="Все Округа",Вывод!$E$5="Все Территории"),Настройки!E39,Настройки!J37),Настройки!$X37)</f>
        <v/>
      </c>
    </row>
    <row r="82" spans="2:3" x14ac:dyDescent="0.25">
      <c r="B82" s="9">
        <v>36</v>
      </c>
      <c r="C82" s="9" t="str">
        <f>IF(Вывод!$E$3="Все Форматы",IF(AND(Вывод!$E$4="Все Округа",Вывод!$E$5="Все Территории"),Настройки!E40,Настройки!J38),Настройки!$X38)</f>
        <v/>
      </c>
    </row>
    <row r="83" spans="2:3" x14ac:dyDescent="0.25">
      <c r="B83" s="10">
        <v>37</v>
      </c>
      <c r="C83" s="10" t="str">
        <f>IF(Вывод!$E$3="Все Форматы",IF(AND(Вывод!$E$4="Все Округа",Вывод!$E$5="Все Территории"),Настройки!E41,Настройки!J39),Настройки!$X39)</f>
        <v/>
      </c>
    </row>
    <row r="84" spans="2:3" x14ac:dyDescent="0.25">
      <c r="B84" s="9">
        <v>38</v>
      </c>
      <c r="C84" s="9" t="str">
        <f>IF(Вывод!$E$3="Все Форматы",IF(AND(Вывод!$E$4="Все Округа",Вывод!$E$5="Все Территории"),Настройки!E42,Настройки!J40),Настройки!$X40)</f>
        <v/>
      </c>
    </row>
    <row r="85" spans="2:3" x14ac:dyDescent="0.25">
      <c r="B85" s="10">
        <v>39</v>
      </c>
      <c r="C85" s="10" t="str">
        <f>IF(Вывод!$E$3="Все Форматы",IF(AND(Вывод!$E$4="Все Округа",Вывод!$E$5="Все Территории"),Настройки!E43,Настройки!J41),Настройки!$X41)</f>
        <v/>
      </c>
    </row>
    <row r="86" spans="2:3" x14ac:dyDescent="0.25">
      <c r="B86" s="9">
        <v>40</v>
      </c>
      <c r="C86" s="9" t="str">
        <f>IF(Вывод!$E$3="Все Форматы",IF(AND(Вывод!$E$4="Все Округа",Вывод!$E$5="Все Территории"),Настройки!E44,Настройки!J42),Настройки!$X42)</f>
        <v/>
      </c>
    </row>
    <row r="87" spans="2:3" x14ac:dyDescent="0.25">
      <c r="B87" s="10">
        <v>41</v>
      </c>
      <c r="C87" s="10" t="str">
        <f>IF(Вывод!$E$3="Все Форматы",IF(AND(Вывод!$E$4="Все Округа",Вывод!$E$5="Все Территории"),Настройки!E45,Настройки!J43),Настройки!$X43)</f>
        <v/>
      </c>
    </row>
    <row r="88" spans="2:3" x14ac:dyDescent="0.25">
      <c r="B88" s="9">
        <v>42</v>
      </c>
      <c r="C88" s="9" t="str">
        <f>IF(Вывод!$E$3="Все Форматы",IF(AND(Вывод!$E$4="Все Округа",Вывод!$E$5="Все Территории"),Настройки!E46,Настройки!J44),Настройки!$X44)</f>
        <v/>
      </c>
    </row>
    <row r="89" spans="2:3" x14ac:dyDescent="0.25">
      <c r="B89" s="10">
        <v>43</v>
      </c>
      <c r="C89" s="10" t="str">
        <f>IF(Вывод!$E$3="Все Форматы",IF(AND(Вывод!$E$4="Все Округа",Вывод!$E$5="Все Территории"),Настройки!E47,Настройки!J45),Настройки!$X45)</f>
        <v/>
      </c>
    </row>
    <row r="90" spans="2:3" x14ac:dyDescent="0.25">
      <c r="B90" s="9">
        <v>44</v>
      </c>
      <c r="C90" s="9" t="str">
        <f>IF(Вывод!$E$3="Все Форматы",IF(AND(Вывод!$E$4="Все Округа",Вывод!$E$5="Все Территории"),Настройки!E48,Настройки!J46),Настройки!$X46)</f>
        <v/>
      </c>
    </row>
    <row r="91" spans="2:3" x14ac:dyDescent="0.25">
      <c r="B91" s="10">
        <v>45</v>
      </c>
      <c r="C91" s="10" t="str">
        <f>IF(Вывод!$E$3="Все Форматы",IF(AND(Вывод!$E$4="Все Округа",Вывод!$E$5="Все Территории"),Настройки!E49,Настройки!J47),Настройки!$X47)</f>
        <v/>
      </c>
    </row>
    <row r="92" spans="2:3" x14ac:dyDescent="0.25">
      <c r="B92" s="9">
        <v>46</v>
      </c>
      <c r="C92" s="9" t="str">
        <f>IF(Вывод!$E$3="Все Форматы",IF(AND(Вывод!$E$4="Все Округа",Вывод!$E$5="Все Территории"),Настройки!E50,Настройки!J48),Настройки!$X48)</f>
        <v/>
      </c>
    </row>
    <row r="93" spans="2:3" x14ac:dyDescent="0.25">
      <c r="B93" s="10">
        <v>47</v>
      </c>
      <c r="C93" s="10" t="str">
        <f>IF(Вывод!$E$3="Все Форматы",IF(AND(Вывод!$E$4="Все Округа",Вывод!$E$5="Все Территории"),Настройки!E51,Настройки!J49),Настройки!$X49)</f>
        <v/>
      </c>
    </row>
    <row r="94" spans="2:3" x14ac:dyDescent="0.25">
      <c r="B94" s="9">
        <v>48</v>
      </c>
      <c r="C94" s="9" t="str">
        <f>IF(Вывод!$E$3="Все Форматы",IF(AND(Вывод!$E$4="Все Округа",Вывод!$E$5="Все Территории"),Настройки!E52,Настройки!J50),Настройки!$X50)</f>
        <v/>
      </c>
    </row>
    <row r="95" spans="2:3" x14ac:dyDescent="0.25">
      <c r="B95" s="10">
        <v>49</v>
      </c>
      <c r="C95" s="10" t="str">
        <f>IF(Вывод!$E$3="Все Форматы",IF(AND(Вывод!$E$4="Все Округа",Вывод!$E$5="Все Территории"),Настройки!E53,Настройки!J51),Настройки!$X51)</f>
        <v/>
      </c>
    </row>
    <row r="96" spans="2:3" x14ac:dyDescent="0.25">
      <c r="B96" s="9">
        <v>50</v>
      </c>
      <c r="C96" s="9" t="str">
        <f>IF(Вывод!$E$3="Все Форматы",IF(AND(Вывод!$E$4="Все Округа",Вывод!$E$5="Все Территории"),Настройки!E54,Настройки!J52),Настройки!$X52)</f>
        <v/>
      </c>
    </row>
    <row r="97" spans="2:3" x14ac:dyDescent="0.25">
      <c r="B97" s="10">
        <v>51</v>
      </c>
      <c r="C97" s="10" t="str">
        <f>IF(Вывод!$E$3="Все Форматы",IF(AND(Вывод!$E$4="Все Округа",Вывод!$E$5="Все Территории"),Настройки!E55,Настройки!J53),Настройки!$X53)</f>
        <v/>
      </c>
    </row>
    <row r="98" spans="2:3" x14ac:dyDescent="0.25">
      <c r="B98" s="9">
        <v>52</v>
      </c>
      <c r="C98" s="9" t="str">
        <f>IF(Вывод!$E$3="Все Форматы",IF(AND(Вывод!$E$4="Все Округа",Вывод!$E$5="Все Территории"),Настройки!E56,Настройки!J54),Настройки!$X54)</f>
        <v/>
      </c>
    </row>
    <row r="99" spans="2:3" x14ac:dyDescent="0.25">
      <c r="B99" s="10">
        <v>53</v>
      </c>
      <c r="C99" s="10" t="str">
        <f>IF(Вывод!$E$3="Все Форматы",IF(AND(Вывод!$E$4="Все Округа",Вывод!$E$5="Все Территории"),Настройки!E57,Настройки!J55),Настройки!$X55)</f>
        <v/>
      </c>
    </row>
    <row r="100" spans="2:3" x14ac:dyDescent="0.25">
      <c r="B100" s="9">
        <v>54</v>
      </c>
      <c r="C100" s="9" t="str">
        <f>IF(Вывод!$E$3="Все Форматы",IF(AND(Вывод!$E$4="Все Округа",Вывод!$E$5="Все Территории"),Настройки!E58,Настройки!J56),Настройки!$X56)</f>
        <v/>
      </c>
    </row>
    <row r="101" spans="2:3" x14ac:dyDescent="0.25">
      <c r="B101" s="10">
        <v>55</v>
      </c>
      <c r="C101" s="10" t="str">
        <f>IF(Вывод!$E$3="Все Форматы",IF(AND(Вывод!$E$4="Все Округа",Вывод!$E$5="Все Территории"),Настройки!E59,Настройки!J57),Настройки!$X57)</f>
        <v/>
      </c>
    </row>
    <row r="102" spans="2:3" x14ac:dyDescent="0.25">
      <c r="B102" s="9">
        <v>56</v>
      </c>
      <c r="C102" s="9" t="str">
        <f>IF(Вывод!$E$3="Все Форматы",IF(AND(Вывод!$E$4="Все Округа",Вывод!$E$5="Все Территории"),Настройки!E60,Настройки!J58),Настройки!$X58)</f>
        <v/>
      </c>
    </row>
    <row r="103" spans="2:3" x14ac:dyDescent="0.25">
      <c r="B103" s="10">
        <v>57</v>
      </c>
      <c r="C103" s="10" t="str">
        <f>IF(Вывод!$E$3="Все Форматы",IF(AND(Вывод!$E$4="Все Округа",Вывод!$E$5="Все Территории"),Настройки!E61,Настройки!J59),Настройки!$X59)</f>
        <v/>
      </c>
    </row>
    <row r="104" spans="2:3" x14ac:dyDescent="0.25">
      <c r="B104" s="9">
        <v>58</v>
      </c>
      <c r="C104" s="9" t="str">
        <f>IF(Вывод!$E$3="Все Форматы",IF(AND(Вывод!$E$4="Все Округа",Вывод!$E$5="Все Территории"),Настройки!E62,Настройки!J60),Настройки!$X60)</f>
        <v/>
      </c>
    </row>
    <row r="105" spans="2:3" x14ac:dyDescent="0.25">
      <c r="B105" s="10">
        <v>59</v>
      </c>
      <c r="C105" s="10" t="str">
        <f>IF(Вывод!$E$3="Все Форматы",IF(AND(Вывод!$E$4="Все Округа",Вывод!$E$5="Все Территории"),Настройки!E63,Настройки!J61),Настройки!$X61)</f>
        <v/>
      </c>
    </row>
    <row r="106" spans="2:3" x14ac:dyDescent="0.25">
      <c r="B106" s="9">
        <v>60</v>
      </c>
      <c r="C106" s="9" t="str">
        <f>IF(Вывод!$E$3="Все Форматы",IF(AND(Вывод!$E$4="Все Округа",Вывод!$E$5="Все Территории"),Настройки!E64,Настройки!J62),Настройки!$X62)</f>
        <v/>
      </c>
    </row>
    <row r="107" spans="2:3" x14ac:dyDescent="0.25">
      <c r="B107" s="10">
        <v>61</v>
      </c>
      <c r="C107" s="10" t="str">
        <f>IF(Вывод!$E$3="Все Форматы",IF(AND(Вывод!$E$4="Все Округа",Вывод!$E$5="Все Территории"),Настройки!E65,Настройки!J63),Настройки!$X63)</f>
        <v/>
      </c>
    </row>
    <row r="108" spans="2:3" x14ac:dyDescent="0.25">
      <c r="B108" s="9">
        <v>62</v>
      </c>
      <c r="C108" s="9" t="str">
        <f>IF(Вывод!$E$3="Все Форматы",IF(AND(Вывод!$E$4="Все Округа",Вывод!$E$5="Все Территории"),Настройки!E66,Настройки!J64),Настройки!$X64)</f>
        <v/>
      </c>
    </row>
    <row r="109" spans="2:3" x14ac:dyDescent="0.25">
      <c r="B109" s="10">
        <v>63</v>
      </c>
      <c r="C109" s="10" t="str">
        <f>IF(Вывод!$E$3="Все Форматы",IF(AND(Вывод!$E$4="Все Округа",Вывод!$E$5="Все Территории"),Настройки!E67,Настройки!J65),Настройки!$X65)</f>
        <v/>
      </c>
    </row>
    <row r="110" spans="2:3" x14ac:dyDescent="0.25">
      <c r="B110" s="9">
        <v>64</v>
      </c>
      <c r="C110" s="9" t="str">
        <f>IF(Вывод!$E$3="Все Форматы",IF(AND(Вывод!$E$4="Все Округа",Вывод!$E$5="Все Территории"),Настройки!E68,Настройки!J66),Настройки!$X66)</f>
        <v/>
      </c>
    </row>
  </sheetData>
  <dataValidations count="6">
    <dataValidation type="list" allowBlank="1" showInputMessage="1" showErrorMessage="1" sqref="D19:D23">
      <formula1>СписокОкруг</formula1>
    </dataValidation>
    <dataValidation type="list" allowBlank="1" showInputMessage="1" showErrorMessage="1" sqref="D26:D44">
      <formula1>СписокТерр</formula1>
    </dataValidation>
    <dataValidation type="list" allowBlank="1" showInputMessage="1" showErrorMessage="1" sqref="D47:D110">
      <formula1>СписокГород</formula1>
    </dataValidation>
    <dataValidation type="list" allowBlank="1" showInputMessage="1" showErrorMessage="1" sqref="E26:E44">
      <formula1>СписокТеррФормат</formula1>
    </dataValidation>
    <dataValidation type="list" allowBlank="1" showInputMessage="1" showErrorMessage="1" sqref="E19">
      <formula1>СписокОкругФормат</formula1>
    </dataValidation>
    <dataValidation type="list" allowBlank="1" showInputMessage="1" showErrorMessage="1" sqref="E47:E110">
      <formula1>СписокГородФормат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3"/>
  <sheetViews>
    <sheetView topLeftCell="AR30" zoomScale="85" zoomScaleNormal="85" workbookViewId="0">
      <selection activeCell="L33" sqref="L33"/>
    </sheetView>
  </sheetViews>
  <sheetFormatPr defaultRowHeight="15" x14ac:dyDescent="0.25"/>
  <cols>
    <col min="1" max="1" width="16.7109375" bestFit="1" customWidth="1"/>
    <col min="2" max="2" width="13.140625" bestFit="1" customWidth="1"/>
    <col min="3" max="3" width="15.140625" bestFit="1" customWidth="1"/>
    <col min="4" max="5" width="18.140625" bestFit="1" customWidth="1"/>
    <col min="7" max="7" width="15.7109375" customWidth="1"/>
    <col min="8" max="8" width="13.85546875" bestFit="1" customWidth="1"/>
    <col min="9" max="10" width="18.140625" bestFit="1" customWidth="1"/>
    <col min="11" max="11" width="14.42578125" bestFit="1" customWidth="1"/>
    <col min="12" max="14" width="13.140625" bestFit="1" customWidth="1"/>
    <col min="15" max="15" width="13.5703125" bestFit="1" customWidth="1"/>
    <col min="16" max="16" width="13.42578125" bestFit="1" customWidth="1"/>
    <col min="17" max="17" width="13.85546875" bestFit="1" customWidth="1"/>
    <col min="18" max="18" width="15.5703125" bestFit="1" customWidth="1"/>
    <col min="19" max="19" width="15.5703125" customWidth="1"/>
    <col min="20" max="20" width="18.140625" bestFit="1" customWidth="1"/>
    <col min="21" max="21" width="21.42578125" bestFit="1" customWidth="1"/>
    <col min="22" max="22" width="21.42578125" customWidth="1"/>
    <col min="23" max="24" width="18.140625" bestFit="1" customWidth="1"/>
    <col min="25" max="25" width="18.140625" customWidth="1"/>
    <col min="27" max="27" width="15.140625" bestFit="1" customWidth="1"/>
    <col min="28" max="28" width="18.140625" bestFit="1" customWidth="1"/>
    <col min="29" max="29" width="19.7109375" bestFit="1" customWidth="1"/>
    <col min="30" max="30" width="13.42578125" bestFit="1" customWidth="1"/>
    <col min="31" max="31" width="14.42578125" bestFit="1" customWidth="1"/>
    <col min="32" max="32" width="13.140625" bestFit="1" customWidth="1"/>
    <col min="33" max="33" width="15.140625" bestFit="1" customWidth="1"/>
    <col min="34" max="34" width="18.140625" bestFit="1" customWidth="1"/>
    <col min="35" max="35" width="19.7109375" bestFit="1" customWidth="1"/>
    <col min="37" max="37" width="14.28515625" bestFit="1" customWidth="1"/>
    <col min="38" max="39" width="18.140625" bestFit="1" customWidth="1"/>
    <col min="40" max="40" width="12.28515625" bestFit="1" customWidth="1"/>
    <col min="41" max="42" width="13.140625" bestFit="1" customWidth="1"/>
    <col min="43" max="43" width="13.85546875" bestFit="1" customWidth="1"/>
    <col min="44" max="45" width="18.140625" bestFit="1" customWidth="1"/>
    <col min="47" max="47" width="14.28515625" bestFit="1" customWidth="1"/>
    <col min="48" max="49" width="18.85546875" bestFit="1" customWidth="1"/>
    <col min="50" max="50" width="12.28515625" bestFit="1" customWidth="1"/>
    <col min="51" max="51" width="13.140625" bestFit="1" customWidth="1"/>
    <col min="52" max="52" width="13.42578125" bestFit="1" customWidth="1"/>
    <col min="53" max="53" width="14.28515625" bestFit="1" customWidth="1"/>
    <col min="54" max="55" width="18.85546875" bestFit="1" customWidth="1"/>
    <col min="57" max="57" width="14.28515625" bestFit="1" customWidth="1"/>
    <col min="58" max="59" width="18.85546875" bestFit="1" customWidth="1"/>
    <col min="60" max="60" width="12.28515625" bestFit="1" customWidth="1"/>
    <col min="61" max="61" width="13.140625" bestFit="1" customWidth="1"/>
    <col min="62" max="62" width="13.42578125" bestFit="1" customWidth="1"/>
    <col min="63" max="63" width="14.28515625" bestFit="1" customWidth="1"/>
    <col min="64" max="65" width="18.85546875" bestFit="1" customWidth="1"/>
  </cols>
  <sheetData>
    <row r="1" spans="1:65" ht="15.75" thickBot="1" x14ac:dyDescent="0.3">
      <c r="A1" s="14" t="s">
        <v>250</v>
      </c>
      <c r="G1" t="str">
        <f>Вывод!E4</f>
        <v>Все Округа</v>
      </c>
      <c r="H1" s="6" t="s">
        <v>244</v>
      </c>
      <c r="I1" s="6" t="s">
        <v>65</v>
      </c>
      <c r="J1" s="6" t="str">
        <f>IF($G$1="Все Округа","Все Территории",Вывод!E5)</f>
        <v>Все Территории</v>
      </c>
      <c r="K1" s="6" t="str">
        <f>IF($G$1="Все Территории","Все Города",Вывод!E6)</f>
        <v>Все Города</v>
      </c>
      <c r="L1" s="6" t="str">
        <f>IF($G$1="Все Города","Все Филиалы",Вывод!E7)</f>
        <v>Все Филиалы</v>
      </c>
      <c r="M1" s="6" t="s">
        <v>249</v>
      </c>
      <c r="N1" s="6" t="s">
        <v>219</v>
      </c>
      <c r="O1" s="20" t="str">
        <f>Вывод!E3</f>
        <v>Малыш</v>
      </c>
      <c r="P1" s="19" t="s">
        <v>227</v>
      </c>
      <c r="Q1" s="6" t="s">
        <v>244</v>
      </c>
      <c r="R1" s="19" t="s">
        <v>255</v>
      </c>
      <c r="S1" s="20" t="str">
        <f>Вывод!E4</f>
        <v>Все Округа</v>
      </c>
      <c r="T1" s="20" t="str">
        <f>Вывод!E5</f>
        <v>Все Территории</v>
      </c>
      <c r="U1" s="19" t="s">
        <v>65</v>
      </c>
      <c r="V1" s="19" t="s">
        <v>256</v>
      </c>
      <c r="W1" s="6" t="s">
        <v>64</v>
      </c>
      <c r="X1" s="19" t="s">
        <v>257</v>
      </c>
      <c r="Y1" s="20" t="str">
        <f>Вывод!E6</f>
        <v>Все Города</v>
      </c>
      <c r="AA1" s="6" t="s">
        <v>242</v>
      </c>
      <c r="AB1" s="6" t="s">
        <v>65</v>
      </c>
      <c r="AC1" s="6" t="s">
        <v>64</v>
      </c>
      <c r="AD1" s="6" t="s">
        <v>220</v>
      </c>
      <c r="AE1" s="6" t="s">
        <v>219</v>
      </c>
      <c r="AF1" s="6" t="s">
        <v>227</v>
      </c>
      <c r="AG1" s="6" t="s">
        <v>242</v>
      </c>
      <c r="AH1" s="6" t="s">
        <v>65</v>
      </c>
      <c r="AI1" s="6" t="s">
        <v>64</v>
      </c>
      <c r="AK1" s="19" t="s">
        <v>242</v>
      </c>
      <c r="AL1" s="6" t="s">
        <v>65</v>
      </c>
      <c r="AM1" s="6" t="s">
        <v>64</v>
      </c>
      <c r="AN1" s="6" t="s">
        <v>220</v>
      </c>
      <c r="AO1" s="6" t="s">
        <v>219</v>
      </c>
      <c r="AP1" s="6" t="s">
        <v>227</v>
      </c>
      <c r="AQ1" s="6" t="s">
        <v>242</v>
      </c>
      <c r="AR1" s="6" t="s">
        <v>65</v>
      </c>
      <c r="AS1" s="6" t="s">
        <v>64</v>
      </c>
      <c r="AU1" s="6" t="s">
        <v>242</v>
      </c>
      <c r="AV1" s="19" t="s">
        <v>65</v>
      </c>
      <c r="AW1" s="6" t="s">
        <v>64</v>
      </c>
      <c r="AX1" s="6" t="s">
        <v>220</v>
      </c>
      <c r="AY1" s="6" t="s">
        <v>219</v>
      </c>
      <c r="AZ1" s="6" t="s">
        <v>227</v>
      </c>
      <c r="BA1" s="6" t="s">
        <v>242</v>
      </c>
      <c r="BB1" s="6" t="s">
        <v>65</v>
      </c>
      <c r="BC1" s="6" t="s">
        <v>64</v>
      </c>
      <c r="BE1" s="6" t="s">
        <v>242</v>
      </c>
      <c r="BF1" s="6" t="s">
        <v>65</v>
      </c>
      <c r="BG1" s="19" t="s">
        <v>64</v>
      </c>
      <c r="BH1" s="6" t="s">
        <v>220</v>
      </c>
      <c r="BI1" s="6" t="s">
        <v>219</v>
      </c>
      <c r="BJ1" s="6" t="s">
        <v>227</v>
      </c>
      <c r="BK1" s="6" t="s">
        <v>242</v>
      </c>
      <c r="BL1" s="6" t="s">
        <v>65</v>
      </c>
      <c r="BM1" s="6" t="s">
        <v>64</v>
      </c>
    </row>
    <row r="2" spans="1:65" ht="15.75" thickTop="1" x14ac:dyDescent="0.25">
      <c r="A2" s="15"/>
      <c r="H2" t="str">
        <f t="array" ref="H2">IFERROR(INDEX($AA$2:$AA$93,SMALL(IF(COUNTIF($H$1:H1,$AA$2:$AA$93)=0,ROW($AA$1:$AA$92)),1)),"")</f>
        <v>Все Округа</v>
      </c>
      <c r="I2" s="4" t="s">
        <v>234</v>
      </c>
      <c r="J2" t="s">
        <v>233</v>
      </c>
      <c r="K2" t="s">
        <v>233</v>
      </c>
      <c r="L2" t="s">
        <v>236</v>
      </c>
      <c r="M2" t="str">
        <f t="array" ref="M2">IFERROR(INDEX($O$2:$O$93,SMALL(IF(COUNTIF($M$1:M1,$O$2:$O$93)=0,ROW($O$1:$O$92)),1)),"")</f>
        <v>Все Форматы</v>
      </c>
      <c r="N2" t="s">
        <v>236</v>
      </c>
      <c r="O2" t="s">
        <v>237</v>
      </c>
      <c r="P2" t="s">
        <v>236</v>
      </c>
      <c r="Q2" t="s">
        <v>243</v>
      </c>
      <c r="R2" t="str">
        <f t="array" ref="R2">IFERROR(INDEX($Q$2:$Q$93,SMALL(IF(COUNTIF($R$1:R1,$Q$2:$Q$93)=0,ROW($Q$1:$Q$92)),1)),"")</f>
        <v>Все Округа</v>
      </c>
      <c r="S2" t="str">
        <f t="array" ref="S2">IFERROR(INDEX($P$2:$P$93,SMALL(IF((COUNTIF($S$1:$S1,$P$2:$P$93)=0)*($Q$2:$Q$93=$S$1),ROW($Q$1:$Q$92)),1)),"")</f>
        <v>Все Филиалы</v>
      </c>
      <c r="T2" s="4" t="s">
        <v>234</v>
      </c>
      <c r="U2" s="4" t="str">
        <f t="array" ref="U2">IFERROR(INDEX($T$2:$T$93,SMALL(IF(COUNTIF($U$1:U1,$T$2:$T$93)=0,ROW($T$1:$T$92)),1)),"")</f>
        <v>Все Территории</v>
      </c>
      <c r="V2" s="4" t="str">
        <f t="array" ref="V2">IFERROR(INDEX($P$2:$P$93,SMALL(IF((COUNTIF($V$1:$V1,$P$2:$P$93)=0)*($U$2:$U$93=$V$1),ROW($U$1:$U$92)),1)),"")</f>
        <v/>
      </c>
      <c r="W2" t="s">
        <v>233</v>
      </c>
      <c r="X2" t="str">
        <f t="array" ref="X2">IFERROR(INDEX($W$2:$W$93,SMALL(IF(COUNTIF($X$1:X1,$W$2:$W$93)=0,ROW($W$1:$W$92)),1)),"")</f>
        <v>Все Города</v>
      </c>
      <c r="Y2" t="str">
        <f t="array" ref="Y2">IFERROR(INDEX($P$2:$P$93,SMALL(IF((COUNTIF($Y$1:$Y1,$P$2:$P$93)=0)*($X$2:$X$93=$Y$1),ROW($X$1:$X$92)),1)),"")</f>
        <v>Все Филиалы</v>
      </c>
      <c r="AA2" t="s">
        <v>243</v>
      </c>
      <c r="AB2" s="4" t="s">
        <v>234</v>
      </c>
      <c r="AC2" s="4" t="s">
        <v>233</v>
      </c>
      <c r="AD2" s="4" t="s">
        <v>235</v>
      </c>
      <c r="AE2" s="4" t="s">
        <v>236</v>
      </c>
      <c r="AF2" s="4" t="s">
        <v>237</v>
      </c>
      <c r="AG2" t="s">
        <v>243</v>
      </c>
      <c r="AH2" s="4" t="s">
        <v>234</v>
      </c>
      <c r="AI2" s="4" t="s">
        <v>233</v>
      </c>
      <c r="AK2" t="s">
        <v>243</v>
      </c>
      <c r="AL2" s="4" t="s">
        <v>234</v>
      </c>
      <c r="AM2" s="4" t="s">
        <v>233</v>
      </c>
      <c r="AN2" s="4" t="s">
        <v>235</v>
      </c>
      <c r="AO2" s="4" t="s">
        <v>236</v>
      </c>
      <c r="AP2" s="4" t="s">
        <v>237</v>
      </c>
      <c r="AQ2" t="s">
        <v>243</v>
      </c>
      <c r="AR2" s="4" t="s">
        <v>234</v>
      </c>
      <c r="AS2" s="4" t="s">
        <v>233</v>
      </c>
      <c r="AU2" t="s">
        <v>243</v>
      </c>
      <c r="AV2" s="4" t="s">
        <v>234</v>
      </c>
      <c r="AW2" s="4" t="s">
        <v>233</v>
      </c>
      <c r="AX2" s="4" t="s">
        <v>235</v>
      </c>
      <c r="AY2" s="4" t="s">
        <v>236</v>
      </c>
      <c r="AZ2" s="4" t="s">
        <v>237</v>
      </c>
      <c r="BA2" t="s">
        <v>243</v>
      </c>
      <c r="BB2" s="4" t="s">
        <v>234</v>
      </c>
      <c r="BC2" s="4" t="s">
        <v>233</v>
      </c>
      <c r="BE2" t="s">
        <v>243</v>
      </c>
      <c r="BF2" s="4" t="s">
        <v>234</v>
      </c>
      <c r="BG2" s="4" t="s">
        <v>233</v>
      </c>
      <c r="BH2" s="4" t="s">
        <v>235</v>
      </c>
      <c r="BI2" s="4" t="s">
        <v>236</v>
      </c>
      <c r="BJ2" s="4" t="s">
        <v>237</v>
      </c>
      <c r="BK2" t="s">
        <v>243</v>
      </c>
      <c r="BL2" s="4" t="s">
        <v>234</v>
      </c>
      <c r="BM2" s="4" t="s">
        <v>233</v>
      </c>
    </row>
    <row r="3" spans="1:65" x14ac:dyDescent="0.25">
      <c r="A3" s="15" t="s">
        <v>251</v>
      </c>
      <c r="B3" s="15" t="s">
        <v>227</v>
      </c>
      <c r="C3" s="15" t="s">
        <v>244</v>
      </c>
      <c r="D3" s="15" t="s">
        <v>65</v>
      </c>
      <c r="E3" s="15" t="s">
        <v>64</v>
      </c>
      <c r="H3" t="str">
        <f t="array" ref="H3">IFERROR(INDEX($AA$2:$AA$93,SMALL(IF(COUNTIF($H$2:H2,$AA$2:$AA$93)=0,ROW($AA$1:$AA$92)),1)),"")</f>
        <v>Москва</v>
      </c>
      <c r="I3" t="str">
        <f t="array" ref="I3">IFERROR(INDEX($AB$2:$AB$93,SMALL(IF((COUNTIF($I$2:$I2,$AB$2:$AB$93)=0)*($AA$2:$AA$93=$G$1),ROW($AA$1:$AA$92)),1)),"")</f>
        <v/>
      </c>
      <c r="J3" t="str">
        <f t="array" ref="J3">IF($J$1="Все Территории",
IFERROR(INDEX($AC$2:$AC$93,SMALL(IF((COUNTIF($J2:$J$2,$AC$2:$AC$93)=0)*($AA$2:$AA$93=$G$1),ROW($AA$1:$AA$92)),1)),""),
IFERROR(INDEX($AC$2:$AC$93,SMALL(IF((COUNTIF($J2:$J$2,$AC$2:$AC$93)=0)*($AB$2:$AB$93=$J$1),ROW($AB$1:$AB$92)),1)),""))</f>
        <v/>
      </c>
      <c r="K3" t="str">
        <f t="array" ref="K3">IF($J$1="Все Территории",
IFERROR(INDEX($AE$2:$AE$93,SMALL(IF((COUNTIF($K$2:$K2,$AE$2:$AE$93)=0)*($AB$2:$AB$93=$G$1),ROW($AB$1:$AB$92)),1)),""),
IF(AND($G$1="Москва",$J$1="Все Территории"),
IFERROR(INDEX($AE$2:$AE$93,SMALL(IF((COUNTIF($K$2:$K2,$AE$2:$AE$93)=0)*($AC$2:$AC$93=$G$1),ROW($AC$1:$AC$92)),1)),""),
IFERROR(INDEX($AE$2:$AE$93,SMALL(IF((COUNTIF($K$2:$K2,$AE$2:$AE$93)=0)*($AB$2:$AB$93=$J$1),ROW($AB$1:$AB$92)),1)),"")))</f>
        <v/>
      </c>
      <c r="L3" t="str">
        <f t="array" ref="L3">IF($K$1="Все Города",
IFERROR(INDEX($AE$2:$AE$93,SMALL(IF((COUNTIF($L$2:$L2,$AE$2:$AE$93)=0)*($AB$2:$AB$93=$G$1),ROW($AB$1:$AB$92)),1)),""),
IF(AND($G$1="Москва",$J$1="Все Территории"),
IFERROR(INDEX($AE$2:$AE$93,SMALL(IF((COUNTIF($L$2:$L2,$AE$2:$AE$93)=0)*($AD$2:$AD$93=$G$1),ROW($AB$1:$AB$92)),1)),""),
IF(AND($G$1="Москва",$J$1&lt;&gt;"Все Территории"),
IFERROR(INDEX($AE$2:$AE$93,SMALL(IF((COUNTIF($L$2:$L2,$AE$2:$AE$93)=0)*($AB$2:$AB$93=$J$1),ROW($AB$1:$AB$92)),1)),""),
IFERROR(INDEX($AE$2:$AE$93,SMALL(IF((COUNTIF($L$2:$L2,$AE$2:$AE$93)=0)*($AC$2:$AC$93=$K$1),ROW($AC$1:$AC$92)),1)),""))))</f>
        <v/>
      </c>
      <c r="M3" t="str">
        <f t="array" ref="M3">IFERROR(INDEX($O$2:$O$93,SMALL(IF(COUNTIF($M$1:M2,$O$2:$O$93)=0,ROW($O$1:$O$92)),1)),"")</f>
        <v>Большой</v>
      </c>
      <c r="N3" t="str">
        <f t="array" ref="N3">IF($G$1="Все Округа",
IFERROR(INDEX($AE$2:$AE$93,SMALL(IF(COUNTIF($N$1:N2,$AE$2:$AE$93)=0,ROW($AE$1:$AE$92)),1)),""),
IF($J$1="Все Территории",
IFERROR(INDEX($AE$2:$AE$93,SMALL(IF((COUNTIF($N$1:$N2,$AE$2:$AE$93)=0)*($AA$2:$AA$93=$G$1),ROW($AA$1:$AA$92)),1)),""),
IF($K$1="Все Города",
IFERROR(INDEX($AE$2:$AE$93,SMALL(IF((COUNTIF($N$1:$N2,$AE$2:$AE$93)=0)*($AB$2:$AB$93=$J$1),ROW($AB$1:$AB$92)),1)),""),
IF($L$1="Все Филиалы",
IFERROR(INDEX($AE$2:$AE$93,SMALL(IF((COUNTIF($N$1:$N2,$AE$2:$AE$93)=0)*($AC$2:$AC$93=$K$1),ROW($AC$1:$AC$92)),1)),""),
IF(ROW($L3)=3,$L$1,"")
)
)
)
)</f>
        <v>ТЕРР_МСК1</v>
      </c>
      <c r="O3" t="str">
        <f t="shared" ref="O3:O34" si="0">IF($N3="","",VLOOKUP($N3,AE1:AF93,2,FALSE))</f>
        <v>Большой</v>
      </c>
      <c r="P3" t="str">
        <f t="array" ref="P3">IF($O$1="Все Форматы",
IFERROR(INDEX($N$3:$N$93,SMALL(IF(COUNTIF($P$2:$P2,$N$3:$N$93)=0,ROW($N$2:$N$92)-1),1)),""),
IFERROR(INDEX($N$2:$N$93,SMALL(IF((COUNTIF($P$1:$P2,$N$2:$N$93)=0)*($O$2:$O$93=$O$1),ROW($O$1:$O$92)),1)),""))</f>
        <v>ТЕРР_ПТГ1</v>
      </c>
      <c r="Q3" t="str">
        <f t="array" ref="Q3">IF($P3="","",VLOOKUP($P3,$AE$3:$AI$93,3,0))</f>
        <v>Юг</v>
      </c>
      <c r="R3" t="str">
        <f t="array" ref="R3">IFERROR(INDEX($Q$2:$Q$93,SMALL(IF(COUNTIF($R$1:R2,$Q$2:$Q$93)=0,ROW($Q$1:$Q$92)),1)),"")</f>
        <v>Юг</v>
      </c>
      <c r="S3" t="str">
        <f t="array" ref="S3">IFERROR(INDEX($P$2:$P$93,SMALL(IF((COUNTIF($S$1:$S2,$P$2:$P$93)=0)*($Q$2:$Q$93=$S$1),ROW($Q$1:$Q$92)),1)),"")</f>
        <v/>
      </c>
      <c r="T3" t="str">
        <f t="shared" ref="T3:T34" si="1">IF($P3="","",VLOOKUP($P3,$AE$3:$AI$93,4,0))</f>
        <v>Кавказ</v>
      </c>
      <c r="U3" s="4" t="str">
        <f t="array" ref="U3">IFERROR(INDEX($T$2:$T$93,SMALL(IF(COUNTIF($U$1:U2,$T$2:$T$93)=0,ROW($T$1:$T$92)),1)),"")</f>
        <v>Кавказ</v>
      </c>
      <c r="V3" s="4" t="str">
        <f t="array" ref="V3">IFERROR(INDEX($P$2:$P$93,SMALL(IF((COUNTIF($V$1:$V2,$P$2:$P$93)=0)*($U$2:$U$93=$V$1),ROW($U$1:$U$92)),1)),"")</f>
        <v/>
      </c>
      <c r="W3" t="str">
        <f t="shared" ref="W3:W34" si="2">IF($P3="","",VLOOKUP($P3,$AE$3:$AI$93,5,0))</f>
        <v>Пятигорск</v>
      </c>
      <c r="X3" t="str">
        <f t="array" ref="X3">IFERROR(INDEX($W$2:$W$93,SMALL(IF(COUNTIF($X$1:X2,$W$2:$W$93)=0,ROW($W$1:$W$92)),1)),"")</f>
        <v>Пятигорск</v>
      </c>
      <c r="Y3" t="str">
        <f t="array" ref="Y3">IFERROR(INDEX($P$2:$P$93,SMALL(IF((COUNTIF($Y$1:$Y2,$P$2:$P$93)=0)*($X$2:$X$93=$Y$1),ROW($X$1:$X$92)),1)),"")</f>
        <v/>
      </c>
      <c r="AA3" t="s">
        <v>66</v>
      </c>
      <c r="AB3" s="4" t="s">
        <v>0</v>
      </c>
      <c r="AC3" s="4" t="s">
        <v>0</v>
      </c>
      <c r="AD3" s="3" t="s">
        <v>67</v>
      </c>
      <c r="AE3" s="2" t="s">
        <v>68</v>
      </c>
      <c r="AF3" t="s">
        <v>228</v>
      </c>
      <c r="AG3" t="s">
        <v>66</v>
      </c>
      <c r="AH3" s="4" t="s">
        <v>0</v>
      </c>
      <c r="AI3" s="4" t="s">
        <v>0</v>
      </c>
      <c r="AK3" t="s">
        <v>241</v>
      </c>
      <c r="AL3" s="4" t="s">
        <v>10</v>
      </c>
      <c r="AM3" s="4" t="s">
        <v>10</v>
      </c>
      <c r="AN3" s="3" t="s">
        <v>94</v>
      </c>
      <c r="AO3" s="2" t="s">
        <v>95</v>
      </c>
      <c r="AP3" t="s">
        <v>228</v>
      </c>
      <c r="AQ3" t="s">
        <v>241</v>
      </c>
      <c r="AR3" s="4" t="s">
        <v>10</v>
      </c>
      <c r="AS3" s="4" t="s">
        <v>10</v>
      </c>
      <c r="AU3" t="s">
        <v>240</v>
      </c>
      <c r="AV3" s="4" t="s">
        <v>6</v>
      </c>
      <c r="AW3" s="4" t="s">
        <v>6</v>
      </c>
      <c r="AX3" s="3" t="s">
        <v>73</v>
      </c>
      <c r="AY3" s="2" t="s">
        <v>74</v>
      </c>
      <c r="AZ3" t="s">
        <v>228</v>
      </c>
      <c r="BA3" t="s">
        <v>240</v>
      </c>
      <c r="BB3" s="4" t="s">
        <v>6</v>
      </c>
      <c r="BC3" s="4" t="s">
        <v>6</v>
      </c>
      <c r="BE3" t="s">
        <v>241</v>
      </c>
      <c r="BF3" s="4" t="s">
        <v>17</v>
      </c>
      <c r="BG3" s="4" t="s">
        <v>52</v>
      </c>
      <c r="BH3" s="3" t="s">
        <v>173</v>
      </c>
      <c r="BI3" s="2" t="s">
        <v>174</v>
      </c>
      <c r="BJ3" t="s">
        <v>230</v>
      </c>
      <c r="BK3" t="s">
        <v>241</v>
      </c>
      <c r="BL3" s="4" t="s">
        <v>17</v>
      </c>
      <c r="BM3" s="4" t="s">
        <v>52</v>
      </c>
    </row>
    <row r="4" spans="1:65" x14ac:dyDescent="0.25">
      <c r="A4" t="s">
        <v>252</v>
      </c>
      <c r="B4" t="s">
        <v>237</v>
      </c>
      <c r="C4" t="s">
        <v>231</v>
      </c>
      <c r="D4" t="s">
        <v>232</v>
      </c>
      <c r="E4" t="s">
        <v>233</v>
      </c>
      <c r="H4" t="str">
        <f t="array" ref="H4">IFERROR(INDEX($AA$2:$AA$93,SMALL(IF(COUNTIF($H$2:H3,$AA$2:$AA$93)=0,ROW($AA$1:$AA$92)),1)),"")</f>
        <v>Северо-Запад</v>
      </c>
      <c r="I4" t="str">
        <f t="array" ref="I4">IFERROR(INDEX($AB$2:$AB$93,SMALL(IF((COUNTIF($I$2:$I3,$AB$2:$AB$93)=0)*($AA$2:$AA$93=$G$1),ROW($AA$1:$AA$92)),1)),"")</f>
        <v/>
      </c>
      <c r="J4" t="str">
        <f t="array" ref="J4">IF($J$1="Все Территории",
IFERROR(INDEX($AC$2:$AC$93,SMALL(IF((COUNTIF($J$2:$J3,$AC$2:$AC$93)=0)*($AA$2:$AA$93=$G$1),ROW($AA$1:$AA$92)),1)),""),
IFERROR(INDEX($AC$2:$AC$93,SMALL(IF((COUNTIF($J$2:$J3,$AC$2:$AC$93)=0)*($AB$2:$AB$93=$J$1),ROW($AB$1:$AB$92)),1)),""))</f>
        <v/>
      </c>
      <c r="K4" t="str">
        <f t="array" ref="K4">IF($J$1="Все Территории",
IFERROR(INDEX($AE$2:$AE$93,SMALL(IF((COUNTIF($K$2:$K3,$AE$2:$AE$93)=0)*($AB$2:$AB$93=$G$1),ROW($AB$1:$AB$92)),1)),""),
IF(AND($G$1="Москва",$J$1="Все Территории"),
IFERROR(INDEX($AE$2:$AE$93,SMALL(IF((COUNTIF($K$2:$K3,$AE$2:$AE$93)=0)*($AC$2:$AC$93=$G$1),ROW($AC$1:$AC$92)),1)),""),
IFERROR(INDEX($AE$2:$AE$93,SMALL(IF((COUNTIF($K$2:$K3,$AE$2:$AE$93)=0)*($AB$2:$AB$93=$J$1),ROW($AB$1:$AB$92)),1)),"")))</f>
        <v/>
      </c>
      <c r="L4" t="str">
        <f t="array" ref="L4">IF($K$1="Все Города",
IFERROR(INDEX($AE$2:$AE$93,SMALL(IF((COUNTIF($L$2:$L3,$AE$2:$AE$93)=0)*($AB$2:$AB$93=$G$1),ROW($AB$1:$AB$92)),1)),""),
IF(AND($G$1="Москва",$J$1="Все"),
IFERROR(INDEX($AE$2:$AE$93,SMALL(IF((COUNTIF($L$2:$L3,$AE$2:$AE$93)=0)*($AD$2:$AD$93=$G$1),ROW($AB$1:$AB$92)),1)),""),
IF(AND($G$1="Москва",$J$1&lt;&gt;"Все"),
IFERROR(INDEX($AE$2:$AE$93,SMALL(IF((COUNTIF($L$2:$L3,$AE$2:$AE$93)=0)*($AB$2:$AB$93=$J$1),ROW($AB$1:$AB$92)),1)),""),
IFERROR(INDEX($AE$2:$AE$93,SMALL(IF((COUNTIF($L$2:$L3,$AE$2:$AE$93)=0)*($AC$2:$AC$93=$K$1),ROW($AC$1:$AC$92)),1)),""))))</f>
        <v/>
      </c>
      <c r="M4" t="str">
        <f t="array" ref="M4">IFERROR(INDEX($O$2:$O$93,SMALL(IF(COUNTIF($M$1:M3,$O$2:$O$93)=0,ROW($O$1:$O$92)),1)),"")</f>
        <v>Средний</v>
      </c>
      <c r="N4" t="str">
        <f t="array" ref="N4">IF($G$1="Все Округа",
IFERROR(INDEX($AE$2:$AE$93,SMALL(IF(COUNTIF($N$1:N3,$AE$2:$AE$93)=0,ROW($AE$1:$AE$92)),1)),""),
IF($J$1="Все Территории",
IFERROR(INDEX($AE$2:$AE$93,SMALL(IF((COUNTIF($N$1:$N3,$AE$2:$AE$93)=0)*($AA$2:$AA$93=$G$1),ROW($AA$1:$AA$92)),1)),""),
IF($K$1="Все Города",
IFERROR(INDEX($AE$2:$AE$93,SMALL(IF((COUNTIF($N$1:$N3,$AE$2:$AE$93)=0)*($AB$2:$AB$93=$J$1),ROW($AB$1:$AB$92)),1)),""),
IF($L$1="Все Филиалы",
IFERROR(INDEX($AE$2:$AE$93,SMALL(IF((COUNTIF($N$1:$N3,$AE$2:$AE$93)=0)*($AC$2:$AC$93=$K$1),ROW($AC$1:$AC$92)),1)),""),
IF(ROW($L4)=3,$L$1,"")
)
)
)
)</f>
        <v>ТЕРР_СПБ1</v>
      </c>
      <c r="O4" t="str">
        <f t="shared" si="0"/>
        <v>Большой</v>
      </c>
      <c r="P4" t="str">
        <f t="array" ref="P4">IF($O$1="Все Форматы",
IFERROR(INDEX($N$3:$N$93,SMALL(IF(COUNTIF($P$2:$P3,$N$3:$N$93)=0,ROW($N$2:$N$92)-1),1)),""),
IFERROR(INDEX($N$2:$N$93,SMALL(IF((COUNTIF($P$1:$P3,$N$2:$N$93)=0)*($O$2:$O$93=$O$1),ROW($O$1:$O$92)),1)),""))</f>
        <v>ТЕРР_НВР1</v>
      </c>
      <c r="Q4" t="str">
        <f t="array" ref="Q4">IF($P4="","",VLOOKUP($P4,$AE$3:$AI$93,3,0))</f>
        <v>Юг</v>
      </c>
      <c r="R4" t="str">
        <f t="array" ref="R4">IFERROR(INDEX($Q$2:$Q$93,SMALL(IF(COUNTIF($R$1:R3,$Q$2:$Q$93)=0,ROW($Q$1:$Q$92)),1)),"")</f>
        <v>Восток</v>
      </c>
      <c r="S4" t="str">
        <f t="array" ref="S4">IFERROR(INDEX($P$2:$P$93,SMALL(IF((COUNTIF($S$1:$S3,$P$2:$P$93)=0)*($Q$2:$Q$93=$S$1),ROW($Q$1:$Q$92)),1)),"")</f>
        <v/>
      </c>
      <c r="T4" t="str">
        <f t="shared" si="1"/>
        <v>Краснодар</v>
      </c>
      <c r="U4" s="4" t="str">
        <f t="array" ref="U4">IFERROR(INDEX($T$2:$T$93,SMALL(IF(COUNTIF($U$1:U3,$T$2:$T$93)=0,ROW($T$1:$T$92)),1)),"")</f>
        <v>Краснодар</v>
      </c>
      <c r="V4" s="4" t="str">
        <f t="array" ref="V4">IFERROR(INDEX($P$2:$P$93,SMALL(IF((COUNTIF($V$1:$V3,$P$2:$P$93)=0)*($U$2:$U$93=$V$1),ROW($U$1:$U$92)),1)),"")</f>
        <v/>
      </c>
      <c r="W4" t="str">
        <f t="shared" si="2"/>
        <v>Новороссийск</v>
      </c>
      <c r="X4" t="str">
        <f t="array" ref="X4">IFERROR(INDEX($W$2:$W$93,SMALL(IF(COUNTIF($X$1:X3,$W$2:$W$93)=0,ROW($W$1:$W$92)),1)),"")</f>
        <v>Новороссийск</v>
      </c>
      <c r="Y4" t="str">
        <f t="array" ref="Y4">IFERROR(INDEX($P$2:$P$93,SMALL(IF((COUNTIF($Y$1:$Y3,$P$2:$P$93)=0)*($X$2:$X$93=$Y$1),ROW($X$1:$X$92)),1)),"")</f>
        <v/>
      </c>
      <c r="AA4" t="s">
        <v>238</v>
      </c>
      <c r="AB4" s="4" t="s">
        <v>238</v>
      </c>
      <c r="AC4" s="4" t="s">
        <v>3</v>
      </c>
      <c r="AD4" s="3" t="s">
        <v>69</v>
      </c>
      <c r="AE4" s="2" t="s">
        <v>70</v>
      </c>
      <c r="AF4" t="s">
        <v>228</v>
      </c>
      <c r="AG4" t="s">
        <v>238</v>
      </c>
      <c r="AH4" s="4" t="s">
        <v>238</v>
      </c>
      <c r="AI4" s="4" t="s">
        <v>3</v>
      </c>
      <c r="AK4" t="s">
        <v>241</v>
      </c>
      <c r="AL4" s="4" t="s">
        <v>20</v>
      </c>
      <c r="AM4" s="4" t="s">
        <v>14</v>
      </c>
      <c r="AN4" s="3" t="s">
        <v>102</v>
      </c>
      <c r="AO4" s="2" t="s">
        <v>103</v>
      </c>
      <c r="AP4" t="s">
        <v>229</v>
      </c>
      <c r="AQ4" t="s">
        <v>241</v>
      </c>
      <c r="AR4" s="4" t="s">
        <v>20</v>
      </c>
      <c r="AS4" s="4" t="s">
        <v>14</v>
      </c>
      <c r="AU4" t="s">
        <v>240</v>
      </c>
      <c r="AV4" s="4" t="s">
        <v>6</v>
      </c>
      <c r="AW4" s="4" t="s">
        <v>6</v>
      </c>
      <c r="AX4" s="3" t="s">
        <v>73</v>
      </c>
      <c r="AY4" s="2" t="s">
        <v>90</v>
      </c>
      <c r="AZ4" t="s">
        <v>228</v>
      </c>
      <c r="BA4" t="s">
        <v>240</v>
      </c>
      <c r="BB4" s="4" t="s">
        <v>6</v>
      </c>
      <c r="BC4" s="4" t="s">
        <v>6</v>
      </c>
      <c r="BE4" t="s">
        <v>240</v>
      </c>
      <c r="BF4" s="4" t="s">
        <v>8</v>
      </c>
      <c r="BG4" s="4" t="s">
        <v>47</v>
      </c>
      <c r="BH4" s="3" t="s">
        <v>188</v>
      </c>
      <c r="BI4" s="2" t="s">
        <v>189</v>
      </c>
      <c r="BJ4" t="s">
        <v>230</v>
      </c>
      <c r="BK4" t="s">
        <v>240</v>
      </c>
      <c r="BL4" s="4" t="s">
        <v>8</v>
      </c>
      <c r="BM4" s="4" t="s">
        <v>47</v>
      </c>
    </row>
    <row r="5" spans="1:65" x14ac:dyDescent="0.25">
      <c r="A5" t="s">
        <v>253</v>
      </c>
      <c r="B5" t="s">
        <v>228</v>
      </c>
      <c r="C5" t="s">
        <v>241</v>
      </c>
      <c r="D5" s="16" t="s">
        <v>6</v>
      </c>
      <c r="E5" t="s">
        <v>52</v>
      </c>
      <c r="H5" t="str">
        <f t="array" ref="H5">IFERROR(INDEX($AA$2:$AA$93,SMALL(IF(COUNTIF($H$2:H4,$AA$2:$AA$93)=0,ROW($AA$1:$AA$92)),1)),"")</f>
        <v>Центр</v>
      </c>
      <c r="I5" t="str">
        <f t="array" ref="I5">IFERROR(INDEX($AB$2:$AB$93,SMALL(IF((COUNTIF($I$2:$I4,$AB$2:$AB$93)=0)*($AA$2:$AA$93=$G$1),ROW($AA$1:$AA$92)),1)),"")</f>
        <v/>
      </c>
      <c r="J5" t="str">
        <f t="array" ref="J5">IF($J$1="Все Территории",
IFERROR(INDEX($AC$2:$AC$93,SMALL(IF((COUNTIF($J$2:$J4,$AC$2:$AC$93)=0)*($AA$2:$AA$93=$G$1),ROW($AA$1:$AA$92)),1)),""),
IFERROR(INDEX($AC$2:$AC$93,SMALL(IF((COUNTIF($J$2:$J4,$AC$2:$AC$93)=0)*($AB$2:$AB$93=$J$1),ROW($AB$1:$AB$92)),1)),""))</f>
        <v/>
      </c>
      <c r="K5" t="str">
        <f t="array" ref="K5">IF($J$1="Все Территории",
IFERROR(INDEX($AE$2:$AE$93,SMALL(IF((COUNTIF($K$2:$K4,$AE$2:$AE$93)=0)*($AB$2:$AB$93=$G$1),ROW($AB$1:$AB$92)),1)),""),
IF(AND($G$1="Москва",$J$1="Все Территории"),
IFERROR(INDEX($AE$2:$AE$93,SMALL(IF((COUNTIF($K$2:$K4,$AE$2:$AE$93)=0)*($AC$2:$AC$93=$G$1),ROW($AC$1:$AC$92)),1)),""),
IFERROR(INDEX($AE$2:$AE$93,SMALL(IF((COUNTIF($K$2:$K4,$AE$2:$AE$93)=0)*($AB$2:$AB$93=$J$1),ROW($AB$1:$AB$92)),1)),"")))</f>
        <v/>
      </c>
      <c r="L5" t="str">
        <f t="array" ref="L5">IF($K$1="Все Города",
IFERROR(INDEX($AE$2:$AE$93,SMALL(IF((COUNTIF($L$2:$L4,$AE$2:$AE$93)=0)*($AB$2:$AB$93=$G$1),ROW($AB$1:$AB$92)),1)),""),
IF(AND($G$1="Москва",$J$1="Все"),
IFERROR(INDEX($AE$2:$AE$93,SMALL(IF((COUNTIF($L$2:$L4,$AE$2:$AE$93)=0)*($AD$2:$AD$93=$G$1),ROW($AB$1:$AB$92)),1)),""),
IF(AND($G$1="Москва",$J$1&lt;&gt;"Все"),
IFERROR(INDEX($AE$2:$AE$93,SMALL(IF((COUNTIF($L$2:$L4,$AE$2:$AE$93)=0)*($AB$2:$AB$93=$J$1),ROW($AB$1:$AB$92)),1)),""),
IFERROR(INDEX($AE$2:$AE$93,SMALL(IF((COUNTIF($L$2:$L4,$AE$2:$AE$93)=0)*($AC$2:$AC$93=$K$1),ROW($AC$1:$AC$92)),1)),""))))</f>
        <v/>
      </c>
      <c r="M5" t="str">
        <f t="array" ref="M5">IFERROR(INDEX($O$2:$O$93,SMALL(IF(COUNTIF($M$1:M4,$O$2:$O$93)=0,ROW($O$1:$O$92)),1)),"")</f>
        <v>Малыш</v>
      </c>
      <c r="N5" t="str">
        <f t="array" ref="N5">IF($G$1="Все Округа",
IFERROR(INDEX($AE$2:$AE$93,SMALL(IF(COUNTIF($N$1:N4,$AE$2:$AE$93)=0,ROW($AE$1:$AE$92)),1)),""),
IF($J$1="Все Территории",
IFERROR(INDEX($AE$2:$AE$93,SMALL(IF((COUNTIF($N$1:$N4,$AE$2:$AE$93)=0)*($AA$2:$AA$93=$G$1),ROW($AA$1:$AA$92)),1)),""),
IF($K$1="Все Города",
IFERROR(INDEX($AE$2:$AE$93,SMALL(IF((COUNTIF($N$1:$N4,$AE$2:$AE$93)=0)*($AB$2:$AB$93=$J$1),ROW($AB$1:$AB$92)),1)),""),
IF($L$1="Все Филиалы",
IFERROR(INDEX($AE$2:$AE$93,SMALL(IF((COUNTIF($N$1:$N4,$AE$2:$AE$93)=0)*($AC$2:$AC$93=$K$1),ROW($AC$1:$AC$92)),1)),""),
IF(ROW($L5)=3,$L$1,"")
)
)
)
)</f>
        <v>ТЕРР_НН1</v>
      </c>
      <c r="O5" t="str">
        <f t="shared" si="0"/>
        <v>Большой</v>
      </c>
      <c r="P5" t="str">
        <f t="array" ref="P5">IF($O$1="Все Форматы",
IFERROR(INDEX($N$3:$N$93,SMALL(IF(COUNTIF($P$2:$P4,$N$3:$N$93)=0,ROW($N$2:$N$92)-1),1)),""),
IFERROR(INDEX($N$2:$N$93,SMALL(IF((COUNTIF($P$1:$P4,$N$2:$N$93)=0)*($O$2:$O$93=$O$1),ROW($O$1:$O$92)),1)),""))</f>
        <v>ТЕРР_ЗЛТ1</v>
      </c>
      <c r="Q5" t="str">
        <f t="array" ref="Q5">IF($P5="","",VLOOKUP($P5,$AE$3:$AI$93,3,0))</f>
        <v>Восток</v>
      </c>
      <c r="R5" t="str">
        <f t="array" ref="R5">IFERROR(INDEX($Q$2:$Q$93,SMALL(IF(COUNTIF($R$1:R4,$Q$2:$Q$93)=0,ROW($Q$1:$Q$92)),1)),"")</f>
        <v>Центр</v>
      </c>
      <c r="S5" t="str">
        <f t="array" ref="S5">IFERROR(INDEX($P$2:$P$93,SMALL(IF((COUNTIF($S$1:$S4,$P$2:$P$93)=0)*($Q$2:$Q$93=$S$1),ROW($Q$1:$Q$92)),1)),"")</f>
        <v/>
      </c>
      <c r="T5" t="str">
        <f t="shared" si="1"/>
        <v>Челябинск</v>
      </c>
      <c r="U5" s="4" t="str">
        <f t="array" ref="U5">IFERROR(INDEX($T$2:$T$93,SMALL(IF(COUNTIF($U$1:U4,$T$2:$T$93)=0,ROW($T$1:$T$92)),1)),"")</f>
        <v>Челябинск</v>
      </c>
      <c r="V5" s="4" t="str">
        <f t="array" ref="V5">IFERROR(INDEX($P$2:$P$93,SMALL(IF((COUNTIF($V$1:$V4,$P$2:$P$93)=0)*($U$2:$U$93=$V$1),ROW($U$1:$U$92)),1)),"")</f>
        <v/>
      </c>
      <c r="W5" t="str">
        <f t="shared" si="2"/>
        <v>Златоуст</v>
      </c>
      <c r="X5" t="str">
        <f t="array" ref="X5">IFERROR(INDEX($W$2:$W$93,SMALL(IF(COUNTIF($X$1:X4,$W$2:$W$93)=0,ROW($W$1:$W$92)),1)),"")</f>
        <v>Златоуст</v>
      </c>
      <c r="Y5" t="str">
        <f t="array" ref="Y5">IFERROR(INDEX($P$2:$P$93,SMALL(IF((COUNTIF($Y$1:$Y4,$P$2:$P$93)=0)*($X$2:$X$93=$Y$1),ROW($X$1:$X$92)),1)),"")</f>
        <v/>
      </c>
      <c r="AA5" t="s">
        <v>239</v>
      </c>
      <c r="AB5" s="4" t="s">
        <v>4</v>
      </c>
      <c r="AC5" s="4" t="s">
        <v>4</v>
      </c>
      <c r="AD5" s="3" t="s">
        <v>71</v>
      </c>
      <c r="AE5" s="2" t="s">
        <v>72</v>
      </c>
      <c r="AF5" t="s">
        <v>228</v>
      </c>
      <c r="AG5" t="s">
        <v>239</v>
      </c>
      <c r="AH5" s="4" t="s">
        <v>4</v>
      </c>
      <c r="AI5" s="4" t="s">
        <v>4</v>
      </c>
      <c r="AK5" t="s">
        <v>241</v>
      </c>
      <c r="AL5" s="4" t="s">
        <v>12</v>
      </c>
      <c r="AM5" s="4" t="s">
        <v>12</v>
      </c>
      <c r="AN5" s="3" t="s">
        <v>106</v>
      </c>
      <c r="AO5" s="2" t="s">
        <v>107</v>
      </c>
      <c r="AP5" t="s">
        <v>229</v>
      </c>
      <c r="AQ5" t="s">
        <v>241</v>
      </c>
      <c r="AR5" s="4" t="s">
        <v>12</v>
      </c>
      <c r="AS5" s="4" t="s">
        <v>12</v>
      </c>
      <c r="AU5" t="s">
        <v>240</v>
      </c>
      <c r="AV5" s="4" t="s">
        <v>6</v>
      </c>
      <c r="AW5" s="4" t="s">
        <v>36</v>
      </c>
      <c r="AX5" s="3" t="s">
        <v>164</v>
      </c>
      <c r="AY5" s="2" t="s">
        <v>165</v>
      </c>
      <c r="AZ5" t="s">
        <v>229</v>
      </c>
      <c r="BA5" t="s">
        <v>240</v>
      </c>
      <c r="BB5" s="4" t="s">
        <v>6</v>
      </c>
      <c r="BC5" s="4" t="s">
        <v>36</v>
      </c>
      <c r="BE5" t="s">
        <v>240</v>
      </c>
      <c r="BF5" s="4" t="s">
        <v>6</v>
      </c>
      <c r="BG5" s="4" t="s">
        <v>36</v>
      </c>
      <c r="BH5" s="3" t="s">
        <v>164</v>
      </c>
      <c r="BI5" s="2" t="s">
        <v>165</v>
      </c>
      <c r="BJ5" t="s">
        <v>229</v>
      </c>
      <c r="BK5" t="s">
        <v>240</v>
      </c>
      <c r="BL5" s="4" t="s">
        <v>6</v>
      </c>
      <c r="BM5" s="4" t="s">
        <v>36</v>
      </c>
    </row>
    <row r="6" spans="1:65" x14ac:dyDescent="0.25">
      <c r="A6" t="s">
        <v>254</v>
      </c>
      <c r="B6" t="s">
        <v>229</v>
      </c>
      <c r="C6" t="s">
        <v>66</v>
      </c>
      <c r="D6" s="16" t="s">
        <v>12</v>
      </c>
      <c r="E6" t="s">
        <v>47</v>
      </c>
      <c r="H6" t="str">
        <f t="array" ref="H6">IFERROR(INDEX($AA$2:$AA$93,SMALL(IF(COUNTIF($H$2:H5,$AA$2:$AA$93)=0,ROW($AA$1:$AA$92)),1)),"")</f>
        <v>Юг</v>
      </c>
      <c r="I6" t="str">
        <f t="array" ref="I6">IFERROR(INDEX($AB$2:$AB$93,SMALL(IF((COUNTIF($I$2:$I5,$AB$2:$AB$93)=0)*($AA$2:$AA$93=$G$1),ROW($AA$1:$AA$92)),1)),"")</f>
        <v/>
      </c>
      <c r="J6" t="str">
        <f t="array" ref="J6">IF($J$1="Все Территории",
IFERROR(INDEX($AC$2:$AC$93,SMALL(IF((COUNTIF($J$2:$J5,$AC$2:$AC$93)=0)*($AA$2:$AA$93=$G$1),ROW($AA$1:$AA$92)),1)),""),
IFERROR(INDEX($AC$2:$AC$93,SMALL(IF((COUNTIF($J$2:$J5,$AC$2:$AC$93)=0)*($AB$2:$AB$93=$J$1),ROW($AB$1:$AB$92)),1)),""))</f>
        <v/>
      </c>
      <c r="K6" t="str">
        <f t="array" ref="K6">IF($J$1="Все Территории",
IFERROR(INDEX($AE$2:$AE$93,SMALL(IF((COUNTIF($K$2:$K5,$AE$2:$AE$93)=0)*($AB$2:$AB$93=$G$1),ROW($AB$1:$AB$92)),1)),""),
IF(AND($G$1="Москва",$J$1="Все Территории"),
IFERROR(INDEX($AE$2:$AE$93,SMALL(IF((COUNTIF($K$2:$K5,$AE$2:$AE$93)=0)*($AC$2:$AC$93=$G$1),ROW($AC$1:$AC$92)),1)),""),
IFERROR(INDEX($AE$2:$AE$93,SMALL(IF((COUNTIF($K$2:$K5,$AE$2:$AE$93)=0)*($AB$2:$AB$93=$J$1),ROW($AB$1:$AB$92)),1)),"")))</f>
        <v/>
      </c>
      <c r="L6" t="str">
        <f t="array" ref="L6">IF($K$1="Все Города",
IFERROR(INDEX($AE$2:$AE$93,SMALL(IF((COUNTIF($L$2:$L5,$AE$2:$AE$93)=0)*($AB$2:$AB$93=$G$1),ROW($AB$1:$AB$92)),1)),""),
IF(AND($G$1="Москва",$J$1="Все"),
IFERROR(INDEX($AE$2:$AE$93,SMALL(IF((COUNTIF($L$2:$L5,$AE$2:$AE$93)=0)*($AD$2:$AD$93=$G$1),ROW($AB$1:$AB$92)),1)),""),
IF(AND($G$1="Москва",$J$1&lt;&gt;"Все"),
IFERROR(INDEX($AE$2:$AE$93,SMALL(IF((COUNTIF($L$2:$L5,$AE$2:$AE$93)=0)*($AB$2:$AB$93=$J$1),ROW($AB$1:$AB$92)),1)),""),
IFERROR(INDEX($AE$2:$AE$93,SMALL(IF((COUNTIF($L$2:$L5,$AE$2:$AE$93)=0)*($AC$2:$AC$93=$K$1),ROW($AC$1:$AC$92)),1)),""))))</f>
        <v/>
      </c>
      <c r="M6" t="str">
        <f t="array" ref="M6">IFERROR(INDEX($O$2:$O$93,SMALL(IF(COUNTIF($M$1:M5,$O$2:$O$93)=0,ROW($O$1:$O$92)),1)),"")</f>
        <v/>
      </c>
      <c r="N6" t="str">
        <f t="array" ref="N6">IF($G$1="Все Округа",
IFERROR(INDEX($AE$2:$AE$93,SMALL(IF(COUNTIF($N$1:N5,$AE$2:$AE$93)=0,ROW($AE$1:$AE$92)),1)),""),
IF($J$1="Все Территории",
IFERROR(INDEX($AE$2:$AE$93,SMALL(IF((COUNTIF($N$1:$N5,$AE$2:$AE$93)=0)*($AA$2:$AA$93=$G$1),ROW($AA$1:$AA$92)),1)),""),
IF($K$1="Все Города",
IFERROR(INDEX($AE$2:$AE$93,SMALL(IF((COUNTIF($N$1:$N5,$AE$2:$AE$93)=0)*($AB$2:$AB$93=$J$1),ROW($AB$1:$AB$92)),1)),""),
IF($L$1="Все Филиалы",
IFERROR(INDEX($AE$2:$AE$93,SMALL(IF((COUNTIF($N$1:$N5,$AE$2:$AE$93)=0)*($AC$2:$AC$93=$K$1),ROW($AC$1:$AC$92)),1)),""),
IF(ROW($L6)=3,$L$1,"")
)
)
)
)</f>
        <v>ТЕРР_ВЛГ1</v>
      </c>
      <c r="O6" t="str">
        <f t="shared" si="0"/>
        <v>Большой</v>
      </c>
      <c r="P6" t="str">
        <f t="array" ref="P6">IF($O$1="Все Форматы",
IFERROR(INDEX($N$3:$N$93,SMALL(IF(COUNTIF($P$2:$P5,$N$3:$N$93)=0,ROW($N$2:$N$92)-1),1)),""),
IFERROR(INDEX($N$2:$N$93,SMALL(IF((COUNTIF($P$1:$P5,$N$2:$N$93)=0)*($O$2:$O$93=$O$1),ROW($O$1:$O$92)),1)),""))</f>
        <v>ТЕРР_КПС1</v>
      </c>
      <c r="Q6" t="str">
        <f t="array" ref="Q6">IF($P6="","",VLOOKUP($P6,$AE$3:$AI$93,3,0))</f>
        <v>Восток</v>
      </c>
      <c r="R6" t="str">
        <f t="array" ref="R6">IFERROR(INDEX($Q$2:$Q$93,SMALL(IF(COUNTIF($R$1:R5,$Q$2:$Q$93)=0,ROW($Q$1:$Q$92)),1)),"")</f>
        <v>Северо-Запад</v>
      </c>
      <c r="S6" t="str">
        <f t="array" ref="S6">IFERROR(INDEX($P$2:$P$93,SMALL(IF((COUNTIF($S$1:$S5,$P$2:$P$93)=0)*($Q$2:$Q$93=$S$1),ROW($Q$1:$Q$92)),1)),"")</f>
        <v/>
      </c>
      <c r="T6" t="str">
        <f t="shared" si="1"/>
        <v>Челябинск</v>
      </c>
      <c r="U6" s="4" t="str">
        <f t="array" ref="U6">IFERROR(INDEX($T$2:$T$93,SMALL(IF(COUNTIF($U$1:U5,$T$2:$T$93)=0,ROW($T$1:$T$92)),1)),"")</f>
        <v>Уфа</v>
      </c>
      <c r="V6" s="4" t="str">
        <f t="array" ref="V6">IFERROR(INDEX($P$2:$P$93,SMALL(IF((COUNTIF($V$1:$V5,$P$2:$P$93)=0)*($U$2:$U$93=$V$1),ROW($U$1:$U$92)),1)),"")</f>
        <v/>
      </c>
      <c r="W6" t="str">
        <f t="shared" si="2"/>
        <v>Копейск</v>
      </c>
      <c r="X6" t="str">
        <f t="array" ref="X6">IFERROR(INDEX($W$2:$W$93,SMALL(IF(COUNTIF($X$1:X5,$W$2:$W$93)=0,ROW($W$1:$W$92)),1)),"")</f>
        <v>Копейск</v>
      </c>
      <c r="Y6" t="str">
        <f t="array" ref="Y6">IFERROR(INDEX($P$2:$P$93,SMALL(IF((COUNTIF($Y$1:$Y5,$P$2:$P$93)=0)*($X$2:$X$93=$Y$1),ROW($X$1:$X$92)),1)),"")</f>
        <v/>
      </c>
      <c r="AA6" t="s">
        <v>240</v>
      </c>
      <c r="AB6" s="4" t="s">
        <v>6</v>
      </c>
      <c r="AC6" s="4" t="s">
        <v>6</v>
      </c>
      <c r="AD6" s="3" t="s">
        <v>73</v>
      </c>
      <c r="AE6" s="2" t="s">
        <v>74</v>
      </c>
      <c r="AF6" t="s">
        <v>228</v>
      </c>
      <c r="AG6" t="s">
        <v>240</v>
      </c>
      <c r="AH6" s="4" t="s">
        <v>6</v>
      </c>
      <c r="AI6" s="4" t="s">
        <v>6</v>
      </c>
      <c r="AK6" t="s">
        <v>241</v>
      </c>
      <c r="AL6" s="4" t="s">
        <v>17</v>
      </c>
      <c r="AM6" s="4" t="s">
        <v>17</v>
      </c>
      <c r="AN6" s="3" t="s">
        <v>108</v>
      </c>
      <c r="AO6" s="2" t="s">
        <v>109</v>
      </c>
      <c r="AP6" t="s">
        <v>228</v>
      </c>
      <c r="AQ6" t="s">
        <v>241</v>
      </c>
      <c r="AR6" s="4" t="s">
        <v>17</v>
      </c>
      <c r="AS6" s="4" t="s">
        <v>17</v>
      </c>
      <c r="AU6" t="s">
        <v>240</v>
      </c>
      <c r="AV6" s="4" t="s">
        <v>6</v>
      </c>
      <c r="AW6" s="4" t="s">
        <v>6</v>
      </c>
      <c r="AX6" s="3" t="s">
        <v>73</v>
      </c>
      <c r="AY6" s="2" t="s">
        <v>175</v>
      </c>
      <c r="AZ6" t="s">
        <v>229</v>
      </c>
      <c r="BA6" t="s">
        <v>240</v>
      </c>
      <c r="BB6" s="4" t="s">
        <v>6</v>
      </c>
      <c r="BC6" s="4" t="s">
        <v>6</v>
      </c>
      <c r="BE6" t="s">
        <v>241</v>
      </c>
      <c r="BF6" s="4" t="s">
        <v>19</v>
      </c>
      <c r="BG6" s="4" t="s">
        <v>61</v>
      </c>
      <c r="BH6" s="3" t="s">
        <v>217</v>
      </c>
      <c r="BI6" s="2" t="s">
        <v>218</v>
      </c>
      <c r="BJ6" t="s">
        <v>229</v>
      </c>
      <c r="BK6" t="s">
        <v>241</v>
      </c>
      <c r="BL6" s="4" t="s">
        <v>19</v>
      </c>
      <c r="BM6" s="4" t="s">
        <v>61</v>
      </c>
    </row>
    <row r="7" spans="1:65" x14ac:dyDescent="0.25">
      <c r="B7" t="s">
        <v>230</v>
      </c>
      <c r="C7" t="s">
        <v>238</v>
      </c>
      <c r="D7" s="16" t="s">
        <v>246</v>
      </c>
      <c r="E7" t="s">
        <v>36</v>
      </c>
      <c r="H7" t="str">
        <f t="array" ref="H7">IFERROR(INDEX($AA$2:$AA$93,SMALL(IF(COUNTIF($H$2:H6,$AA$2:$AA$93)=0,ROW($AA$1:$AA$92)),1)),"")</f>
        <v>Восток</v>
      </c>
      <c r="I7" t="str">
        <f t="array" ref="I7">IFERROR(INDEX($AB$2:$AB$93,SMALL(IF((COUNTIF($I$2:$I6,$AB$2:$AB$93)=0)*($AA$2:$AA$93=$G$1),ROW($AA$1:$AA$92)),1)),"")</f>
        <v/>
      </c>
      <c r="J7" t="str">
        <f t="array" ref="J7">IF($J$1="Все Территории",
IFERROR(INDEX($AC$2:$AC$93,SMALL(IF((COUNTIF($J$2:$J6,$AC$2:$AC$93)=0)*($AA$2:$AA$93=$G$1),ROW($AA$1:$AA$92)),1)),""),
IFERROR(INDEX($AC$2:$AC$93,SMALL(IF((COUNTIF($J$2:$J6,$AC$2:$AC$93)=0)*($AB$2:$AB$93=$J$1),ROW($AB$1:$AB$92)),1)),""))</f>
        <v/>
      </c>
      <c r="K7" t="str">
        <f t="array" ref="K7">IF($J$1="Все Территории",
IFERROR(INDEX($AE$2:$AE$93,SMALL(IF((COUNTIF($K$2:$K6,$AE$2:$AE$93)=0)*($AB$2:$AB$93=$G$1),ROW($AB$1:$AB$92)),1)),""),
IF(AND($G$1="Москва",$J$1="Все Территории"),
IFERROR(INDEX($AE$2:$AE$93,SMALL(IF((COUNTIF($K$2:$K6,$AE$2:$AE$93)=0)*($AC$2:$AC$93=$G$1),ROW($AC$1:$AC$92)),1)),""),
IFERROR(INDEX($AE$2:$AE$93,SMALL(IF((COUNTIF($K$2:$K6,$AE$2:$AE$93)=0)*($AB$2:$AB$93=$J$1),ROW($AB$1:$AB$92)),1)),"")))</f>
        <v/>
      </c>
      <c r="L7" t="str">
        <f t="array" ref="L7">IF($K$1="Все Города",
IFERROR(INDEX($AE$2:$AE$93,SMALL(IF((COUNTIF($L$2:$L6,$AE$2:$AE$93)=0)*($AB$2:$AB$93=$G$1),ROW($AB$1:$AB$92)),1)),""),
IF(AND($G$1="Москва",$J$1="Все"),
IFERROR(INDEX($AE$2:$AE$93,SMALL(IF((COUNTIF($L$2:$L6,$AE$2:$AE$93)=0)*($AD$2:$AD$93=$G$1),ROW($AB$1:$AB$92)),1)),""),
IF(AND($G$1="Москва",$J$1&lt;&gt;"Все"),
IFERROR(INDEX($AE$2:$AE$93,SMALL(IF((COUNTIF($L$2:$L6,$AE$2:$AE$93)=0)*($AB$2:$AB$93=$J$1),ROW($AB$1:$AB$92)),1)),""),
IFERROR(INDEX($AE$2:$AE$93,SMALL(IF((COUNTIF($L$2:$L6,$AE$2:$AE$93)=0)*($AC$2:$AC$93=$K$1),ROW($AC$1:$AC$92)),1)),""))))</f>
        <v/>
      </c>
      <c r="M7" t="str">
        <f t="array" ref="M7">IFERROR(INDEX($O$2:$O$93,SMALL(IF(COUNTIF($M$1:M6,$O$2:$O$93)=0,ROW($O$1:$O$92)),1)),"")</f>
        <v/>
      </c>
      <c r="N7" t="str">
        <f t="array" ref="N7">IF($G$1="Все Округа",
IFERROR(INDEX($AE$2:$AE$93,SMALL(IF(COUNTIF($N$1:N6,$AE$2:$AE$93)=0,ROW($AE$1:$AE$92)),1)),""),
IF($J$1="Все Территории",
IFERROR(INDEX($AE$2:$AE$93,SMALL(IF((COUNTIF($N$1:$N6,$AE$2:$AE$93)=0)*($AA$2:$AA$93=$G$1),ROW($AA$1:$AA$92)),1)),""),
IF($K$1="Все Города",
IFERROR(INDEX($AE$2:$AE$93,SMALL(IF((COUNTIF($N$1:$N6,$AE$2:$AE$93)=0)*($AB$2:$AB$93=$J$1),ROW($AB$1:$AB$92)),1)),""),
IF($L$1="Все Филиалы",
IFERROR(INDEX($AE$2:$AE$93,SMALL(IF((COUNTIF($N$1:$N6,$AE$2:$AE$93)=0)*($AC$2:$AC$93=$K$1),ROW($AC$1:$AC$92)),1)),""),
IF(ROW($L7)=3,$L$1,"")
)
)
)
)</f>
        <v>ТЕРР_РНД1</v>
      </c>
      <c r="O7" t="str">
        <f t="shared" si="0"/>
        <v>Большой</v>
      </c>
      <c r="P7" t="str">
        <f t="array" ref="P7">IF($O$1="Все Форматы",
IFERROR(INDEX($N$3:$N$93,SMALL(IF(COUNTIF($P$2:$P6,$N$3:$N$93)=0,ROW($N$2:$N$92)-1),1)),""),
IFERROR(INDEX($N$2:$N$93,SMALL(IF((COUNTIF($P$1:$P6,$N$2:$N$93)=0)*($O$2:$O$93=$O$1),ROW($O$1:$O$92)),1)),""))</f>
        <v>ТЕРР_СВТ1</v>
      </c>
      <c r="Q7" t="str">
        <f t="array" ref="Q7">IF($P7="","",VLOOKUP($P7,$AE$3:$AI$93,3,0))</f>
        <v>Восток</v>
      </c>
      <c r="R7" t="str">
        <f t="array" ref="R7">IFERROR(INDEX($Q$2:$Q$93,SMALL(IF(COUNTIF($R$1:R6,$Q$2:$Q$93)=0,ROW($Q$1:$Q$92)),1)),"")</f>
        <v/>
      </c>
      <c r="S7" t="str">
        <f t="array" ref="S7">IFERROR(INDEX($P$2:$P$93,SMALL(IF((COUNTIF($S$1:$S6,$P$2:$P$93)=0)*($Q$2:$Q$93=$S$1),ROW($Q$1:$Q$92)),1)),"")</f>
        <v/>
      </c>
      <c r="T7" t="str">
        <f t="shared" si="1"/>
        <v>Уфа</v>
      </c>
      <c r="U7" s="4" t="str">
        <f t="array" ref="U7">IFERROR(INDEX($T$2:$T$93,SMALL(IF(COUNTIF($U$1:U6,$T$2:$T$93)=0,ROW($T$1:$T$92)),1)),"")</f>
        <v>Красноярск</v>
      </c>
      <c r="V7" s="4" t="str">
        <f t="array" ref="V7">IFERROR(INDEX($P$2:$P$93,SMALL(IF((COUNTIF($V$1:$V6,$P$2:$P$93)=0)*($U$2:$U$93=$V$1),ROW($U$1:$U$92)),1)),"")</f>
        <v/>
      </c>
      <c r="W7" t="str">
        <f t="shared" si="2"/>
        <v>Салават</v>
      </c>
      <c r="X7" t="str">
        <f t="array" ref="X7">IFERROR(INDEX($W$2:$W$93,SMALL(IF(COUNTIF($X$1:X6,$W$2:$W$93)=0,ROW($W$1:$W$92)),1)),"")</f>
        <v>Салават</v>
      </c>
      <c r="Y7" t="str">
        <f t="array" ref="Y7">IFERROR(INDEX($P$2:$P$93,SMALL(IF((COUNTIF($Y$1:$Y6,$P$2:$P$93)=0)*($X$2:$X$93=$Y$1),ROW($X$1:$X$92)),1)),"")</f>
        <v/>
      </c>
      <c r="AA7" t="s">
        <v>240</v>
      </c>
      <c r="AB7" s="4" t="s">
        <v>7</v>
      </c>
      <c r="AC7" s="4" t="s">
        <v>7</v>
      </c>
      <c r="AD7" s="3" t="s">
        <v>75</v>
      </c>
      <c r="AE7" s="2" t="s">
        <v>76</v>
      </c>
      <c r="AF7" t="s">
        <v>228</v>
      </c>
      <c r="AG7" t="s">
        <v>240</v>
      </c>
      <c r="AH7" s="4" t="s">
        <v>7</v>
      </c>
      <c r="AI7" s="4" t="s">
        <v>7</v>
      </c>
      <c r="AK7" t="s">
        <v>241</v>
      </c>
      <c r="AL7" s="4" t="s">
        <v>20</v>
      </c>
      <c r="AM7" s="4" t="s">
        <v>20</v>
      </c>
      <c r="AN7" s="3" t="s">
        <v>113</v>
      </c>
      <c r="AO7" s="2" t="s">
        <v>114</v>
      </c>
      <c r="AP7" t="s">
        <v>228</v>
      </c>
      <c r="AQ7" t="s">
        <v>241</v>
      </c>
      <c r="AR7" s="4" t="s">
        <v>20</v>
      </c>
      <c r="AS7" s="4" t="s">
        <v>20</v>
      </c>
      <c r="AU7" t="s">
        <v>240</v>
      </c>
      <c r="AV7" s="4" t="s">
        <v>6</v>
      </c>
      <c r="AW7" s="4" t="s">
        <v>51</v>
      </c>
      <c r="AX7" s="3" t="s">
        <v>185</v>
      </c>
      <c r="AY7" s="2" t="s">
        <v>186</v>
      </c>
      <c r="AZ7" t="s">
        <v>230</v>
      </c>
      <c r="BA7" t="s">
        <v>240</v>
      </c>
      <c r="BB7" s="4" t="s">
        <v>6</v>
      </c>
      <c r="BC7" s="4" t="s">
        <v>51</v>
      </c>
      <c r="BE7" t="s">
        <v>239</v>
      </c>
      <c r="BF7" s="4" t="s">
        <v>248</v>
      </c>
      <c r="BG7" s="4" t="s">
        <v>29</v>
      </c>
      <c r="BH7" s="3" t="s">
        <v>141</v>
      </c>
      <c r="BI7" s="2" t="s">
        <v>142</v>
      </c>
      <c r="BJ7" t="s">
        <v>229</v>
      </c>
      <c r="BK7" t="s">
        <v>239</v>
      </c>
      <c r="BL7" s="4" t="s">
        <v>248</v>
      </c>
      <c r="BM7" s="4" t="s">
        <v>29</v>
      </c>
    </row>
    <row r="8" spans="1:65" x14ac:dyDescent="0.25">
      <c r="C8" t="s">
        <v>239</v>
      </c>
      <c r="D8" s="16" t="s">
        <v>9</v>
      </c>
      <c r="E8" t="s">
        <v>61</v>
      </c>
      <c r="H8" t="str">
        <f t="array" ref="H8">IFERROR(INDEX($AA$2:$AA$93,SMALL(IF(COUNTIF($H$2:H7,$AA$2:$AA$93)=0,ROW($AA$1:$AA$92)),1)),"")</f>
        <v/>
      </c>
      <c r="I8" t="str">
        <f t="array" ref="I8">IFERROR(INDEX($AB$2:$AB$93,SMALL(IF((COUNTIF($I$2:$I7,$AB$2:$AB$93)=0)*($AA$2:$AA$93=$G$1),ROW($AA$1:$AA$92)),1)),"")</f>
        <v/>
      </c>
      <c r="J8" t="str">
        <f t="array" ref="J8">IF($J$1="Все Территории",
IFERROR(INDEX($AC$2:$AC$93,SMALL(IF((COUNTIF($J$2:$J7,$AC$2:$AC$93)=0)*($AA$2:$AA$93=$G$1),ROW($AA$1:$AA$92)),1)),""),
IFERROR(INDEX($AC$2:$AC$93,SMALL(IF((COUNTIF($J$2:$J7,$AC$2:$AC$93)=0)*($AB$2:$AB$93=$J$1),ROW($AB$1:$AB$92)),1)),""))</f>
        <v/>
      </c>
      <c r="K8" t="str">
        <f t="array" ref="K8">IF($J$1="Все Территории",
IFERROR(INDEX($AE$2:$AE$93,SMALL(IF((COUNTIF($K$2:$K7,$AE$2:$AE$93)=0)*($AB$2:$AB$93=$G$1),ROW($AB$1:$AB$92)),1)),""),
IF(AND($G$1="Москва",$J$1="Все Территории"),
IFERROR(INDEX($AE$2:$AE$93,SMALL(IF((COUNTIF($K$2:$K7,$AE$2:$AE$93)=0)*($AC$2:$AC$93=$G$1),ROW($AC$1:$AC$92)),1)),""),
IFERROR(INDEX($AE$2:$AE$93,SMALL(IF((COUNTIF($K$2:$K7,$AE$2:$AE$93)=0)*($AB$2:$AB$93=$J$1),ROW($AB$1:$AB$92)),1)),"")))</f>
        <v/>
      </c>
      <c r="L8" t="str">
        <f t="array" ref="L8">IF($K$1="Все Города",
IFERROR(INDEX($AE$2:$AE$93,SMALL(IF((COUNTIF($L$2:$L7,$AE$2:$AE$93)=0)*($AB$2:$AB$93=$G$1),ROW($AB$1:$AB$92)),1)),""),
IF(AND($G$1="Москва",$J$1="Все"),
IFERROR(INDEX($AE$2:$AE$93,SMALL(IF((COUNTIF($L$2:$L7,$AE$2:$AE$93)=0)*($AD$2:$AD$93=$G$1),ROW($AB$1:$AB$92)),1)),""),
IF(AND($G$1="Москва",$J$1&lt;&gt;"Все"),
IFERROR(INDEX($AE$2:$AE$93,SMALL(IF((COUNTIF($L$2:$L7,$AE$2:$AE$93)=0)*($AB$2:$AB$93=$J$1),ROW($AB$1:$AB$92)),1)),""),
IFERROR(INDEX($AE$2:$AE$93,SMALL(IF((COUNTIF($L$2:$L7,$AE$2:$AE$93)=0)*($AC$2:$AC$93=$K$1),ROW($AC$1:$AC$92)),1)),""))))</f>
        <v/>
      </c>
      <c r="M8" t="str">
        <f t="array" ref="M8">IFERROR(INDEX($O$2:$O$93,SMALL(IF(COUNTIF($M$1:M7,$O$2:$O$93)=0,ROW($O$1:$O$92)),1)),"")</f>
        <v/>
      </c>
      <c r="N8" t="str">
        <f t="array" ref="N8">IF($G$1="Все Округа",
IFERROR(INDEX($AE$2:$AE$93,SMALL(IF(COUNTIF($N$1:N7,$AE$2:$AE$93)=0,ROW($AE$1:$AE$92)),1)),""),
IF($J$1="Все Территории",
IFERROR(INDEX($AE$2:$AE$93,SMALL(IF((COUNTIF($N$1:$N7,$AE$2:$AE$93)=0)*($AA$2:$AA$93=$G$1),ROW($AA$1:$AA$92)),1)),""),
IF($K$1="Все Города",
IFERROR(INDEX($AE$2:$AE$93,SMALL(IF((COUNTIF($N$1:$N7,$AE$2:$AE$93)=0)*($AB$2:$AB$93=$J$1),ROW($AB$1:$AB$92)),1)),""),
IF($L$1="Все Филиалы",
IFERROR(INDEX($AE$2:$AE$93,SMALL(IF((COUNTIF($N$1:$N7,$AE$2:$AE$93)=0)*($AC$2:$AC$93=$K$1),ROW($AC$1:$AC$92)),1)),""),
IF(ROW($L8)=3,$L$1,"")
)
)
)
)</f>
        <v>ТЕРР_СМР1</v>
      </c>
      <c r="O8" t="str">
        <f t="shared" si="0"/>
        <v>Большой</v>
      </c>
      <c r="P8" t="str">
        <f t="array" ref="P8">IF($O$1="Все Форматы",
IFERROR(INDEX($N$3:$N$93,SMALL(IF(COUNTIF($P$2:$P7,$N$3:$N$93)=0,ROW($N$2:$N$92)-1),1)),""),
IFERROR(INDEX($N$2:$N$93,SMALL(IF((COUNTIF($P$1:$P7,$N$2:$N$93)=0)*($O$2:$O$93=$O$1),ROW($O$1:$O$92)),1)),""))</f>
        <v>ТЕРР_АБН1</v>
      </c>
      <c r="Q8" t="str">
        <f t="array" ref="Q8">IF($P8="","",VLOOKUP($P8,$AE$3:$AI$93,3,0))</f>
        <v>Восток</v>
      </c>
      <c r="R8" t="str">
        <f t="array" ref="R8">IFERROR(INDEX($Q$2:$Q$93,SMALL(IF(COUNTIF($R$1:R7,$Q$2:$Q$93)=0,ROW($Q$1:$Q$92)),1)),"")</f>
        <v/>
      </c>
      <c r="S8" t="str">
        <f t="array" ref="S8">IFERROR(INDEX($P$2:$P$93,SMALL(IF((COUNTIF($S$1:$S7,$P$2:$P$93)=0)*($Q$2:$Q$93=$S$1),ROW($Q$1:$Q$92)),1)),"")</f>
        <v/>
      </c>
      <c r="T8" t="str">
        <f t="shared" si="1"/>
        <v>Красноярск</v>
      </c>
      <c r="U8" s="4" t="str">
        <f t="array" ref="U8">IFERROR(INDEX($T$2:$T$93,SMALL(IF(COUNTIF($U$1:U7,$T$2:$T$93)=0,ROW($T$1:$T$92)),1)),"")</f>
        <v>Центральный</v>
      </c>
      <c r="V8" s="4" t="str">
        <f t="array" ref="V8">IFERROR(INDEX($P$2:$P$93,SMALL(IF((COUNTIF($V$1:$V7,$P$2:$P$93)=0)*($U$2:$U$93=$V$1),ROW($U$1:$U$92)),1)),"")</f>
        <v/>
      </c>
      <c r="W8" t="str">
        <f t="shared" si="2"/>
        <v>Абакан</v>
      </c>
      <c r="X8" t="str">
        <f t="array" ref="X8">IFERROR(INDEX($W$2:$W$93,SMALL(IF(COUNTIF($X$1:X7,$W$2:$W$93)=0,ROW($W$1:$W$92)),1)),"")</f>
        <v>Абакан</v>
      </c>
      <c r="Y8" t="str">
        <f t="array" ref="Y8">IFERROR(INDEX($P$2:$P$93,SMALL(IF((COUNTIF($Y$1:$Y7,$P$2:$P$93)=0)*($X$2:$X$93=$Y$1),ROW($X$1:$X$92)),1)),"")</f>
        <v/>
      </c>
      <c r="AA8" t="s">
        <v>239</v>
      </c>
      <c r="AB8" s="4" t="s">
        <v>5</v>
      </c>
      <c r="AC8" s="4" t="s">
        <v>5</v>
      </c>
      <c r="AD8" s="3" t="s">
        <v>77</v>
      </c>
      <c r="AE8" s="2" t="s">
        <v>78</v>
      </c>
      <c r="AF8" t="s">
        <v>228</v>
      </c>
      <c r="AG8" t="s">
        <v>239</v>
      </c>
      <c r="AH8" s="4" t="s">
        <v>5</v>
      </c>
      <c r="AI8" s="4" t="s">
        <v>5</v>
      </c>
      <c r="AK8" t="s">
        <v>241</v>
      </c>
      <c r="AL8" s="4" t="s">
        <v>19</v>
      </c>
      <c r="AM8" s="4" t="s">
        <v>19</v>
      </c>
      <c r="AN8" s="3" t="s">
        <v>115</v>
      </c>
      <c r="AO8" s="2" t="s">
        <v>116</v>
      </c>
      <c r="AP8" t="s">
        <v>229</v>
      </c>
      <c r="AQ8" t="s">
        <v>241</v>
      </c>
      <c r="AR8" s="4" t="s">
        <v>19</v>
      </c>
      <c r="AS8" s="4" t="s">
        <v>19</v>
      </c>
      <c r="AU8" t="s">
        <v>241</v>
      </c>
      <c r="AV8" s="4" t="s">
        <v>12</v>
      </c>
      <c r="AW8" s="4" t="s">
        <v>12</v>
      </c>
      <c r="AX8" s="3" t="s">
        <v>106</v>
      </c>
      <c r="AY8" s="2" t="s">
        <v>107</v>
      </c>
      <c r="AZ8" t="s">
        <v>229</v>
      </c>
      <c r="BA8" t="s">
        <v>241</v>
      </c>
      <c r="BB8" s="4" t="s">
        <v>12</v>
      </c>
      <c r="BC8" s="4" t="s">
        <v>12</v>
      </c>
      <c r="BE8" t="s">
        <v>239</v>
      </c>
      <c r="BF8" s="4" t="s">
        <v>247</v>
      </c>
      <c r="BG8" s="4" t="s">
        <v>34</v>
      </c>
      <c r="BH8" s="3" t="s">
        <v>160</v>
      </c>
      <c r="BI8" s="2" t="s">
        <v>161</v>
      </c>
      <c r="BJ8" t="s">
        <v>229</v>
      </c>
      <c r="BK8" t="s">
        <v>239</v>
      </c>
      <c r="BL8" s="4" t="s">
        <v>247</v>
      </c>
      <c r="BM8" s="4" t="s">
        <v>34</v>
      </c>
    </row>
    <row r="9" spans="1:65" x14ac:dyDescent="0.25">
      <c r="C9" t="s">
        <v>240</v>
      </c>
      <c r="D9" s="17" t="s">
        <v>8</v>
      </c>
      <c r="E9" t="s">
        <v>29</v>
      </c>
      <c r="H9" t="str">
        <f t="array" ref="H9">IFERROR(INDEX($AA$2:$AA$93,SMALL(IF(COUNTIF($H$2:H8,$AA$2:$AA$93)=0,ROW($AA$1:$AA$92)),1)),"")</f>
        <v/>
      </c>
      <c r="I9" t="str">
        <f t="array" ref="I9">IFERROR(INDEX($AB$2:$AB$93,SMALL(IF((COUNTIF($I$2:$I8,$AB$2:$AB$93)=0)*($AA$2:$AA$93=$G$1),ROW($AA$1:$AA$92)),1)),"")</f>
        <v/>
      </c>
      <c r="J9" t="str">
        <f t="array" ref="J9">IF($J$1="Все Территории",
IFERROR(INDEX($AC$2:$AC$93,SMALL(IF((COUNTIF($J$2:$J8,$AC$2:$AC$93)=0)*($AA$2:$AA$93=$G$1),ROW($AA$1:$AA$92)),1)),""),
IFERROR(INDEX($AC$2:$AC$93,SMALL(IF((COUNTIF($J$2:$J8,$AC$2:$AC$93)=0)*($AB$2:$AB$93=$J$1),ROW($AB$1:$AB$92)),1)),""))</f>
        <v/>
      </c>
      <c r="K9" t="str">
        <f t="array" ref="K9">IF($J$1="Все Территории",
IFERROR(INDEX($AE$2:$AE$93,SMALL(IF((COUNTIF($K$2:$K8,$AE$2:$AE$93)=0)*($AB$2:$AB$93=$G$1),ROW($AB$1:$AB$92)),1)),""),
IF(AND($G$1="Москва",$J$1="Все Территории"),
IFERROR(INDEX($AE$2:$AE$93,SMALL(IF((COUNTIF($K$2:$K8,$AE$2:$AE$93)=0)*($AC$2:$AC$93=$G$1),ROW($AC$1:$AC$92)),1)),""),
IFERROR(INDEX($AE$2:$AE$93,SMALL(IF((COUNTIF($K$2:$K8,$AE$2:$AE$93)=0)*($AB$2:$AB$93=$J$1),ROW($AB$1:$AB$92)),1)),"")))</f>
        <v/>
      </c>
      <c r="L9" t="str">
        <f t="array" ref="L9">IF($K$1="Все Города",
IFERROR(INDEX($AE$2:$AE$93,SMALL(IF((COUNTIF($L$2:$L8,$AE$2:$AE$93)=0)*($AB$2:$AB$93=$G$1),ROW($AB$1:$AB$92)),1)),""),
IF(AND($G$1="Москва",$J$1="Все"),
IFERROR(INDEX($AE$2:$AE$93,SMALL(IF((COUNTIF($L$2:$L8,$AE$2:$AE$93)=0)*($AD$2:$AD$93=$G$1),ROW($AB$1:$AB$92)),1)),""),
IF(AND($G$1="Москва",$J$1&lt;&gt;"Все"),
IFERROR(INDEX($AE$2:$AE$93,SMALL(IF((COUNTIF($L$2:$L8,$AE$2:$AE$93)=0)*($AB$2:$AB$93=$J$1),ROW($AB$1:$AB$92)),1)),""),
IFERROR(INDEX($AE$2:$AE$93,SMALL(IF((COUNTIF($L$2:$L8,$AE$2:$AE$93)=0)*($AC$2:$AC$93=$K$1),ROW($AC$1:$AC$92)),1)),""))))</f>
        <v/>
      </c>
      <c r="M9" t="str">
        <f t="array" ref="M9">IFERROR(INDEX($O$2:$O$93,SMALL(IF(COUNTIF($M$1:M8,$O$2:$O$93)=0,ROW($O$1:$O$92)),1)),"")</f>
        <v/>
      </c>
      <c r="N9" t="str">
        <f t="array" ref="N9">IF($G$1="Все Округа",
IFERROR(INDEX($AE$2:$AE$93,SMALL(IF(COUNTIF($N$1:N8,$AE$2:$AE$93)=0,ROW($AE$1:$AE$92)),1)),""),
IF($J$1="Все Территории",
IFERROR(INDEX($AE$2:$AE$93,SMALL(IF((COUNTIF($N$1:$N8,$AE$2:$AE$93)=0)*($AA$2:$AA$93=$G$1),ROW($AA$1:$AA$92)),1)),""),
IF($K$1="Все Города",
IFERROR(INDEX($AE$2:$AE$93,SMALL(IF((COUNTIF($N$1:$N8,$AE$2:$AE$93)=0)*($AB$2:$AB$93=$J$1),ROW($AB$1:$AB$92)),1)),""),
IF($L$1="Все Филиалы",
IFERROR(INDEX($AE$2:$AE$93,SMALL(IF((COUNTIF($N$1:$N8,$AE$2:$AE$93)=0)*($AC$2:$AC$93=$K$1),ROW($AC$1:$AC$92)),1)),""),
IF(ROW($L9)=3,$L$1,"")
)
)
)
)</f>
        <v>ТЕРР_МСК2</v>
      </c>
      <c r="O9" t="str">
        <f t="shared" si="0"/>
        <v>Большой</v>
      </c>
      <c r="P9" t="str">
        <f t="array" ref="P9">IF($O$1="Все Форматы",
IFERROR(INDEX($N$3:$N$93,SMALL(IF(COUNTIF($P$2:$P8,$N$3:$N$93)=0,ROW($N$2:$N$92)-1),1)),""),
IFERROR(INDEX($N$2:$N$93,SMALL(IF((COUNTIF($P$1:$P8,$N$2:$N$93)=0)*($O$2:$O$93=$O$1),ROW($O$1:$O$92)),1)),""))</f>
        <v>ТЕРР_ОКТ1</v>
      </c>
      <c r="Q9" t="str">
        <f t="array" ref="Q9">IF($P9="","",VLOOKUP($P9,$AE$3:$AI$93,3,0))</f>
        <v>Восток</v>
      </c>
      <c r="R9" t="str">
        <f t="array" ref="R9">IFERROR(INDEX($Q$2:$Q$93,SMALL(IF(COUNTIF($R$1:R8,$Q$2:$Q$93)=0,ROW($Q$1:$Q$92)),1)),"")</f>
        <v/>
      </c>
      <c r="S9" t="str">
        <f t="array" ref="S9">IFERROR(INDEX($P$2:$P$93,SMALL(IF((COUNTIF($S$1:$S8,$P$2:$P$93)=0)*($Q$2:$Q$93=$S$1),ROW($Q$1:$Q$92)),1)),"")</f>
        <v/>
      </c>
      <c r="T9" t="str">
        <f t="shared" si="1"/>
        <v>Уфа</v>
      </c>
      <c r="U9" s="4" t="str">
        <f t="array" ref="U9">IFERROR(INDEX($T$2:$T$93,SMALL(IF(COUNTIF($U$1:U8,$T$2:$T$93)=0,ROW($T$1:$T$92)),1)),"")</f>
        <v>Саратов</v>
      </c>
      <c r="V9" s="4" t="str">
        <f t="array" ref="V9">IFERROR(INDEX($P$2:$P$93,SMALL(IF((COUNTIF($V$1:$V8,$P$2:$P$93)=0)*($U$2:$U$93=$V$1),ROW($U$1:$U$92)),1)),"")</f>
        <v/>
      </c>
      <c r="W9" t="str">
        <f t="shared" si="2"/>
        <v>Октябрьский</v>
      </c>
      <c r="X9" t="str">
        <f t="array" ref="X9">IFERROR(INDEX($W$2:$W$93,SMALL(IF(COUNTIF($X$1:X8,$W$2:$W$93)=0,ROW($W$1:$W$92)),1)),"")</f>
        <v>Октябрьский</v>
      </c>
      <c r="Y9" t="str">
        <f t="array" ref="Y9">IFERROR(INDEX($P$2:$P$93,SMALL(IF((COUNTIF($Y$1:$Y8,$P$2:$P$93)=0)*($X$2:$X$93=$Y$1),ROW($X$1:$X$92)),1)),"")</f>
        <v/>
      </c>
      <c r="AA9" t="s">
        <v>66</v>
      </c>
      <c r="AB9" s="4" t="s">
        <v>0</v>
      </c>
      <c r="AC9" s="4" t="s">
        <v>0</v>
      </c>
      <c r="AD9" s="3" t="s">
        <v>67</v>
      </c>
      <c r="AE9" s="2" t="s">
        <v>79</v>
      </c>
      <c r="AF9" t="s">
        <v>228</v>
      </c>
      <c r="AG9" t="s">
        <v>66</v>
      </c>
      <c r="AH9" s="4" t="s">
        <v>0</v>
      </c>
      <c r="AI9" s="4" t="s">
        <v>0</v>
      </c>
      <c r="AK9" t="s">
        <v>241</v>
      </c>
      <c r="AL9" s="4" t="s">
        <v>12</v>
      </c>
      <c r="AM9" s="4" t="s">
        <v>25</v>
      </c>
      <c r="AN9" s="3" t="s">
        <v>119</v>
      </c>
      <c r="AO9" s="2" t="s">
        <v>120</v>
      </c>
      <c r="AP9" t="s">
        <v>229</v>
      </c>
      <c r="AQ9" t="s">
        <v>241</v>
      </c>
      <c r="AR9" s="4" t="s">
        <v>12</v>
      </c>
      <c r="AS9" s="4" t="s">
        <v>25</v>
      </c>
      <c r="AU9" t="s">
        <v>241</v>
      </c>
      <c r="AV9" s="4" t="s">
        <v>12</v>
      </c>
      <c r="AW9" s="4" t="s">
        <v>25</v>
      </c>
      <c r="AX9" s="3" t="s">
        <v>119</v>
      </c>
      <c r="AY9" s="2" t="s">
        <v>120</v>
      </c>
      <c r="AZ9" t="s">
        <v>229</v>
      </c>
      <c r="BA9" t="s">
        <v>241</v>
      </c>
      <c r="BB9" s="4" t="s">
        <v>12</v>
      </c>
      <c r="BC9" s="4" t="s">
        <v>25</v>
      </c>
      <c r="BE9" t="s">
        <v>240</v>
      </c>
      <c r="BF9" s="4" t="s">
        <v>6</v>
      </c>
      <c r="BG9" s="4" t="s">
        <v>6</v>
      </c>
      <c r="BH9" s="3" t="s">
        <v>73</v>
      </c>
      <c r="BI9" s="2" t="s">
        <v>74</v>
      </c>
      <c r="BJ9" t="s">
        <v>228</v>
      </c>
      <c r="BK9" t="s">
        <v>240</v>
      </c>
      <c r="BL9" s="4" t="s">
        <v>6</v>
      </c>
      <c r="BM9" s="4" t="s">
        <v>6</v>
      </c>
    </row>
    <row r="10" spans="1:65" x14ac:dyDescent="0.25">
      <c r="D10" s="16" t="s">
        <v>17</v>
      </c>
      <c r="E10" t="s">
        <v>34</v>
      </c>
      <c r="H10" t="str">
        <f t="array" ref="H10">IFERROR(INDEX($AA$2:$AA$93,SMALL(IF(COUNTIF($H$2:H9,$AA$2:$AA$93)=0,ROW($AA$1:$AA$92)),1)),"")</f>
        <v/>
      </c>
      <c r="I10" t="str">
        <f t="array" ref="I10">IFERROR(INDEX($AB$2:$AB$93,SMALL(IF((COUNTIF($I$2:$I9,$AB$2:$AB$93)=0)*($AA$2:$AA$93=$G$1),ROW($AA$1:$AA$92)),1)),"")</f>
        <v/>
      </c>
      <c r="J10" t="str">
        <f t="array" ref="J10">IF($J$1="Все Территории",
IFERROR(INDEX($AC$2:$AC$93,SMALL(IF((COUNTIF($J$2:$J9,$AC$2:$AC$93)=0)*($AA$2:$AA$93=$G$1),ROW($AA$1:$AA$92)),1)),""),
IFERROR(INDEX($AC$2:$AC$93,SMALL(IF((COUNTIF($J$2:$J9,$AC$2:$AC$93)=0)*($AB$2:$AB$93=$J$1),ROW($AB$1:$AB$92)),1)),""))</f>
        <v/>
      </c>
      <c r="K10" t="str">
        <f t="array" ref="K10">IF($J$1="Все Территории",
IFERROR(INDEX($AE$2:$AE$93,SMALL(IF((COUNTIF($K$2:$K9,$AE$2:$AE$93)=0)*($AB$2:$AB$93=$G$1),ROW($AB$1:$AB$92)),1)),""),
IF(AND($G$1="Москва",$J$1="Все Территории"),
IFERROR(INDEX($AE$2:$AE$93,SMALL(IF((COUNTIF($K$2:$K9,$AE$2:$AE$93)=0)*($AC$2:$AC$93=$G$1),ROW($AC$1:$AC$92)),1)),""),
IFERROR(INDEX($AE$2:$AE$93,SMALL(IF((COUNTIF($K$2:$K9,$AE$2:$AE$93)=0)*($AB$2:$AB$93=$J$1),ROW($AB$1:$AB$92)),1)),"")))</f>
        <v/>
      </c>
      <c r="L10" t="str">
        <f t="array" ref="L10">IF($K$1="Все Города",
IFERROR(INDEX($AE$2:$AE$93,SMALL(IF((COUNTIF($L$2:$L9,$AE$2:$AE$93)=0)*($AB$2:$AB$93=$G$1),ROW($AB$1:$AB$92)),1)),""),
IF(AND($G$1="Москва",$J$1="Все"),
IFERROR(INDEX($AE$2:$AE$93,SMALL(IF((COUNTIF($L$2:$L9,$AE$2:$AE$93)=0)*($AD$2:$AD$93=$G$1),ROW($AB$1:$AB$92)),1)),""),
IF(AND($G$1="Москва",$J$1&lt;&gt;"Все"),
IFERROR(INDEX($AE$2:$AE$93,SMALL(IF((COUNTIF($L$2:$L9,$AE$2:$AE$93)=0)*($AB$2:$AB$93=$J$1),ROW($AB$1:$AB$92)),1)),""),
IFERROR(INDEX($AE$2:$AE$93,SMALL(IF((COUNTIF($L$2:$L9,$AE$2:$AE$93)=0)*($AC$2:$AC$93=$K$1),ROW($AC$1:$AC$92)),1)),""))))</f>
        <v/>
      </c>
      <c r="M10" t="str">
        <f t="array" ref="M10">IFERROR(INDEX($O$2:$O$93,SMALL(IF(COUNTIF($M$1:M9,$O$2:$O$93)=0,ROW($O$1:$O$92)),1)),"")</f>
        <v/>
      </c>
      <c r="N10" t="str">
        <f t="array" ref="N10">IF($G$1="Все Округа",
IFERROR(INDEX($AE$2:$AE$93,SMALL(IF(COUNTIF($N$1:N9,$AE$2:$AE$93)=0,ROW($AE$1:$AE$92)),1)),""),
IF($J$1="Все Территории",
IFERROR(INDEX($AE$2:$AE$93,SMALL(IF((COUNTIF($N$1:$N9,$AE$2:$AE$93)=0)*($AA$2:$AA$93=$G$1),ROW($AA$1:$AA$92)),1)),""),
IF($K$1="Все Города",
IFERROR(INDEX($AE$2:$AE$93,SMALL(IF((COUNTIF($N$1:$N9,$AE$2:$AE$93)=0)*($AB$2:$AB$93=$J$1),ROW($AB$1:$AB$92)),1)),""),
IF($L$1="Все Филиалы",
IFERROR(INDEX($AE$2:$AE$93,SMALL(IF((COUNTIF($N$1:$N9,$AE$2:$AE$93)=0)*($AC$2:$AC$93=$K$1),ROW($AC$1:$AC$92)),1)),""),
IF(ROW($L10)=3,$L$1,"")
)
)
)
)</f>
        <v>ТЕРР_КЗН1</v>
      </c>
      <c r="O10" t="str">
        <f t="shared" si="0"/>
        <v>Большой</v>
      </c>
      <c r="P10" t="str">
        <f t="array" ref="P10">IF($O$1="Все Форматы",
IFERROR(INDEX($N$3:$N$93,SMALL(IF(COUNTIF($P$2:$P9,$N$3:$N$93)=0,ROW($N$2:$N$92)-1),1)),""),
IFERROR(INDEX($N$2:$N$93,SMALL(IF((COUNTIF($P$1:$P9,$N$2:$N$93)=0)*($O$2:$O$93=$O$1),ROW($O$1:$O$92)),1)),""))</f>
        <v>ТЕРР_КЛГ1</v>
      </c>
      <c r="Q10" t="str">
        <f t="array" ref="Q10">IF($P10="","",VLOOKUP($P10,$AE$3:$AI$93,3,0))</f>
        <v>Центр</v>
      </c>
      <c r="R10" t="str">
        <f t="array" ref="R10">IFERROR(INDEX($Q$2:$Q$93,SMALL(IF(COUNTIF($R$1:R9,$Q$2:$Q$93)=0,ROW($Q$1:$Q$92)),1)),"")</f>
        <v/>
      </c>
      <c r="S10" t="str">
        <f t="array" ref="S10">IFERROR(INDEX($P$2:$P$93,SMALL(IF((COUNTIF($S$1:$S9,$P$2:$P$93)=0)*($Q$2:$Q$93=$S$1),ROW($Q$1:$Q$92)),1)),"")</f>
        <v/>
      </c>
      <c r="T10" t="str">
        <f t="shared" si="1"/>
        <v>Центральный</v>
      </c>
      <c r="U10" s="4" t="str">
        <f t="array" ref="U10">IFERROR(INDEX($T$2:$T$93,SMALL(IF(COUNTIF($U$1:U9,$T$2:$T$93)=0,ROW($T$1:$T$92)),1)),"")</f>
        <v>Волгоград</v>
      </c>
      <c r="V10" s="4" t="str">
        <f t="array" ref="V10">IFERROR(INDEX($P$2:$P$93,SMALL(IF((COUNTIF($V$1:$V9,$P$2:$P$93)=0)*($U$2:$U$93=$V$1),ROW($U$1:$U$92)),1)),"")</f>
        <v/>
      </c>
      <c r="W10" t="str">
        <f t="shared" si="2"/>
        <v>Калуга</v>
      </c>
      <c r="X10" t="str">
        <f t="array" ref="X10">IFERROR(INDEX($W$2:$W$93,SMALL(IF(COUNTIF($X$1:X9,$W$2:$W$93)=0,ROW($W$1:$W$92)),1)),"")</f>
        <v>Калуга</v>
      </c>
      <c r="Y10" t="str">
        <f t="array" ref="Y10">IFERROR(INDEX($P$2:$P$93,SMALL(IF((COUNTIF($Y$1:$Y9,$P$2:$P$93)=0)*($X$2:$X$93=$Y$1),ROW($X$1:$X$92)),1)),"")</f>
        <v/>
      </c>
      <c r="AA10" t="s">
        <v>239</v>
      </c>
      <c r="AB10" s="4" t="s">
        <v>9</v>
      </c>
      <c r="AC10" s="4" t="s">
        <v>9</v>
      </c>
      <c r="AD10" s="3" t="s">
        <v>80</v>
      </c>
      <c r="AE10" s="2" t="s">
        <v>81</v>
      </c>
      <c r="AF10" t="s">
        <v>228</v>
      </c>
      <c r="AG10" t="s">
        <v>239</v>
      </c>
      <c r="AH10" s="4" t="s">
        <v>9</v>
      </c>
      <c r="AI10" s="4" t="s">
        <v>9</v>
      </c>
      <c r="AK10" t="s">
        <v>241</v>
      </c>
      <c r="AL10" s="4" t="s">
        <v>10</v>
      </c>
      <c r="AM10" s="4" t="s">
        <v>31</v>
      </c>
      <c r="AN10" s="3" t="s">
        <v>129</v>
      </c>
      <c r="AO10" s="2" t="s">
        <v>130</v>
      </c>
      <c r="AP10" t="s">
        <v>229</v>
      </c>
      <c r="AQ10" t="s">
        <v>241</v>
      </c>
      <c r="AR10" s="4" t="s">
        <v>10</v>
      </c>
      <c r="AS10" s="4" t="s">
        <v>31</v>
      </c>
      <c r="AU10" t="s">
        <v>241</v>
      </c>
      <c r="AV10" s="4" t="s">
        <v>12</v>
      </c>
      <c r="AW10" s="4" t="s">
        <v>41</v>
      </c>
      <c r="AX10" s="3" t="s">
        <v>131</v>
      </c>
      <c r="AY10" s="2" t="s">
        <v>132</v>
      </c>
      <c r="AZ10" t="s">
        <v>229</v>
      </c>
      <c r="BA10" t="s">
        <v>241</v>
      </c>
      <c r="BB10" s="4" t="s">
        <v>12</v>
      </c>
      <c r="BC10" s="4" t="s">
        <v>41</v>
      </c>
      <c r="BE10" t="s">
        <v>240</v>
      </c>
      <c r="BF10" s="4" t="s">
        <v>6</v>
      </c>
      <c r="BG10" s="4" t="s">
        <v>6</v>
      </c>
      <c r="BH10" s="3" t="s">
        <v>73</v>
      </c>
      <c r="BI10" s="2" t="s">
        <v>90</v>
      </c>
      <c r="BJ10" t="s">
        <v>228</v>
      </c>
      <c r="BK10" t="s">
        <v>240</v>
      </c>
      <c r="BL10" s="4" t="s">
        <v>6</v>
      </c>
      <c r="BM10" s="4" t="s">
        <v>6</v>
      </c>
    </row>
    <row r="11" spans="1:65" x14ac:dyDescent="0.25">
      <c r="D11" t="s">
        <v>0</v>
      </c>
      <c r="E11" t="s">
        <v>6</v>
      </c>
      <c r="H11" t="str">
        <f t="array" ref="H11">IFERROR(INDEX($AA$2:$AA$93,SMALL(IF(COUNTIF($H$2:H10,$AA$2:$AA$93)=0,ROW($AA$1:$AA$92)),1)),"")</f>
        <v/>
      </c>
      <c r="I11" t="str">
        <f t="array" ref="I11">IFERROR(INDEX($AB$2:$AB$93,SMALL(IF((COUNTIF($I$2:$I10,$AB$2:$AB$93)=0)*($AA$2:$AA$93=$G$1),ROW($AA$1:$AA$92)),1)),"")</f>
        <v/>
      </c>
      <c r="J11" t="str">
        <f t="array" ref="J11">IF($J$1="Все Территории",
IFERROR(INDEX($AC$2:$AC$93,SMALL(IF((COUNTIF($J$2:$J10,$AC$2:$AC$93)=0)*($AA$2:$AA$93=$G$1),ROW($AA$1:$AA$92)),1)),""),
IFERROR(INDEX($AC$2:$AC$93,SMALL(IF((COUNTIF($J$2:$J10,$AC$2:$AC$93)=0)*($AB$2:$AB$93=$J$1),ROW($AB$1:$AB$92)),1)),""))</f>
        <v/>
      </c>
      <c r="K11" t="str">
        <f t="array" ref="K11">IF($J$1="Все Территории",
IFERROR(INDEX($AE$2:$AE$93,SMALL(IF((COUNTIF($K$2:$K10,$AE$2:$AE$93)=0)*($AB$2:$AB$93=$G$1),ROW($AB$1:$AB$92)),1)),""),
IF(AND($G$1="Москва",$J$1="Все Территории"),
IFERROR(INDEX($AE$2:$AE$93,SMALL(IF((COUNTIF($K$2:$K10,$AE$2:$AE$93)=0)*($AC$2:$AC$93=$G$1),ROW($AC$1:$AC$92)),1)),""),
IFERROR(INDEX($AE$2:$AE$93,SMALL(IF((COUNTIF($K$2:$K10,$AE$2:$AE$93)=0)*($AB$2:$AB$93=$J$1),ROW($AB$1:$AB$92)),1)),"")))</f>
        <v/>
      </c>
      <c r="L11" t="str">
        <f t="array" ref="L11">IF($K$1="Все Города",
IFERROR(INDEX($AE$2:$AE$93,SMALL(IF((COUNTIF($L$2:$L10,$AE$2:$AE$93)=0)*($AB$2:$AB$93=$G$1),ROW($AB$1:$AB$92)),1)),""),
IF(AND($G$1="Москва",$J$1="Все"),
IFERROR(INDEX($AE$2:$AE$93,SMALL(IF((COUNTIF($L$2:$L10,$AE$2:$AE$93)=0)*($AD$2:$AD$93=$G$1),ROW($AB$1:$AB$92)),1)),""),
IF(AND($G$1="Москва",$J$1&lt;&gt;"Все"),
IFERROR(INDEX($AE$2:$AE$93,SMALL(IF((COUNTIF($L$2:$L10,$AE$2:$AE$93)=0)*($AB$2:$AB$93=$J$1),ROW($AB$1:$AB$92)),1)),""),
IFERROR(INDEX($AE$2:$AE$93,SMALL(IF((COUNTIF($L$2:$L10,$AE$2:$AE$93)=0)*($AC$2:$AC$93=$K$1),ROW($AC$1:$AC$92)),1)),""))))</f>
        <v/>
      </c>
      <c r="M11" t="str">
        <f t="array" ref="M11">IFERROR(INDEX($O$2:$O$93,SMALL(IF(COUNTIF($M$1:M10,$O$2:$O$93)=0,ROW($O$1:$O$92)),1)),"")</f>
        <v/>
      </c>
      <c r="N11" t="str">
        <f t="array" ref="N11">IF($G$1="Все Округа",
IFERROR(INDEX($AE$2:$AE$93,SMALL(IF(COUNTIF($N$1:N10,$AE$2:$AE$93)=0,ROW($AE$1:$AE$92)),1)),""),
IF($J$1="Все Территории",
IFERROR(INDEX($AE$2:$AE$93,SMALL(IF((COUNTIF($N$1:$N10,$AE$2:$AE$93)=0)*($AA$2:$AA$93=$G$1),ROW($AA$1:$AA$92)),1)),""),
IF($K$1="Все Города",
IFERROR(INDEX($AE$2:$AE$93,SMALL(IF((COUNTIF($N$1:$N10,$AE$2:$AE$93)=0)*($AB$2:$AB$93=$J$1),ROW($AB$1:$AB$92)),1)),""),
IF($L$1="Все Филиалы",
IFERROR(INDEX($AE$2:$AE$93,SMALL(IF((COUNTIF($N$1:$N10,$AE$2:$AE$93)=0)*($AC$2:$AC$93=$K$1),ROW($AC$1:$AC$92)),1)),""),
IF(ROW($L11)=3,$L$1,"")
)
)
)
)</f>
        <v>ТЕРР_МСК3</v>
      </c>
      <c r="O11" t="str">
        <f t="shared" si="0"/>
        <v>Большой</v>
      </c>
      <c r="P11" t="str">
        <f t="array" ref="P11">IF($O$1="Все Форматы",
IFERROR(INDEX($N$3:$N$93,SMALL(IF(COUNTIF($P$2:$P10,$N$3:$N$93)=0,ROW($N$2:$N$92)-1),1)),""),
IFERROR(INDEX($N$2:$N$93,SMALL(IF((COUNTIF($P$1:$P10,$N$2:$N$93)=0)*($O$2:$O$93=$O$1),ROW($O$1:$O$92)),1)),""))</f>
        <v>ТЕРР_ОРН2</v>
      </c>
      <c r="Q11" t="str">
        <f t="array" ref="Q11">IF($P11="","",VLOOKUP($P11,$AE$3:$AI$93,3,0))</f>
        <v>Восток</v>
      </c>
      <c r="R11" t="str">
        <f t="array" ref="R11">IFERROR(INDEX($Q$2:$Q$93,SMALL(IF(COUNTIF($R$1:R10,$Q$2:$Q$93)=0,ROW($Q$1:$Q$92)),1)),"")</f>
        <v/>
      </c>
      <c r="S11" t="str">
        <f t="array" ref="S11">IFERROR(INDEX($P$2:$P$93,SMALL(IF((COUNTIF($S$1:$S10,$P$2:$P$93)=0)*($Q$2:$Q$93=$S$1),ROW($Q$1:$Q$92)),1)),"")</f>
        <v/>
      </c>
      <c r="T11" t="str">
        <f t="shared" si="1"/>
        <v>Уфа</v>
      </c>
      <c r="U11" s="4" t="str">
        <f t="array" ref="U11">IFERROR(INDEX($T$2:$T$93,SMALL(IF(COUNTIF($U$1:U10,$T$2:$T$93)=0,ROW($T$1:$T$92)),1)),"")</f>
        <v>Ростов-на-Дону</v>
      </c>
      <c r="V11" s="4" t="str">
        <f t="array" ref="V11">IFERROR(INDEX($P$2:$P$93,SMALL(IF((COUNTIF($V$1:$V10,$P$2:$P$93)=0)*($U$2:$U$93=$V$1),ROW($U$1:$U$92)),1)),"")</f>
        <v/>
      </c>
      <c r="W11" t="str">
        <f t="shared" si="2"/>
        <v>Оренбург</v>
      </c>
      <c r="X11" t="str">
        <f t="array" ref="X11">IFERROR(INDEX($W$2:$W$93,SMALL(IF(COUNTIF($X$1:X10,$W$2:$W$93)=0,ROW($W$1:$W$92)),1)),"")</f>
        <v>Оренбург</v>
      </c>
      <c r="Y11" t="str">
        <f t="array" ref="Y11">IFERROR(INDEX($P$2:$P$93,SMALL(IF((COUNTIF($Y$1:$Y10,$P$2:$P$93)=0)*($X$2:$X$93=$Y$1),ROW($X$1:$X$92)),1)),"")</f>
        <v/>
      </c>
      <c r="AA11" t="s">
        <v>66</v>
      </c>
      <c r="AB11" s="4" t="s">
        <v>0</v>
      </c>
      <c r="AC11" s="4" t="s">
        <v>0</v>
      </c>
      <c r="AD11" s="3" t="s">
        <v>67</v>
      </c>
      <c r="AE11" s="2" t="s">
        <v>82</v>
      </c>
      <c r="AF11" t="s">
        <v>228</v>
      </c>
      <c r="AG11" t="s">
        <v>66</v>
      </c>
      <c r="AH11" s="4" t="s">
        <v>0</v>
      </c>
      <c r="AI11" s="4" t="s">
        <v>0</v>
      </c>
      <c r="AK11" t="s">
        <v>241</v>
      </c>
      <c r="AL11" s="4" t="s">
        <v>12</v>
      </c>
      <c r="AM11" s="4" t="s">
        <v>41</v>
      </c>
      <c r="AN11" s="3" t="s">
        <v>131</v>
      </c>
      <c r="AO11" s="2" t="s">
        <v>132</v>
      </c>
      <c r="AP11" t="s">
        <v>229</v>
      </c>
      <c r="AQ11" t="s">
        <v>241</v>
      </c>
      <c r="AR11" s="4" t="s">
        <v>12</v>
      </c>
      <c r="AS11" s="4" t="s">
        <v>41</v>
      </c>
      <c r="AU11" t="s">
        <v>241</v>
      </c>
      <c r="AV11" s="4" t="s">
        <v>12</v>
      </c>
      <c r="AW11" s="4" t="s">
        <v>12</v>
      </c>
      <c r="AX11" s="3" t="s">
        <v>106</v>
      </c>
      <c r="AY11" s="2" t="s">
        <v>158</v>
      </c>
      <c r="AZ11" t="s">
        <v>229</v>
      </c>
      <c r="BA11" t="s">
        <v>241</v>
      </c>
      <c r="BB11" s="4" t="s">
        <v>12</v>
      </c>
      <c r="BC11" s="4" t="s">
        <v>12</v>
      </c>
      <c r="BE11" t="s">
        <v>240</v>
      </c>
      <c r="BF11" s="4" t="s">
        <v>6</v>
      </c>
      <c r="BG11" s="4" t="s">
        <v>6</v>
      </c>
      <c r="BH11" s="3" t="s">
        <v>73</v>
      </c>
      <c r="BI11" s="2" t="s">
        <v>175</v>
      </c>
      <c r="BJ11" t="s">
        <v>229</v>
      </c>
      <c r="BK11" t="s">
        <v>240</v>
      </c>
      <c r="BL11" s="4" t="s">
        <v>6</v>
      </c>
      <c r="BM11" s="4" t="s">
        <v>6</v>
      </c>
    </row>
    <row r="12" spans="1:65" x14ac:dyDescent="0.25">
      <c r="D12" t="s">
        <v>1</v>
      </c>
      <c r="E12" t="s">
        <v>13</v>
      </c>
      <c r="H12" t="str">
        <f t="array" ref="H12">IFERROR(INDEX($AA$2:$AA$93,SMALL(IF(COUNTIF($H$2:H11,$AA$2:$AA$93)=0,ROW($AA$1:$AA$92)),1)),"")</f>
        <v/>
      </c>
      <c r="I12" t="str">
        <f t="array" ref="I12">IFERROR(INDEX($AB$2:$AB$93,SMALL(IF((COUNTIF($I$2:$I11,$AB$2:$AB$93)=0)*($AA$2:$AA$93=$G$1),ROW($AA$1:$AA$92)),1)),"")</f>
        <v/>
      </c>
      <c r="J12" t="str">
        <f t="array" ref="J12">IF($J$1="Все Территории",
IFERROR(INDEX($AC$2:$AC$93,SMALL(IF((COUNTIF($J$2:$J11,$AC$2:$AC$93)=0)*($AA$2:$AA$93=$G$1),ROW($AA$1:$AA$92)),1)),""),
IFERROR(INDEX($AC$2:$AC$93,SMALL(IF((COUNTIF($J$2:$J11,$AC$2:$AC$93)=0)*($AB$2:$AB$93=$J$1),ROW($AB$1:$AB$92)),1)),""))</f>
        <v/>
      </c>
      <c r="K12" t="str">
        <f t="array" ref="K12">IF($J$1="Все Территории",
IFERROR(INDEX($AE$2:$AE$93,SMALL(IF((COUNTIF($K$2:$K11,$AE$2:$AE$93)=0)*($AB$2:$AB$93=$G$1),ROW($AB$1:$AB$92)),1)),""),
IF(AND($G$1="Москва",$J$1="Все Территории"),
IFERROR(INDEX($AE$2:$AE$93,SMALL(IF((COUNTIF($K$2:$K11,$AE$2:$AE$93)=0)*($AC$2:$AC$93=$G$1),ROW($AC$1:$AC$92)),1)),""),
IFERROR(INDEX($AE$2:$AE$93,SMALL(IF((COUNTIF($K$2:$K11,$AE$2:$AE$93)=0)*($AB$2:$AB$93=$J$1),ROW($AB$1:$AB$92)),1)),"")))</f>
        <v/>
      </c>
      <c r="L12" t="str">
        <f t="array" ref="L12">IF($K$1="Все Города",
IFERROR(INDEX($AE$2:$AE$93,SMALL(IF((COUNTIF($L$2:$L11,$AE$2:$AE$93)=0)*($AB$2:$AB$93=$G$1),ROW($AB$1:$AB$92)),1)),""),
IF(AND($G$1="Москва",$J$1="Все"),
IFERROR(INDEX($AE$2:$AE$93,SMALL(IF((COUNTIF($L$2:$L11,$AE$2:$AE$93)=0)*($AD$2:$AD$93=$G$1),ROW($AB$1:$AB$92)),1)),""),
IF(AND($G$1="Москва",$J$1&lt;&gt;"Все"),
IFERROR(INDEX($AE$2:$AE$93,SMALL(IF((COUNTIF($L$2:$L11,$AE$2:$AE$93)=0)*($AB$2:$AB$93=$J$1),ROW($AB$1:$AB$92)),1)),""),
IFERROR(INDEX($AE$2:$AE$93,SMALL(IF((COUNTIF($L$2:$L11,$AE$2:$AE$93)=0)*($AC$2:$AC$93=$K$1),ROW($AC$1:$AC$92)),1)),""))))</f>
        <v/>
      </c>
      <c r="M12" t="str">
        <f t="array" ref="M12">IFERROR(INDEX($O$2:$O$93,SMALL(IF(COUNTIF($M$1:M11,$O$2:$O$93)=0,ROW($O$1:$O$92)),1)),"")</f>
        <v/>
      </c>
      <c r="N12" t="str">
        <f t="array" ref="N12">IF($G$1="Все Округа",
IFERROR(INDEX($AE$2:$AE$93,SMALL(IF(COUNTIF($N$1:N11,$AE$2:$AE$93)=0,ROW($AE$1:$AE$92)),1)),""),
IF($J$1="Все Территории",
IFERROR(INDEX($AE$2:$AE$93,SMALL(IF((COUNTIF($N$1:$N11,$AE$2:$AE$93)=0)*($AA$2:$AA$93=$G$1),ROW($AA$1:$AA$92)),1)),""),
IF($K$1="Все Города",
IFERROR(INDEX($AE$2:$AE$93,SMALL(IF((COUNTIF($N$1:$N11,$AE$2:$AE$93)=0)*($AB$2:$AB$93=$J$1),ROW($AB$1:$AB$92)),1)),""),
IF($L$1="Все Филиалы",
IFERROR(INDEX($AE$2:$AE$93,SMALL(IF((COUNTIF($N$1:$N11,$AE$2:$AE$93)=0)*($AC$2:$AC$93=$K$1),ROW($AC$1:$AC$92)),1)),""),
IF(ROW($L12)=3,$L$1,"")
)
)
)
)</f>
        <v>ТЕРР_СПБ2</v>
      </c>
      <c r="O12" t="str">
        <f t="shared" si="0"/>
        <v>Большой</v>
      </c>
      <c r="P12" t="str">
        <f t="array" ref="P12">IF($O$1="Все Форматы",
IFERROR(INDEX($N$3:$N$93,SMALL(IF(COUNTIF($P$2:$P11,$N$3:$N$93)=0,ROW($N$2:$N$92)-1),1)),""),
IFERROR(INDEX($N$2:$N$93,SMALL(IF((COUNTIF($P$1:$P11,$N$2:$N$93)=0)*($O$2:$O$93=$O$1),ROW($O$1:$O$92)),1)),""))</f>
        <v>ТЕРР_СРТ2</v>
      </c>
      <c r="Q12" t="str">
        <f t="array" ref="Q12">IF($P12="","",VLOOKUP($P12,$AE$3:$AI$93,3,0))</f>
        <v>Юг</v>
      </c>
      <c r="R12" t="str">
        <f t="array" ref="R12">IFERROR(INDEX($Q$2:$Q$93,SMALL(IF(COUNTIF($R$1:R11,$Q$2:$Q$93)=0,ROW($Q$1:$Q$92)),1)),"")</f>
        <v/>
      </c>
      <c r="S12" t="str">
        <f t="array" ref="S12">IFERROR(INDEX($P$2:$P$93,SMALL(IF((COUNTIF($S$1:$S11,$P$2:$P$93)=0)*($Q$2:$Q$93=$S$1),ROW($Q$1:$Q$92)),1)),"")</f>
        <v/>
      </c>
      <c r="T12" t="str">
        <f t="shared" si="1"/>
        <v>Саратов</v>
      </c>
      <c r="U12" s="4" t="str">
        <f t="array" ref="U12">IFERROR(INDEX($T$2:$T$93,SMALL(IF(COUNTIF($U$1:U11,$T$2:$T$93)=0,ROW($T$1:$T$92)),1)),"")</f>
        <v>Н. Новгород</v>
      </c>
      <c r="V12" s="4" t="str">
        <f t="array" ref="V12">IFERROR(INDEX($P$2:$P$93,SMALL(IF((COUNTIF($V$1:$V11,$P$2:$P$93)=0)*($U$2:$U$93=$V$1),ROW($U$1:$U$92)),1)),"")</f>
        <v/>
      </c>
      <c r="W12" t="str">
        <f t="shared" si="2"/>
        <v>Саратов</v>
      </c>
      <c r="X12" t="str">
        <f t="array" ref="X12">IFERROR(INDEX($W$2:$W$93,SMALL(IF(COUNTIF($X$1:X11,$W$2:$W$93)=0,ROW($W$1:$W$92)),1)),"")</f>
        <v>Саратов</v>
      </c>
      <c r="Y12" t="str">
        <f t="array" ref="Y12">IFERROR(INDEX($P$2:$P$93,SMALL(IF((COUNTIF($Y$1:$Y11,$P$2:$P$93)=0)*($X$2:$X$93=$Y$1),ROW($X$1:$X$92)),1)),"")</f>
        <v/>
      </c>
      <c r="AA12" t="s">
        <v>238</v>
      </c>
      <c r="AB12" s="4" t="s">
        <v>238</v>
      </c>
      <c r="AC12" s="4" t="s">
        <v>3</v>
      </c>
      <c r="AD12" s="3" t="s">
        <v>69</v>
      </c>
      <c r="AE12" s="2" t="s">
        <v>83</v>
      </c>
      <c r="AF12" t="s">
        <v>228</v>
      </c>
      <c r="AG12" t="s">
        <v>238</v>
      </c>
      <c r="AH12" s="4" t="s">
        <v>238</v>
      </c>
      <c r="AI12" s="4" t="s">
        <v>3</v>
      </c>
      <c r="AK12" t="s">
        <v>241</v>
      </c>
      <c r="AL12" s="4" t="s">
        <v>10</v>
      </c>
      <c r="AM12" s="4" t="s">
        <v>26</v>
      </c>
      <c r="AN12" s="3" t="s">
        <v>139</v>
      </c>
      <c r="AO12" s="2" t="s">
        <v>140</v>
      </c>
      <c r="AP12" t="s">
        <v>228</v>
      </c>
      <c r="AQ12" t="s">
        <v>241</v>
      </c>
      <c r="AR12" s="4" t="s">
        <v>10</v>
      </c>
      <c r="AS12" s="4" t="s">
        <v>26</v>
      </c>
      <c r="AU12" t="s">
        <v>240</v>
      </c>
      <c r="AV12" s="4" t="s">
        <v>246</v>
      </c>
      <c r="AW12" s="4" t="s">
        <v>16</v>
      </c>
      <c r="AX12" s="3" t="s">
        <v>98</v>
      </c>
      <c r="AY12" s="2" t="s">
        <v>99</v>
      </c>
      <c r="AZ12" t="s">
        <v>228</v>
      </c>
      <c r="BA12" t="s">
        <v>240</v>
      </c>
      <c r="BB12" s="4" t="s">
        <v>246</v>
      </c>
      <c r="BC12" s="4" t="s">
        <v>16</v>
      </c>
      <c r="BE12" t="s">
        <v>239</v>
      </c>
      <c r="BF12" s="4" t="s">
        <v>248</v>
      </c>
      <c r="BG12" s="4" t="s">
        <v>13</v>
      </c>
      <c r="BH12" s="3" t="s">
        <v>100</v>
      </c>
      <c r="BI12" s="2" t="s">
        <v>101</v>
      </c>
      <c r="BJ12" t="s">
        <v>228</v>
      </c>
      <c r="BK12" t="s">
        <v>239</v>
      </c>
      <c r="BL12" s="4" t="s">
        <v>248</v>
      </c>
      <c r="BM12" s="4" t="s">
        <v>13</v>
      </c>
    </row>
    <row r="13" spans="1:65" x14ac:dyDescent="0.25">
      <c r="D13" t="s">
        <v>2</v>
      </c>
      <c r="E13" t="s">
        <v>53</v>
      </c>
      <c r="H13" t="str">
        <f t="array" ref="H13">IFERROR(INDEX($AA$2:$AA$93,SMALL(IF(COUNTIF($H$2:H12,$AA$2:$AA$93)=0,ROW($AA$1:$AA$92)),1)),"")</f>
        <v/>
      </c>
      <c r="I13" t="str">
        <f t="array" ref="I13">IFERROR(INDEX($AB$2:$AB$93,SMALL(IF((COUNTIF($I$2:$I12,$AB$2:$AB$93)=0)*($AA$2:$AA$93=$G$1),ROW($AA$1:$AA$92)),1)),"")</f>
        <v/>
      </c>
      <c r="J13" t="str">
        <f t="array" ref="J13">IF($J$1="Все Территории",
IFERROR(INDEX($AC$2:$AC$93,SMALL(IF((COUNTIF($J$2:$J12,$AC$2:$AC$93)=0)*($AA$2:$AA$93=$G$1),ROW($AA$1:$AA$92)),1)),""),
IFERROR(INDEX($AC$2:$AC$93,SMALL(IF((COUNTIF($J$2:$J12,$AC$2:$AC$93)=0)*($AB$2:$AB$93=$J$1),ROW($AB$1:$AB$92)),1)),""))</f>
        <v/>
      </c>
      <c r="K13" t="str">
        <f t="array" ref="K13">IF($J$1="Все Территории",
IFERROR(INDEX($AE$2:$AE$93,SMALL(IF((COUNTIF($K$2:$K12,$AE$2:$AE$93)=0)*($AB$2:$AB$93=$G$1),ROW($AB$1:$AB$92)),1)),""),
IF(AND($G$1="Москва",$J$1="Все Территории"),
IFERROR(INDEX($AE$2:$AE$93,SMALL(IF((COUNTIF($K$2:$K12,$AE$2:$AE$93)=0)*($AC$2:$AC$93=$G$1),ROW($AC$1:$AC$92)),1)),""),
IFERROR(INDEX($AE$2:$AE$93,SMALL(IF((COUNTIF($K$2:$K12,$AE$2:$AE$93)=0)*($AB$2:$AB$93=$J$1),ROW($AB$1:$AB$92)),1)),"")))</f>
        <v/>
      </c>
      <c r="L13" t="str">
        <f t="array" ref="L13">IF($K$1="Все Города",
IFERROR(INDEX($AE$2:$AE$93,SMALL(IF((COUNTIF($L$2:$L12,$AE$2:$AE$93)=0)*($AB$2:$AB$93=$G$1),ROW($AB$1:$AB$92)),1)),""),
IF(AND($G$1="Москва",$J$1="Все"),
IFERROR(INDEX($AE$2:$AE$93,SMALL(IF((COUNTIF($L$2:$L12,$AE$2:$AE$93)=0)*($AD$2:$AD$93=$G$1),ROW($AB$1:$AB$92)),1)),""),
IF(AND($G$1="Москва",$J$1&lt;&gt;"Все"),
IFERROR(INDEX($AE$2:$AE$93,SMALL(IF((COUNTIF($L$2:$L12,$AE$2:$AE$93)=0)*($AB$2:$AB$93=$J$1),ROW($AB$1:$AB$92)),1)),""),
IFERROR(INDEX($AE$2:$AE$93,SMALL(IF((COUNTIF($L$2:$L12,$AE$2:$AE$93)=0)*($AC$2:$AC$93=$K$1),ROW($AC$1:$AC$92)),1)),""))))</f>
        <v/>
      </c>
      <c r="M13" t="str">
        <f t="array" ref="M13">IFERROR(INDEX($O$2:$O$93,SMALL(IF(COUNTIF($M$1:M12,$O$2:$O$93)=0,ROW($O$1:$O$92)),1)),"")</f>
        <v/>
      </c>
      <c r="N13" t="str">
        <f t="array" ref="N13">IF($G$1="Все Округа",
IFERROR(INDEX($AE$2:$AE$93,SMALL(IF(COUNTIF($N$1:N12,$AE$2:$AE$93)=0,ROW($AE$1:$AE$92)),1)),""),
IF($J$1="Все Территории",
IFERROR(INDEX($AE$2:$AE$93,SMALL(IF((COUNTIF($N$1:$N12,$AE$2:$AE$93)=0)*($AA$2:$AA$93=$G$1),ROW($AA$1:$AA$92)),1)),""),
IF($K$1="Все Города",
IFERROR(INDEX($AE$2:$AE$93,SMALL(IF((COUNTIF($N$1:$N12,$AE$2:$AE$93)=0)*($AB$2:$AB$93=$J$1),ROW($AB$1:$AB$92)),1)),""),
IF($L$1="Все Филиалы",
IFERROR(INDEX($AE$2:$AE$93,SMALL(IF((COUNTIF($N$1:$N12,$AE$2:$AE$93)=0)*($AC$2:$AC$93=$K$1),ROW($AC$1:$AC$92)),1)),""),
IF(ROW($L13)=3,$L$1,"")
)
)
)
)</f>
        <v>ТЕРР_НН2</v>
      </c>
      <c r="O13" t="str">
        <f t="shared" si="0"/>
        <v>Большой</v>
      </c>
      <c r="P13" t="str">
        <f t="array" ref="P13">IF($O$1="Все Форматы",
IFERROR(INDEX($N$3:$N$93,SMALL(IF(COUNTIF($P$2:$P12,$N$3:$N$93)=0,ROW($N$2:$N$92)-1),1)),""),
IFERROR(INDEX($N$2:$N$93,SMALL(IF((COUNTIF($P$1:$P12,$N$2:$N$93)=0)*($O$2:$O$93=$O$1),ROW($O$1:$O$92)),1)),""))</f>
        <v>ТЕРР_МХЛ1</v>
      </c>
      <c r="Q13" t="str">
        <f t="array" ref="Q13">IF($P13="","",VLOOKUP($P13,$AE$3:$AI$93,3,0))</f>
        <v>Юг</v>
      </c>
      <c r="R13" t="str">
        <f t="array" ref="R13">IFERROR(INDEX($Q$2:$Q$93,SMALL(IF(COUNTIF($R$1:R12,$Q$2:$Q$93)=0,ROW($Q$1:$Q$92)),1)),"")</f>
        <v/>
      </c>
      <c r="S13" t="str">
        <f t="array" ref="S13">IFERROR(INDEX($P$2:$P$93,SMALL(IF((COUNTIF($S$1:$S12,$P$2:$P$93)=0)*($Q$2:$Q$93=$S$1),ROW($Q$1:$Q$92)),1)),"")</f>
        <v/>
      </c>
      <c r="T13" t="str">
        <f t="shared" si="1"/>
        <v>Волгоград</v>
      </c>
      <c r="U13" s="4" t="str">
        <f t="array" ref="U13">IFERROR(INDEX($T$2:$T$93,SMALL(IF(COUNTIF($U$1:U12,$T$2:$T$93)=0,ROW($T$1:$T$92)),1)),"")</f>
        <v>Северо-Запад</v>
      </c>
      <c r="V13" s="4" t="str">
        <f t="array" ref="V13">IFERROR(INDEX($P$2:$P$93,SMALL(IF((COUNTIF($V$1:$V12,$P$2:$P$93)=0)*($U$2:$U$93=$V$1),ROW($U$1:$U$92)),1)),"")</f>
        <v/>
      </c>
      <c r="W13" t="str">
        <f t="shared" si="2"/>
        <v>Михайловка</v>
      </c>
      <c r="X13" t="str">
        <f t="array" ref="X13">IFERROR(INDEX($W$2:$W$93,SMALL(IF(COUNTIF($X$1:X12,$W$2:$W$93)=0,ROW($W$1:$W$92)),1)),"")</f>
        <v>Михайловка</v>
      </c>
      <c r="Y13" t="str">
        <f t="array" ref="Y13">IFERROR(INDEX($P$2:$P$93,SMALL(IF((COUNTIF($Y$1:$Y12,$P$2:$P$93)=0)*($X$2:$X$93=$Y$1),ROW($X$1:$X$92)),1)),"")</f>
        <v/>
      </c>
      <c r="AA13" t="s">
        <v>239</v>
      </c>
      <c r="AB13" s="4" t="s">
        <v>4</v>
      </c>
      <c r="AC13" s="4" t="s">
        <v>4</v>
      </c>
      <c r="AD13" s="3" t="s">
        <v>71</v>
      </c>
      <c r="AE13" s="2" t="s">
        <v>84</v>
      </c>
      <c r="AF13" t="s">
        <v>228</v>
      </c>
      <c r="AG13" t="s">
        <v>239</v>
      </c>
      <c r="AH13" s="4" t="s">
        <v>4</v>
      </c>
      <c r="AI13" s="4" t="s">
        <v>4</v>
      </c>
      <c r="AK13" t="s">
        <v>241</v>
      </c>
      <c r="AL13" s="4" t="s">
        <v>20</v>
      </c>
      <c r="AM13" s="4" t="s">
        <v>35</v>
      </c>
      <c r="AN13" s="3" t="s">
        <v>147</v>
      </c>
      <c r="AO13" s="2" t="s">
        <v>148</v>
      </c>
      <c r="AP13" t="s">
        <v>229</v>
      </c>
      <c r="AQ13" t="s">
        <v>241</v>
      </c>
      <c r="AR13" s="4" t="s">
        <v>20</v>
      </c>
      <c r="AS13" s="4" t="s">
        <v>35</v>
      </c>
      <c r="AU13" t="s">
        <v>240</v>
      </c>
      <c r="AV13" s="4" t="s">
        <v>246</v>
      </c>
      <c r="AW13" s="4" t="s">
        <v>44</v>
      </c>
      <c r="AX13" s="3" t="s">
        <v>137</v>
      </c>
      <c r="AY13" s="2" t="s">
        <v>138</v>
      </c>
      <c r="AZ13" t="s">
        <v>230</v>
      </c>
      <c r="BA13" t="s">
        <v>240</v>
      </c>
      <c r="BB13" s="4" t="s">
        <v>246</v>
      </c>
      <c r="BC13" s="4" t="s">
        <v>44</v>
      </c>
      <c r="BE13" t="s">
        <v>240</v>
      </c>
      <c r="BF13" s="4" t="s">
        <v>8</v>
      </c>
      <c r="BG13" s="4" t="s">
        <v>53</v>
      </c>
      <c r="BH13" s="3" t="s">
        <v>207</v>
      </c>
      <c r="BI13" s="2" t="s">
        <v>208</v>
      </c>
      <c r="BJ13" t="s">
        <v>230</v>
      </c>
      <c r="BK13" t="s">
        <v>240</v>
      </c>
      <c r="BL13" s="4" t="s">
        <v>8</v>
      </c>
      <c r="BM13" s="4" t="s">
        <v>53</v>
      </c>
    </row>
    <row r="14" spans="1:65" x14ac:dyDescent="0.25">
      <c r="D14" t="s">
        <v>4</v>
      </c>
      <c r="E14" t="s">
        <v>46</v>
      </c>
      <c r="H14" t="str">
        <f t="array" ref="H14">IFERROR(INDEX($AA$2:$AA$93,SMALL(IF(COUNTIF($H$2:H13,$AA$2:$AA$93)=0,ROW($AA$1:$AA$92)),1)),"")</f>
        <v/>
      </c>
      <c r="I14" t="str">
        <f t="array" ref="I14">IFERROR(INDEX($AB$2:$AB$93,SMALL(IF((COUNTIF($I$2:$I13,$AB$2:$AB$93)=0)*($AA$2:$AA$93=$G$1),ROW($AA$1:$AA$92)),1)),"")</f>
        <v/>
      </c>
      <c r="J14" t="str">
        <f t="array" ref="J14">IF($J$1="Все Территории",
IFERROR(INDEX($AC$2:$AC$93,SMALL(IF((COUNTIF($J$2:$J13,$AC$2:$AC$93)=0)*($AA$2:$AA$93=$G$1),ROW($AA$1:$AA$92)),1)),""),
IFERROR(INDEX($AC$2:$AC$93,SMALL(IF((COUNTIF($J$2:$J13,$AC$2:$AC$93)=0)*($AB$2:$AB$93=$J$1),ROW($AB$1:$AB$92)),1)),""))</f>
        <v/>
      </c>
      <c r="K14" t="str">
        <f t="array" ref="K14">IF($J$1="Все Территории",
IFERROR(INDEX($AE$2:$AE$93,SMALL(IF((COUNTIF($K$2:$K13,$AE$2:$AE$93)=0)*($AB$2:$AB$93=$G$1),ROW($AB$1:$AB$92)),1)),""),
IF(AND($G$1="Москва",$J$1="Все Территории"),
IFERROR(INDEX($AE$2:$AE$93,SMALL(IF((COUNTIF($K$2:$K13,$AE$2:$AE$93)=0)*($AC$2:$AC$93=$G$1),ROW($AC$1:$AC$92)),1)),""),
IFERROR(INDEX($AE$2:$AE$93,SMALL(IF((COUNTIF($K$2:$K13,$AE$2:$AE$93)=0)*($AB$2:$AB$93=$J$1),ROW($AB$1:$AB$92)),1)),"")))</f>
        <v/>
      </c>
      <c r="L14" t="str">
        <f t="array" ref="L14">IF($K$1="Все Города",
IFERROR(INDEX($AE$2:$AE$93,SMALL(IF((COUNTIF($L$2:$L13,$AE$2:$AE$93)=0)*($AB$2:$AB$93=$G$1),ROW($AB$1:$AB$92)),1)),""),
IF(AND($G$1="Москва",$J$1="Все"),
IFERROR(INDEX($AE$2:$AE$93,SMALL(IF((COUNTIF($L$2:$L13,$AE$2:$AE$93)=0)*($AD$2:$AD$93=$G$1),ROW($AB$1:$AB$92)),1)),""),
IF(AND($G$1="Москва",$J$1&lt;&gt;"Все"),
IFERROR(INDEX($AE$2:$AE$93,SMALL(IF((COUNTIF($L$2:$L13,$AE$2:$AE$93)=0)*($AB$2:$AB$93=$J$1),ROW($AB$1:$AB$92)),1)),""),
IFERROR(INDEX($AE$2:$AE$93,SMALL(IF((COUNTIF($L$2:$L13,$AE$2:$AE$93)=0)*($AC$2:$AC$93=$K$1),ROW($AC$1:$AC$92)),1)),""))))</f>
        <v/>
      </c>
      <c r="M14" t="str">
        <f t="array" ref="M14">IFERROR(INDEX($O$2:$O$93,SMALL(IF(COUNTIF($M$1:M13,$O$2:$O$93)=0,ROW($O$1:$O$92)),1)),"")</f>
        <v/>
      </c>
      <c r="N14" t="str">
        <f t="array" ref="N14">IF($G$1="Все Округа",
IFERROR(INDEX($AE$2:$AE$93,SMALL(IF(COUNTIF($N$1:N13,$AE$2:$AE$93)=0,ROW($AE$1:$AE$92)),1)),""),
IF($J$1="Все Территории",
IFERROR(INDEX($AE$2:$AE$93,SMALL(IF((COUNTIF($N$1:$N13,$AE$2:$AE$93)=0)*($AA$2:$AA$93=$G$1),ROW($AA$1:$AA$92)),1)),""),
IF($K$1="Все Города",
IFERROR(INDEX($AE$2:$AE$93,SMALL(IF((COUNTIF($N$1:$N13,$AE$2:$AE$93)=0)*($AB$2:$AB$93=$J$1),ROW($AB$1:$AB$92)),1)),""),
IF($L$1="Все Филиалы",
IFERROR(INDEX($AE$2:$AE$93,SMALL(IF((COUNTIF($N$1:$N13,$AE$2:$AE$93)=0)*($AC$2:$AC$93=$K$1),ROW($AC$1:$AC$92)),1)),""),
IF(ROW($L14)=3,$L$1,"")
)
)
)
)</f>
        <v>ТЕРР_СРТ1</v>
      </c>
      <c r="O14" t="str">
        <f t="shared" si="0"/>
        <v>Большой</v>
      </c>
      <c r="P14" t="str">
        <f t="array" ref="P14">IF($O$1="Все Форматы",
IFERROR(INDEX($N$3:$N$93,SMALL(IF(COUNTIF($P$2:$P13,$N$3:$N$93)=0,ROW($N$2:$N$92)-1),1)),""),
IFERROR(INDEX($N$2:$N$93,SMALL(IF((COUNTIF($P$1:$P13,$N$2:$N$93)=0)*($O$2:$O$93=$O$1),ROW($O$1:$O$92)),1)),""))</f>
        <v>ТЕРР_АНП1</v>
      </c>
      <c r="Q14" t="str">
        <f t="array" ref="Q14">IF($P14="","",VLOOKUP($P14,$AE$3:$AI$93,3,0))</f>
        <v>Юг</v>
      </c>
      <c r="R14" t="str">
        <f t="array" ref="R14">IFERROR(INDEX($Q$2:$Q$93,SMALL(IF(COUNTIF($R$1:R13,$Q$2:$Q$93)=0,ROW($Q$1:$Q$92)),1)),"")</f>
        <v/>
      </c>
      <c r="S14" t="str">
        <f t="array" ref="S14">IFERROR(INDEX($P$2:$P$93,SMALL(IF((COUNTIF($S$1:$S13,$P$2:$P$93)=0)*($Q$2:$Q$93=$S$1),ROW($Q$1:$Q$92)),1)),"")</f>
        <v/>
      </c>
      <c r="T14" t="str">
        <f t="shared" si="1"/>
        <v>Краснодар</v>
      </c>
      <c r="U14" s="4" t="str">
        <f t="array" ref="U14">IFERROR(INDEX($T$2:$T$93,SMALL(IF(COUNTIF($U$1:U13,$T$2:$T$93)=0,ROW($T$1:$T$92)),1)),"")</f>
        <v>Казань</v>
      </c>
      <c r="V14" s="4" t="str">
        <f t="array" ref="V14">IFERROR(INDEX($P$2:$P$93,SMALL(IF((COUNTIF($V$1:$V13,$P$2:$P$93)=0)*($U$2:$U$93=$V$1),ROW($U$1:$U$92)),1)),"")</f>
        <v/>
      </c>
      <c r="W14" t="str">
        <f t="shared" si="2"/>
        <v>Анапа</v>
      </c>
      <c r="X14" t="str">
        <f t="array" ref="X14">IFERROR(INDEX($W$2:$W$93,SMALL(IF(COUNTIF($X$1:X13,$W$2:$W$93)=0,ROW($W$1:$W$92)),1)),"")</f>
        <v>Анапа</v>
      </c>
      <c r="Y14" t="str">
        <f t="array" ref="Y14">IFERROR(INDEX($P$2:$P$93,SMALL(IF((COUNTIF($Y$1:$Y13,$P$2:$P$93)=0)*($X$2:$X$93=$Y$1),ROW($X$1:$X$92)),1)),"")</f>
        <v/>
      </c>
      <c r="AA14" t="s">
        <v>240</v>
      </c>
      <c r="AB14" s="4" t="s">
        <v>11</v>
      </c>
      <c r="AC14" s="4" t="s">
        <v>11</v>
      </c>
      <c r="AD14" s="3" t="s">
        <v>85</v>
      </c>
      <c r="AE14" s="2" t="s">
        <v>86</v>
      </c>
      <c r="AF14" t="s">
        <v>228</v>
      </c>
      <c r="AG14" t="s">
        <v>240</v>
      </c>
      <c r="AH14" s="4" t="s">
        <v>11</v>
      </c>
      <c r="AI14" s="4" t="s">
        <v>11</v>
      </c>
      <c r="AK14" t="s">
        <v>241</v>
      </c>
      <c r="AL14" s="4" t="s">
        <v>19</v>
      </c>
      <c r="AM14" s="4" t="s">
        <v>38</v>
      </c>
      <c r="AN14" s="3" t="s">
        <v>149</v>
      </c>
      <c r="AO14" s="2" t="s">
        <v>150</v>
      </c>
      <c r="AP14" t="s">
        <v>229</v>
      </c>
      <c r="AQ14" t="s">
        <v>241</v>
      </c>
      <c r="AR14" s="4" t="s">
        <v>19</v>
      </c>
      <c r="AS14" s="4" t="s">
        <v>38</v>
      </c>
      <c r="AU14" t="s">
        <v>239</v>
      </c>
      <c r="AV14" s="4" t="s">
        <v>9</v>
      </c>
      <c r="AW14" s="4" t="s">
        <v>9</v>
      </c>
      <c r="AX14" s="3" t="s">
        <v>80</v>
      </c>
      <c r="AY14" s="2" t="s">
        <v>81</v>
      </c>
      <c r="AZ14" t="s">
        <v>228</v>
      </c>
      <c r="BA14" t="s">
        <v>239</v>
      </c>
      <c r="BB14" s="4" t="s">
        <v>9</v>
      </c>
      <c r="BC14" s="4" t="s">
        <v>9</v>
      </c>
      <c r="BE14" t="s">
        <v>239</v>
      </c>
      <c r="BF14" s="4" t="s">
        <v>4</v>
      </c>
      <c r="BG14" s="4" t="s">
        <v>46</v>
      </c>
      <c r="BH14" s="3" t="s">
        <v>198</v>
      </c>
      <c r="BI14" s="2" t="s">
        <v>199</v>
      </c>
      <c r="BJ14" t="s">
        <v>230</v>
      </c>
      <c r="BK14" t="s">
        <v>239</v>
      </c>
      <c r="BL14" s="4" t="s">
        <v>4</v>
      </c>
      <c r="BM14" s="4" t="s">
        <v>46</v>
      </c>
    </row>
    <row r="15" spans="1:65" x14ac:dyDescent="0.25">
      <c r="D15" t="s">
        <v>19</v>
      </c>
      <c r="E15" t="s">
        <v>12</v>
      </c>
      <c r="H15" t="str">
        <f t="array" ref="H15">IFERROR(INDEX($AA$2:$AA$93,SMALL(IF(COUNTIF($H$2:H14,$AA$2:$AA$93)=0,ROW($AA$1:$AA$92)),1)),"")</f>
        <v/>
      </c>
      <c r="I15" t="str">
        <f t="array" ref="I15">IFERROR(INDEX($AB$2:$AB$93,SMALL(IF((COUNTIF($I$2:$I14,$AB$2:$AB$93)=0)*($AA$2:$AA$93=$G$1),ROW($AA$1:$AA$92)),1)),"")</f>
        <v/>
      </c>
      <c r="J15" t="str">
        <f t="array" ref="J15">IF($J$1="Все Территории",
IFERROR(INDEX($AC$2:$AC$93,SMALL(IF((COUNTIF($J$2:$J14,$AC$2:$AC$93)=0)*($AA$2:$AA$93=$G$1),ROW($AA$1:$AA$92)),1)),""),
IFERROR(INDEX($AC$2:$AC$93,SMALL(IF((COUNTIF($J$2:$J14,$AC$2:$AC$93)=0)*($AB$2:$AB$93=$J$1),ROW($AB$1:$AB$92)),1)),""))</f>
        <v/>
      </c>
      <c r="K15" t="str">
        <f t="array" ref="K15">IF($J$1="Все Территории",
IFERROR(INDEX($AE$2:$AE$93,SMALL(IF((COUNTIF($K$2:$K14,$AE$2:$AE$93)=0)*($AB$2:$AB$93=$G$1),ROW($AB$1:$AB$92)),1)),""),
IF(AND($G$1="Москва",$J$1="Все Территории"),
IFERROR(INDEX($AE$2:$AE$93,SMALL(IF((COUNTIF($K$2:$K14,$AE$2:$AE$93)=0)*($AC$2:$AC$93=$G$1),ROW($AC$1:$AC$92)),1)),""),
IFERROR(INDEX($AE$2:$AE$93,SMALL(IF((COUNTIF($K$2:$K14,$AE$2:$AE$93)=0)*($AB$2:$AB$93=$J$1),ROW($AB$1:$AB$92)),1)),"")))</f>
        <v/>
      </c>
      <c r="L15" t="str">
        <f t="array" ref="L15">IF($K$1="Все Города",
IFERROR(INDEX($AE$2:$AE$93,SMALL(IF((COUNTIF($L$2:$L14,$AE$2:$AE$93)=0)*($AB$2:$AB$93=$G$1),ROW($AB$1:$AB$92)),1)),""),
IF(AND($G$1="Москва",$J$1="Все"),
IFERROR(INDEX($AE$2:$AE$93,SMALL(IF((COUNTIF($L$2:$L14,$AE$2:$AE$93)=0)*($AD$2:$AD$93=$G$1),ROW($AB$1:$AB$92)),1)),""),
IF(AND($G$1="Москва",$J$1&lt;&gt;"Все"),
IFERROR(INDEX($AE$2:$AE$93,SMALL(IF((COUNTIF($L$2:$L14,$AE$2:$AE$93)=0)*($AB$2:$AB$93=$J$1),ROW($AB$1:$AB$92)),1)),""),
IFERROR(INDEX($AE$2:$AE$93,SMALL(IF((COUNTIF($L$2:$L14,$AE$2:$AE$93)=0)*($AC$2:$AC$93=$K$1),ROW($AC$1:$AC$92)),1)),""))))</f>
        <v/>
      </c>
      <c r="M15" t="str">
        <f t="array" ref="M15">IFERROR(INDEX($O$2:$O$93,SMALL(IF(COUNTIF($M$1:M14,$O$2:$O$93)=0,ROW($O$1:$O$92)),1)),"")</f>
        <v/>
      </c>
      <c r="N15" t="str">
        <f t="array" ref="N15">IF($G$1="Все Округа",
IFERROR(INDEX($AE$2:$AE$93,SMALL(IF(COUNTIF($N$1:N14,$AE$2:$AE$93)=0,ROW($AE$1:$AE$92)),1)),""),
IF($J$1="Все Территории",
IFERROR(INDEX($AE$2:$AE$93,SMALL(IF((COUNTIF($N$1:$N14,$AE$2:$AE$93)=0)*($AA$2:$AA$93=$G$1),ROW($AA$1:$AA$92)),1)),""),
IF($K$1="Все Города",
IFERROR(INDEX($AE$2:$AE$93,SMALL(IF((COUNTIF($N$1:$N14,$AE$2:$AE$93)=0)*($AB$2:$AB$93=$J$1),ROW($AB$1:$AB$92)),1)),""),
IF($L$1="Все Филиалы",
IFERROR(INDEX($AE$2:$AE$93,SMALL(IF((COUNTIF($N$1:$N14,$AE$2:$AE$93)=0)*($AC$2:$AC$93=$K$1),ROW($AC$1:$AC$92)),1)),""),
IF(ROW($L15)=3,$L$1,"")
)
)
)
)</f>
        <v>ТЕРР_КРД1</v>
      </c>
      <c r="O15" t="str">
        <f t="shared" si="0"/>
        <v>Большой</v>
      </c>
      <c r="P15" t="str">
        <f t="array" ref="P15">IF($O$1="Все Форматы",
IFERROR(INDEX($N$3:$N$93,SMALL(IF(COUNTIF($P$2:$P14,$N$3:$N$93)=0,ROW($N$2:$N$92)-1),1)),""),
IFERROR(INDEX($N$2:$N$93,SMALL(IF((COUNTIF($P$1:$P14,$N$2:$N$93)=0)*($O$2:$O$93=$O$1),ROW($O$1:$O$92)),1)),""))</f>
        <v>ТЕРР_НШК1</v>
      </c>
      <c r="Q15" t="str">
        <f t="array" ref="Q15">IF($P15="","",VLOOKUP($P15,$AE$3:$AI$93,3,0))</f>
        <v>Юг</v>
      </c>
      <c r="R15" t="str">
        <f t="array" ref="R15">IFERROR(INDEX($Q$2:$Q$93,SMALL(IF(COUNTIF($R$1:R14,$Q$2:$Q$93)=0,ROW($Q$1:$Q$92)),1)),"")</f>
        <v/>
      </c>
      <c r="S15" t="str">
        <f t="array" ref="S15">IFERROR(INDEX($P$2:$P$93,SMALL(IF((COUNTIF($S$1:$S14,$P$2:$P$93)=0)*($Q$2:$Q$93=$S$1),ROW($Q$1:$Q$92)),1)),"")</f>
        <v/>
      </c>
      <c r="T15" t="str">
        <f t="shared" si="1"/>
        <v>Ростов-на-Дону</v>
      </c>
      <c r="U15" s="4" t="str">
        <f t="array" ref="U15">IFERROR(INDEX($T$2:$T$93,SMALL(IF(COUNTIF($U$1:U14,$T$2:$T$93)=0,ROW($T$1:$T$92)),1)),"")</f>
        <v/>
      </c>
      <c r="V15" s="4" t="str">
        <f t="array" ref="V15">IFERROR(INDEX($P$2:$P$93,SMALL(IF((COUNTIF($V$1:$V14,$P$2:$P$93)=0)*($U$2:$U$93=$V$1),ROW($U$1:$U$92)),1)),"")</f>
        <v/>
      </c>
      <c r="W15" t="str">
        <f t="shared" si="2"/>
        <v>Новошахтинск</v>
      </c>
      <c r="X15" t="str">
        <f t="array" ref="X15">IFERROR(INDEX($W$2:$W$93,SMALL(IF(COUNTIF($X$1:X14,$W$2:$W$93)=0,ROW($W$1:$W$92)),1)),"")</f>
        <v>Новошахтинск</v>
      </c>
      <c r="Y15" t="str">
        <f t="array" ref="Y15">IFERROR(INDEX($P$2:$P$93,SMALL(IF((COUNTIF($Y$1:$Y14,$P$2:$P$93)=0)*($X$2:$X$93=$Y$1),ROW($X$1:$X$92)),1)),"")</f>
        <v/>
      </c>
      <c r="AA15" t="s">
        <v>240</v>
      </c>
      <c r="AB15" s="4" t="s">
        <v>8</v>
      </c>
      <c r="AC15" s="4" t="s">
        <v>8</v>
      </c>
      <c r="AD15" s="3" t="s">
        <v>87</v>
      </c>
      <c r="AE15" s="2" t="s">
        <v>88</v>
      </c>
      <c r="AF15" t="s">
        <v>228</v>
      </c>
      <c r="AG15" t="s">
        <v>240</v>
      </c>
      <c r="AH15" s="4" t="s">
        <v>8</v>
      </c>
      <c r="AI15" s="4" t="s">
        <v>8</v>
      </c>
      <c r="AK15" t="s">
        <v>241</v>
      </c>
      <c r="AL15" s="4" t="s">
        <v>12</v>
      </c>
      <c r="AM15" s="4" t="s">
        <v>12</v>
      </c>
      <c r="AN15" s="3" t="s">
        <v>106</v>
      </c>
      <c r="AO15" s="2" t="s">
        <v>158</v>
      </c>
      <c r="AP15" t="s">
        <v>229</v>
      </c>
      <c r="AQ15" t="s">
        <v>241</v>
      </c>
      <c r="AR15" s="4" t="s">
        <v>12</v>
      </c>
      <c r="AS15" s="4" t="s">
        <v>12</v>
      </c>
      <c r="AU15" t="s">
        <v>239</v>
      </c>
      <c r="AV15" s="4" t="s">
        <v>9</v>
      </c>
      <c r="AW15" s="4" t="s">
        <v>21</v>
      </c>
      <c r="AX15" s="3" t="s">
        <v>117</v>
      </c>
      <c r="AY15" s="2" t="s">
        <v>118</v>
      </c>
      <c r="AZ15" t="s">
        <v>229</v>
      </c>
      <c r="BA15" t="s">
        <v>239</v>
      </c>
      <c r="BB15" s="4" t="s">
        <v>9</v>
      </c>
      <c r="BC15" s="4" t="s">
        <v>21</v>
      </c>
      <c r="BE15" t="s">
        <v>241</v>
      </c>
      <c r="BF15" s="4" t="s">
        <v>12</v>
      </c>
      <c r="BG15" s="4" t="s">
        <v>12</v>
      </c>
      <c r="BH15" s="3" t="s">
        <v>106</v>
      </c>
      <c r="BI15" s="2" t="s">
        <v>107</v>
      </c>
      <c r="BJ15" t="s">
        <v>229</v>
      </c>
      <c r="BK15" t="s">
        <v>241</v>
      </c>
      <c r="BL15" s="4" t="s">
        <v>12</v>
      </c>
      <c r="BM15" s="4" t="s">
        <v>12</v>
      </c>
    </row>
    <row r="16" spans="1:65" x14ac:dyDescent="0.25">
      <c r="D16" t="s">
        <v>7</v>
      </c>
      <c r="E16" t="s">
        <v>49</v>
      </c>
      <c r="H16" t="str">
        <f t="array" ref="H16">IFERROR(INDEX($AA$2:$AA$93,SMALL(IF(COUNTIF($H$2:H15,$AA$2:$AA$93)=0,ROW($AA$1:$AA$92)),1)),"")</f>
        <v/>
      </c>
      <c r="I16" t="str">
        <f t="array" ref="I16">IFERROR(INDEX($AB$2:$AB$93,SMALL(IF((COUNTIF($I$2:$I15,$AB$2:$AB$93)=0)*($AA$2:$AA$93=$G$1),ROW($AA$1:$AA$92)),1)),"")</f>
        <v/>
      </c>
      <c r="J16" t="str">
        <f t="array" ref="J16">IF($J$1="Все Территории",
IFERROR(INDEX($AC$2:$AC$93,SMALL(IF((COUNTIF($J$2:$J15,$AC$2:$AC$93)=0)*($AA$2:$AA$93=$G$1),ROW($AA$1:$AA$92)),1)),""),
IFERROR(INDEX($AC$2:$AC$93,SMALL(IF((COUNTIF($J$2:$J15,$AC$2:$AC$93)=0)*($AB$2:$AB$93=$J$1),ROW($AB$1:$AB$92)),1)),""))</f>
        <v/>
      </c>
      <c r="K16" t="str">
        <f t="array" ref="K16">IF($J$1="Все Территории",
IFERROR(INDEX($AE$2:$AE$93,SMALL(IF((COUNTIF($K$2:$K15,$AE$2:$AE$93)=0)*($AB$2:$AB$93=$G$1),ROW($AB$1:$AB$92)),1)),""),
IF(AND($G$1="Москва",$J$1="Все Территории"),
IFERROR(INDEX($AE$2:$AE$93,SMALL(IF((COUNTIF($K$2:$K15,$AE$2:$AE$93)=0)*($AC$2:$AC$93=$G$1),ROW($AC$1:$AC$92)),1)),""),
IFERROR(INDEX($AE$2:$AE$93,SMALL(IF((COUNTIF($K$2:$K15,$AE$2:$AE$93)=0)*($AB$2:$AB$93=$J$1),ROW($AB$1:$AB$92)),1)),"")))</f>
        <v/>
      </c>
      <c r="L16" t="str">
        <f t="array" ref="L16">IF($K$1="Все Города",
IFERROR(INDEX($AE$2:$AE$93,SMALL(IF((COUNTIF($L$2:$L15,$AE$2:$AE$93)=0)*($AB$2:$AB$93=$G$1),ROW($AB$1:$AB$92)),1)),""),
IF(AND($G$1="Москва",$J$1="Все"),
IFERROR(INDEX($AE$2:$AE$93,SMALL(IF((COUNTIF($L$2:$L15,$AE$2:$AE$93)=0)*($AD$2:$AD$93=$G$1),ROW($AB$1:$AB$92)),1)),""),
IF(AND($G$1="Москва",$J$1&lt;&gt;"Все"),
IFERROR(INDEX($AE$2:$AE$93,SMALL(IF((COUNTIF($L$2:$L15,$AE$2:$AE$93)=0)*($AB$2:$AB$93=$J$1),ROW($AB$1:$AB$92)),1)),""),
IFERROR(INDEX($AE$2:$AE$93,SMALL(IF((COUNTIF($L$2:$L15,$AE$2:$AE$93)=0)*($AC$2:$AC$93=$K$1),ROW($AC$1:$AC$92)),1)),""))))</f>
        <v/>
      </c>
      <c r="M16" t="str">
        <f t="array" ref="M16">IFERROR(INDEX($O$2:$O$93,SMALL(IF(COUNTIF($M$1:M15,$O$2:$O$93)=0,ROW($O$1:$O$92)),1)),"")</f>
        <v/>
      </c>
      <c r="N16" t="str">
        <f t="array" ref="N16">IF($G$1="Все Округа",
IFERROR(INDEX($AE$2:$AE$93,SMALL(IF(COUNTIF($N$1:N15,$AE$2:$AE$93)=0,ROW($AE$1:$AE$92)),1)),""),
IF($J$1="Все Территории",
IFERROR(INDEX($AE$2:$AE$93,SMALL(IF((COUNTIF($N$1:$N15,$AE$2:$AE$93)=0)*($AA$2:$AA$93=$G$1),ROW($AA$1:$AA$92)),1)),""),
IF($K$1="Все Города",
IFERROR(INDEX($AE$2:$AE$93,SMALL(IF((COUNTIF($N$1:$N15,$AE$2:$AE$93)=0)*($AB$2:$AB$93=$J$1),ROW($AB$1:$AB$92)),1)),""),
IF($L$1="Все Филиалы",
IFERROR(INDEX($AE$2:$AE$93,SMALL(IF((COUNTIF($N$1:$N15,$AE$2:$AE$93)=0)*($AC$2:$AC$93=$K$1),ROW($AC$1:$AC$92)),1)),""),
IF(ROW($L16)=3,$L$1,"")
)
)
)
)</f>
        <v>ТЕРР_СПБ3</v>
      </c>
      <c r="O16" t="str">
        <f t="shared" si="0"/>
        <v>Большой</v>
      </c>
      <c r="P16" t="str">
        <f t="array" ref="P16">IF($O$1="Все Форматы",
IFERROR(INDEX($N$3:$N$93,SMALL(IF(COUNTIF($P$2:$P15,$N$3:$N$93)=0,ROW($N$2:$N$92)-1),1)),""),
IFERROR(INDEX($N$2:$N$93,SMALL(IF((COUNTIF($P$1:$P15,$N$2:$N$93)=0)*($O$2:$O$93=$O$1),ROW($O$1:$O$92)),1)),""))</f>
        <v>ТЕРР_СМК1</v>
      </c>
      <c r="Q16" t="str">
        <f t="array" ref="Q16">IF($P16="","",VLOOKUP($P16,$AE$3:$AI$93,3,0))</f>
        <v>Центр</v>
      </c>
      <c r="R16" t="str">
        <f t="array" ref="R16">IFERROR(INDEX($Q$2:$Q$93,SMALL(IF(COUNTIF($R$1:R15,$Q$2:$Q$93)=0,ROW($Q$1:$Q$92)),1)),"")</f>
        <v/>
      </c>
      <c r="S16" t="str">
        <f t="array" ref="S16">IFERROR(INDEX($P$2:$P$93,SMALL(IF((COUNTIF($S$1:$S15,$P$2:$P$93)=0)*($Q$2:$Q$93=$S$1),ROW($Q$1:$Q$92)),1)),"")</f>
        <v/>
      </c>
      <c r="T16" t="str">
        <f t="shared" si="1"/>
        <v>Центральный</v>
      </c>
      <c r="U16" s="4" t="str">
        <f t="array" ref="U16">IFERROR(INDEX($T$2:$T$93,SMALL(IF(COUNTIF($U$1:U15,$T$2:$T$93)=0,ROW($T$1:$T$92)),1)),"")</f>
        <v/>
      </c>
      <c r="V16" s="4" t="str">
        <f t="array" ref="V16">IFERROR(INDEX($P$2:$P$93,SMALL(IF((COUNTIF($V$1:$V15,$P$2:$P$93)=0)*($U$2:$U$93=$V$1),ROW($U$1:$U$92)),1)),"")</f>
        <v/>
      </c>
      <c r="W16" t="str">
        <f t="shared" si="2"/>
        <v>Смоленск</v>
      </c>
      <c r="X16" t="str">
        <f t="array" ref="X16">IFERROR(INDEX($W$2:$W$93,SMALL(IF(COUNTIF($X$1:X15,$W$2:$W$93)=0,ROW($W$1:$W$92)),1)),"")</f>
        <v>Смоленск</v>
      </c>
      <c r="Y16" t="str">
        <f t="array" ref="Y16">IFERROR(INDEX($P$2:$P$93,SMALL(IF((COUNTIF($Y$1:$Y15,$P$2:$P$93)=0)*($X$2:$X$93=$Y$1),ROW($X$1:$X$92)),1)),"")</f>
        <v/>
      </c>
      <c r="AA16" t="s">
        <v>238</v>
      </c>
      <c r="AB16" s="4" t="s">
        <v>238</v>
      </c>
      <c r="AC16" s="4" t="s">
        <v>3</v>
      </c>
      <c r="AD16" s="3" t="s">
        <v>69</v>
      </c>
      <c r="AE16" s="2" t="s">
        <v>89</v>
      </c>
      <c r="AF16" t="s">
        <v>228</v>
      </c>
      <c r="AG16" t="s">
        <v>238</v>
      </c>
      <c r="AH16" s="4" t="s">
        <v>238</v>
      </c>
      <c r="AI16" s="4" t="s">
        <v>3</v>
      </c>
      <c r="AK16" t="s">
        <v>241</v>
      </c>
      <c r="AL16" s="4" t="s">
        <v>10</v>
      </c>
      <c r="AM16" s="4" t="s">
        <v>49</v>
      </c>
      <c r="AN16" s="3" t="s">
        <v>162</v>
      </c>
      <c r="AO16" s="2" t="s">
        <v>163</v>
      </c>
      <c r="AP16" t="s">
        <v>230</v>
      </c>
      <c r="AQ16" t="s">
        <v>241</v>
      </c>
      <c r="AR16" s="4" t="s">
        <v>10</v>
      </c>
      <c r="AS16" s="4" t="s">
        <v>49</v>
      </c>
      <c r="AU16" t="s">
        <v>239</v>
      </c>
      <c r="AV16" s="4" t="s">
        <v>9</v>
      </c>
      <c r="AW16" s="4" t="s">
        <v>27</v>
      </c>
      <c r="AX16" s="3" t="s">
        <v>123</v>
      </c>
      <c r="AY16" s="2" t="s">
        <v>124</v>
      </c>
      <c r="AZ16" t="s">
        <v>229</v>
      </c>
      <c r="BA16" t="s">
        <v>239</v>
      </c>
      <c r="BB16" s="4" t="s">
        <v>9</v>
      </c>
      <c r="BC16" s="4" t="s">
        <v>27</v>
      </c>
      <c r="BE16" t="s">
        <v>241</v>
      </c>
      <c r="BF16" s="4" t="s">
        <v>12</v>
      </c>
      <c r="BG16" s="4" t="s">
        <v>12</v>
      </c>
      <c r="BH16" s="3" t="s">
        <v>106</v>
      </c>
      <c r="BI16" s="2" t="s">
        <v>158</v>
      </c>
      <c r="BJ16" t="s">
        <v>229</v>
      </c>
      <c r="BK16" t="s">
        <v>241</v>
      </c>
      <c r="BL16" s="4" t="s">
        <v>12</v>
      </c>
      <c r="BM16" s="4" t="s">
        <v>12</v>
      </c>
    </row>
    <row r="17" spans="4:65" x14ac:dyDescent="0.25">
      <c r="D17" t="s">
        <v>5</v>
      </c>
      <c r="E17" t="s">
        <v>28</v>
      </c>
      <c r="H17" t="str">
        <f t="array" ref="H17">IFERROR(INDEX($AA$2:$AA$93,SMALL(IF(COUNTIF($H$2:H16,$AA$2:$AA$93)=0,ROW($AA$1:$AA$92)),1)),"")</f>
        <v/>
      </c>
      <c r="I17" t="str">
        <f t="array" ref="I17">IFERROR(INDEX($AB$2:$AB$93,SMALL(IF((COUNTIF($I$2:$I16,$AB$2:$AB$93)=0)*($AA$2:$AA$93=$G$1),ROW($AA$1:$AA$92)),1)),"")</f>
        <v/>
      </c>
      <c r="J17" t="str">
        <f t="array" ref="J17">IF($J$1="Все Территории",
IFERROR(INDEX($AC$2:$AC$93,SMALL(IF((COUNTIF($J$2:$J16,$AC$2:$AC$93)=0)*($AA$2:$AA$93=$G$1),ROW($AA$1:$AA$92)),1)),""),
IFERROR(INDEX($AC$2:$AC$93,SMALL(IF((COUNTIF($J$2:$J16,$AC$2:$AC$93)=0)*($AB$2:$AB$93=$J$1),ROW($AB$1:$AB$92)),1)),""))</f>
        <v/>
      </c>
      <c r="K17" t="str">
        <f t="array" ref="K17">IF($J$1="Все Территории",
IFERROR(INDEX($AE$2:$AE$93,SMALL(IF((COUNTIF($K$2:$K16,$AE$2:$AE$93)=0)*($AB$2:$AB$93=$G$1),ROW($AB$1:$AB$92)),1)),""),
IF(AND($G$1="Москва",$J$1="Все Территории"),
IFERROR(INDEX($AE$2:$AE$93,SMALL(IF((COUNTIF($K$2:$K16,$AE$2:$AE$93)=0)*($AC$2:$AC$93=$G$1),ROW($AC$1:$AC$92)),1)),""),
IFERROR(INDEX($AE$2:$AE$93,SMALL(IF((COUNTIF($K$2:$K16,$AE$2:$AE$93)=0)*($AB$2:$AB$93=$J$1),ROW($AB$1:$AB$92)),1)),"")))</f>
        <v/>
      </c>
      <c r="L17" t="str">
        <f t="array" ref="L17">IF($K$1="Все Города",
IFERROR(INDEX($AE$2:$AE$93,SMALL(IF((COUNTIF($L$2:$L16,$AE$2:$AE$93)=0)*($AB$2:$AB$93=$G$1),ROW($AB$1:$AB$92)),1)),""),
IF(AND($G$1="Москва",$J$1="Все"),
IFERROR(INDEX($AE$2:$AE$93,SMALL(IF((COUNTIF($L$2:$L16,$AE$2:$AE$93)=0)*($AD$2:$AD$93=$G$1),ROW($AB$1:$AB$92)),1)),""),
IF(AND($G$1="Москва",$J$1&lt;&gt;"Все"),
IFERROR(INDEX($AE$2:$AE$93,SMALL(IF((COUNTIF($L$2:$L16,$AE$2:$AE$93)=0)*($AB$2:$AB$93=$J$1),ROW($AB$1:$AB$92)),1)),""),
IFERROR(INDEX($AE$2:$AE$93,SMALL(IF((COUNTIF($L$2:$L16,$AE$2:$AE$93)=0)*($AC$2:$AC$93=$K$1),ROW($AC$1:$AC$92)),1)),""))))</f>
        <v/>
      </c>
      <c r="M17" t="str">
        <f t="array" ref="M17">IFERROR(INDEX($O$2:$O$93,SMALL(IF(COUNTIF($M$1:M16,$O$2:$O$93)=0,ROW($O$1:$O$92)),1)),"")</f>
        <v/>
      </c>
      <c r="N17" t="str">
        <f t="array" ref="N17">IF($G$1="Все Округа",
IFERROR(INDEX($AE$2:$AE$93,SMALL(IF(COUNTIF($N$1:N16,$AE$2:$AE$93)=0,ROW($AE$1:$AE$92)),1)),""),
IF($J$1="Все Территории",
IFERROR(INDEX($AE$2:$AE$93,SMALL(IF((COUNTIF($N$1:$N16,$AE$2:$AE$93)=0)*($AA$2:$AA$93=$G$1),ROW($AA$1:$AA$92)),1)),""),
IF($K$1="Все Города",
IFERROR(INDEX($AE$2:$AE$93,SMALL(IF((COUNTIF($N$1:$N16,$AE$2:$AE$93)=0)*($AB$2:$AB$93=$J$1),ROW($AB$1:$AB$92)),1)),""),
IF($L$1="Все Филиалы",
IFERROR(INDEX($AE$2:$AE$93,SMALL(IF((COUNTIF($N$1:$N16,$AE$2:$AE$93)=0)*($AC$2:$AC$93=$K$1),ROW($AC$1:$AC$92)),1)),""),
IF(ROW($L17)=3,$L$1,"")
)
)
)
)</f>
        <v>ТЕРР_ВЛГ2</v>
      </c>
      <c r="O17" t="str">
        <f t="shared" si="0"/>
        <v>Большой</v>
      </c>
      <c r="P17" t="str">
        <f t="array" ref="P17">IF($O$1="Все Форматы",
IFERROR(INDEX($N$3:$N$93,SMALL(IF(COUNTIF($P$2:$P16,$N$3:$N$93)=0,ROW($N$2:$N$92)-1),1)),""),
IFERROR(INDEX($N$2:$N$93,SMALL(IF((COUNTIF($P$1:$P16,$N$2:$N$93)=0)*($O$2:$O$93=$O$1),ROW($O$1:$O$92)),1)),""))</f>
        <v>ТЕРР_ДЗЖ1</v>
      </c>
      <c r="Q17" t="str">
        <f t="array" ref="Q17">IF($P17="","",VLOOKUP($P17,$AE$3:$AI$93,3,0))</f>
        <v>Центр</v>
      </c>
      <c r="R17" t="str">
        <f t="array" ref="R17">IFERROR(INDEX($Q$2:$Q$93,SMALL(IF(COUNTIF($R$1:R16,$Q$2:$Q$93)=0,ROW($Q$1:$Q$92)),1)),"")</f>
        <v/>
      </c>
      <c r="S17" t="str">
        <f t="array" ref="S17">IFERROR(INDEX($P$2:$P$93,SMALL(IF((COUNTIF($S$1:$S16,$P$2:$P$93)=0)*($Q$2:$Q$93=$S$1),ROW($Q$1:$Q$92)),1)),"")</f>
        <v/>
      </c>
      <c r="T17" t="str">
        <f t="shared" si="1"/>
        <v>Н. Новгород</v>
      </c>
      <c r="U17" s="4" t="str">
        <f t="array" ref="U17">IFERROR(INDEX($T$2:$T$93,SMALL(IF(COUNTIF($U$1:U16,$T$2:$T$93)=0,ROW($T$1:$T$92)),1)),"")</f>
        <v/>
      </c>
      <c r="V17" s="4" t="str">
        <f t="array" ref="V17">IFERROR(INDEX($P$2:$P$93,SMALL(IF((COUNTIF($V$1:$V16,$P$2:$P$93)=0)*($U$2:$U$93=$V$1),ROW($U$1:$U$92)),1)),"")</f>
        <v/>
      </c>
      <c r="W17" t="str">
        <f t="shared" si="2"/>
        <v>Дзержинск</v>
      </c>
      <c r="X17" t="str">
        <f t="array" ref="X17">IFERROR(INDEX($W$2:$W$93,SMALL(IF(COUNTIF($X$1:X16,$W$2:$W$93)=0,ROW($W$1:$W$92)),1)),"")</f>
        <v>Дзержинск</v>
      </c>
      <c r="Y17" t="str">
        <f t="array" ref="Y17">IFERROR(INDEX($P$2:$P$93,SMALL(IF((COUNTIF($Y$1:$Y16,$P$2:$P$93)=0)*($X$2:$X$93=$Y$1),ROW($X$1:$X$92)),1)),"")</f>
        <v/>
      </c>
      <c r="AA17" t="s">
        <v>240</v>
      </c>
      <c r="AB17" s="4" t="s">
        <v>6</v>
      </c>
      <c r="AC17" s="4" t="s">
        <v>6</v>
      </c>
      <c r="AD17" s="3" t="s">
        <v>73</v>
      </c>
      <c r="AE17" s="2" t="s">
        <v>90</v>
      </c>
      <c r="AF17" t="s">
        <v>228</v>
      </c>
      <c r="AG17" t="s">
        <v>240</v>
      </c>
      <c r="AH17" s="4" t="s">
        <v>6</v>
      </c>
      <c r="AI17" s="4" t="s">
        <v>6</v>
      </c>
      <c r="AK17" t="s">
        <v>241</v>
      </c>
      <c r="AL17" s="4" t="s">
        <v>10</v>
      </c>
      <c r="AM17" s="4" t="s">
        <v>54</v>
      </c>
      <c r="AN17" s="3" t="s">
        <v>167</v>
      </c>
      <c r="AO17" s="2" t="s">
        <v>168</v>
      </c>
      <c r="AP17" t="s">
        <v>230</v>
      </c>
      <c r="AQ17" t="s">
        <v>241</v>
      </c>
      <c r="AR17" s="4" t="s">
        <v>10</v>
      </c>
      <c r="AS17" s="4" t="s">
        <v>54</v>
      </c>
      <c r="AU17" t="s">
        <v>239</v>
      </c>
      <c r="AV17" s="4" t="s">
        <v>9</v>
      </c>
      <c r="AW17" s="4" t="s">
        <v>32</v>
      </c>
      <c r="AX17" s="3" t="s">
        <v>145</v>
      </c>
      <c r="AY17" s="2" t="s">
        <v>146</v>
      </c>
      <c r="AZ17" t="s">
        <v>229</v>
      </c>
      <c r="BA17" t="s">
        <v>239</v>
      </c>
      <c r="BB17" s="4" t="s">
        <v>9</v>
      </c>
      <c r="BC17" s="4" t="s">
        <v>32</v>
      </c>
      <c r="BE17" t="s">
        <v>241</v>
      </c>
      <c r="BF17" s="4" t="s">
        <v>10</v>
      </c>
      <c r="BG17" s="4" t="s">
        <v>49</v>
      </c>
      <c r="BH17" s="3" t="s">
        <v>162</v>
      </c>
      <c r="BI17" s="2" t="s">
        <v>163</v>
      </c>
      <c r="BJ17" t="s">
        <v>230</v>
      </c>
      <c r="BK17" t="s">
        <v>241</v>
      </c>
      <c r="BL17" s="4" t="s">
        <v>10</v>
      </c>
      <c r="BM17" s="4" t="s">
        <v>49</v>
      </c>
    </row>
    <row r="18" spans="4:65" x14ac:dyDescent="0.25">
      <c r="D18" t="s">
        <v>11</v>
      </c>
      <c r="E18" t="s">
        <v>27</v>
      </c>
      <c r="H18" t="str">
        <f t="array" ref="H18">IFERROR(INDEX($AA$2:$AA$93,SMALL(IF(COUNTIF($H$2:H17,$AA$2:$AA$93)=0,ROW($AA$1:$AA$92)),1)),"")</f>
        <v/>
      </c>
      <c r="I18" t="str">
        <f t="array" ref="I18">IFERROR(INDEX($AB$2:$AB$93,SMALL(IF((COUNTIF($I$2:$I17,$AB$2:$AB$93)=0)*($AA$2:$AA$93=$G$1),ROW($AA$1:$AA$92)),1)),"")</f>
        <v/>
      </c>
      <c r="J18" t="str">
        <f t="array" ref="J18">IF($J$1="Все Территории",
IFERROR(INDEX($AC$2:$AC$93,SMALL(IF((COUNTIF($J$2:$J17,$AC$2:$AC$93)=0)*($AA$2:$AA$93=$G$1),ROW($AA$1:$AA$92)),1)),""),
IFERROR(INDEX($AC$2:$AC$93,SMALL(IF((COUNTIF($J$2:$J17,$AC$2:$AC$93)=0)*($AB$2:$AB$93=$J$1),ROW($AB$1:$AB$92)),1)),""))</f>
        <v/>
      </c>
      <c r="K18" t="str">
        <f t="array" ref="K18">IF($J$1="Все Территории",
IFERROR(INDEX($AE$2:$AE$93,SMALL(IF((COUNTIF($K$2:$K17,$AE$2:$AE$93)=0)*($AB$2:$AB$93=$G$1),ROW($AB$1:$AB$92)),1)),""),
IF(AND($G$1="Москва",$J$1="Все Территории"),
IFERROR(INDEX($AE$2:$AE$93,SMALL(IF((COUNTIF($K$2:$K17,$AE$2:$AE$93)=0)*($AC$2:$AC$93=$G$1),ROW($AC$1:$AC$92)),1)),""),
IFERROR(INDEX($AE$2:$AE$93,SMALL(IF((COUNTIF($K$2:$K17,$AE$2:$AE$93)=0)*($AB$2:$AB$93=$J$1),ROW($AB$1:$AB$92)),1)),"")))</f>
        <v/>
      </c>
      <c r="L18" t="str">
        <f t="array" ref="L18">IF($K$1="Все Города",
IFERROR(INDEX($AE$2:$AE$93,SMALL(IF((COUNTIF($L$2:$L17,$AE$2:$AE$93)=0)*($AB$2:$AB$93=$G$1),ROW($AB$1:$AB$92)),1)),""),
IF(AND($G$1="Москва",$J$1="Все"),
IFERROR(INDEX($AE$2:$AE$93,SMALL(IF((COUNTIF($L$2:$L17,$AE$2:$AE$93)=0)*($AD$2:$AD$93=$G$1),ROW($AB$1:$AB$92)),1)),""),
IF(AND($G$1="Москва",$J$1&lt;&gt;"Все"),
IFERROR(INDEX($AE$2:$AE$93,SMALL(IF((COUNTIF($L$2:$L17,$AE$2:$AE$93)=0)*($AB$2:$AB$93=$J$1),ROW($AB$1:$AB$92)),1)),""),
IFERROR(INDEX($AE$2:$AE$93,SMALL(IF((COUNTIF($L$2:$L17,$AE$2:$AE$93)=0)*($AC$2:$AC$93=$K$1),ROW($AC$1:$AC$92)),1)),""))))</f>
        <v/>
      </c>
      <c r="M18" t="str">
        <f t="array" ref="M18">IFERROR(INDEX($O$2:$O$93,SMALL(IF(COUNTIF($M$1:M17,$O$2:$O$93)=0,ROW($O$1:$O$92)),1)),"")</f>
        <v/>
      </c>
      <c r="N18" t="str">
        <f t="array" ref="N18">IF($G$1="Все Округа",
IFERROR(INDEX($AE$2:$AE$93,SMALL(IF(COUNTIF($N$1:N17,$AE$2:$AE$93)=0,ROW($AE$1:$AE$92)),1)),""),
IF($J$1="Все Территории",
IFERROR(INDEX($AE$2:$AE$93,SMALL(IF((COUNTIF($N$1:$N17,$AE$2:$AE$93)=0)*($AA$2:$AA$93=$G$1),ROW($AA$1:$AA$92)),1)),""),
IF($K$1="Все Города",
IFERROR(INDEX($AE$2:$AE$93,SMALL(IF((COUNTIF($N$1:$N17,$AE$2:$AE$93)=0)*($AB$2:$AB$93=$J$1),ROW($AB$1:$AB$92)),1)),""),
IF($L$1="Все Филиалы",
IFERROR(INDEX($AE$2:$AE$93,SMALL(IF((COUNTIF($N$1:$N17,$AE$2:$AE$93)=0)*($AC$2:$AC$93=$K$1),ROW($AC$1:$AC$92)),1)),""),
IF(ROW($L18)=3,$L$1,"")
)
)
)
)</f>
        <v>ТЕРР_СМР2</v>
      </c>
      <c r="O18" t="str">
        <f t="shared" si="0"/>
        <v>Большой</v>
      </c>
      <c r="P18" t="str">
        <f t="array" ref="P18">IF($O$1="Все Форматы",
IFERROR(INDEX($N$3:$N$93,SMALL(IF(COUNTIF($P$2:$P17,$N$3:$N$93)=0,ROW($N$2:$N$92)-1),1)),""),
IFERROR(INDEX($N$2:$N$93,SMALL(IF((COUNTIF($P$1:$P17,$N$2:$N$93)=0)*($O$2:$O$93=$O$1),ROW($O$1:$O$92)),1)),""))</f>
        <v>ТЕРР_ЧЕР1</v>
      </c>
      <c r="Q18" t="str">
        <f t="array" ref="Q18">IF($P18="","",VLOOKUP($P18,$AE$3:$AI$93,3,0))</f>
        <v>Центр</v>
      </c>
      <c r="R18" t="str">
        <f t="array" ref="R18">IFERROR(INDEX($Q$2:$Q$93,SMALL(IF(COUNTIF($R$1:R17,$Q$2:$Q$93)=0,ROW($Q$1:$Q$92)),1)),"")</f>
        <v/>
      </c>
      <c r="S18" t="str">
        <f t="array" ref="S18">IFERROR(INDEX($P$2:$P$93,SMALL(IF((COUNTIF($S$1:$S17,$P$2:$P$93)=0)*($Q$2:$Q$93=$S$1),ROW($Q$1:$Q$92)),1)),"")</f>
        <v/>
      </c>
      <c r="T18" t="str">
        <f t="shared" si="1"/>
        <v>Центральный</v>
      </c>
      <c r="U18" s="4" t="str">
        <f t="array" ref="U18">IFERROR(INDEX($T$2:$T$93,SMALL(IF(COUNTIF($U$1:U17,$T$2:$T$93)=0,ROW($T$1:$T$92)),1)),"")</f>
        <v/>
      </c>
      <c r="V18" s="4" t="str">
        <f t="array" ref="V18">IFERROR(INDEX($P$2:$P$93,SMALL(IF((COUNTIF($V$1:$V17,$P$2:$P$93)=0)*($U$2:$U$93=$V$1),ROW($U$1:$U$92)),1)),"")</f>
        <v/>
      </c>
      <c r="W18" t="str">
        <f t="shared" si="2"/>
        <v>Череповец</v>
      </c>
      <c r="X18" t="str">
        <f t="array" ref="X18">IFERROR(INDEX($W$2:$W$93,SMALL(IF(COUNTIF($X$1:X17,$W$2:$W$93)=0,ROW($W$1:$W$92)),1)),"")</f>
        <v>Череповец</v>
      </c>
      <c r="Y18" t="str">
        <f t="array" ref="Y18">IFERROR(INDEX($P$2:$P$93,SMALL(IF((COUNTIF($Y$1:$Y17,$P$2:$P$93)=0)*($X$2:$X$93=$Y$1),ROW($X$1:$X$92)),1)),"")</f>
        <v/>
      </c>
      <c r="AA18" t="s">
        <v>239</v>
      </c>
      <c r="AB18" s="4" t="s">
        <v>5</v>
      </c>
      <c r="AC18" s="4" t="s">
        <v>5</v>
      </c>
      <c r="AD18" s="3" t="s">
        <v>77</v>
      </c>
      <c r="AE18" s="2" t="s">
        <v>91</v>
      </c>
      <c r="AF18" t="s">
        <v>228</v>
      </c>
      <c r="AG18" t="s">
        <v>239</v>
      </c>
      <c r="AH18" s="4" t="s">
        <v>5</v>
      </c>
      <c r="AI18" s="4" t="s">
        <v>5</v>
      </c>
      <c r="AK18" t="s">
        <v>241</v>
      </c>
      <c r="AL18" s="4" t="s">
        <v>20</v>
      </c>
      <c r="AM18" s="4" t="s">
        <v>57</v>
      </c>
      <c r="AN18" s="3" t="s">
        <v>169</v>
      </c>
      <c r="AO18" s="2" t="s">
        <v>170</v>
      </c>
      <c r="AP18" t="s">
        <v>230</v>
      </c>
      <c r="AQ18" t="s">
        <v>241</v>
      </c>
      <c r="AR18" s="4" t="s">
        <v>20</v>
      </c>
      <c r="AS18" s="4" t="s">
        <v>57</v>
      </c>
      <c r="AU18" t="s">
        <v>239</v>
      </c>
      <c r="AV18" s="4" t="s">
        <v>9</v>
      </c>
      <c r="AW18" s="4" t="s">
        <v>9</v>
      </c>
      <c r="AX18" s="3" t="s">
        <v>80</v>
      </c>
      <c r="AY18" s="2" t="s">
        <v>159</v>
      </c>
      <c r="AZ18" t="s">
        <v>229</v>
      </c>
      <c r="BA18" t="s">
        <v>239</v>
      </c>
      <c r="BB18" s="4" t="s">
        <v>9</v>
      </c>
      <c r="BC18" s="4" t="s">
        <v>9</v>
      </c>
      <c r="BE18" t="s">
        <v>239</v>
      </c>
      <c r="BF18" s="4" t="s">
        <v>4</v>
      </c>
      <c r="BG18" s="4" t="s">
        <v>28</v>
      </c>
      <c r="BH18" s="3" t="s">
        <v>126</v>
      </c>
      <c r="BI18" s="2" t="s">
        <v>127</v>
      </c>
      <c r="BJ18" t="s">
        <v>229</v>
      </c>
      <c r="BK18" t="s">
        <v>239</v>
      </c>
      <c r="BL18" s="4" t="s">
        <v>4</v>
      </c>
      <c r="BM18" s="4" t="s">
        <v>28</v>
      </c>
    </row>
    <row r="19" spans="4:65" x14ac:dyDescent="0.25">
      <c r="D19" t="s">
        <v>238</v>
      </c>
      <c r="E19" t="s">
        <v>9</v>
      </c>
      <c r="H19" t="str">
        <f t="array" ref="H19">IFERROR(INDEX($AA$2:$AA$93,SMALL(IF(COUNTIF($H$2:H18,$AA$2:$AA$93)=0,ROW($AA$1:$AA$92)),1)),"")</f>
        <v/>
      </c>
      <c r="I19" t="str">
        <f t="array" ref="I19">IFERROR(INDEX($AB$2:$AB$93,SMALL(IF((COUNTIF($I$2:$I18,$AB$2:$AB$93)=0)*($AA$2:$AA$93=$G$1),ROW($AA$1:$AA$92)),1)),"")</f>
        <v/>
      </c>
      <c r="J19" t="str">
        <f t="array" ref="J19">IF($J$1="Все Территории",
IFERROR(INDEX($AC$2:$AC$93,SMALL(IF((COUNTIF($J$2:$J18,$AC$2:$AC$93)=0)*($AA$2:$AA$93=$G$1),ROW($AA$1:$AA$92)),1)),""),
IFERROR(INDEX($AC$2:$AC$93,SMALL(IF((COUNTIF($J$2:$J18,$AC$2:$AC$93)=0)*($AB$2:$AB$93=$J$1),ROW($AB$1:$AB$92)),1)),""))</f>
        <v/>
      </c>
      <c r="K19" t="str">
        <f t="array" ref="K19">IF($J$1="Все Территории",
IFERROR(INDEX($AE$2:$AE$93,SMALL(IF((COUNTIF($K$2:$K18,$AE$2:$AE$93)=0)*($AB$2:$AB$93=$G$1),ROW($AB$1:$AB$92)),1)),""),
IF(AND($G$1="Москва",$J$1="Все Территории"),
IFERROR(INDEX($AE$2:$AE$93,SMALL(IF((COUNTIF($K$2:$K18,$AE$2:$AE$93)=0)*($AC$2:$AC$93=$G$1),ROW($AC$1:$AC$92)),1)),""),
IFERROR(INDEX($AE$2:$AE$93,SMALL(IF((COUNTIF($K$2:$K18,$AE$2:$AE$93)=0)*($AB$2:$AB$93=$J$1),ROW($AB$1:$AB$92)),1)),"")))</f>
        <v/>
      </c>
      <c r="L19" t="str">
        <f t="array" ref="L19">IF($K$1="Все Города",
IFERROR(INDEX($AE$2:$AE$93,SMALL(IF((COUNTIF($L$2:$L18,$AE$2:$AE$93)=0)*($AB$2:$AB$93=$G$1),ROW($AB$1:$AB$92)),1)),""),
IF(AND($G$1="Москва",$J$1="Все"),
IFERROR(INDEX($AE$2:$AE$93,SMALL(IF((COUNTIF($L$2:$L18,$AE$2:$AE$93)=0)*($AD$2:$AD$93=$G$1),ROW($AB$1:$AB$92)),1)),""),
IF(AND($G$1="Москва",$J$1&lt;&gt;"Все"),
IFERROR(INDEX($AE$2:$AE$93,SMALL(IF((COUNTIF($L$2:$L18,$AE$2:$AE$93)=0)*($AB$2:$AB$93=$J$1),ROW($AB$1:$AB$92)),1)),""),
IFERROR(INDEX($AE$2:$AE$93,SMALL(IF((COUNTIF($L$2:$L18,$AE$2:$AE$93)=0)*($AC$2:$AC$93=$K$1),ROW($AC$1:$AC$92)),1)),""))))</f>
        <v/>
      </c>
      <c r="M19" t="str">
        <f t="array" ref="M19">IFERROR(INDEX($O$2:$O$93,SMALL(IF(COUNTIF($M$1:M18,$O$2:$O$93)=0,ROW($O$1:$O$92)),1)),"")</f>
        <v/>
      </c>
      <c r="N19" t="str">
        <f t="array" ref="N19">IF($G$1="Все Округа",
IFERROR(INDEX($AE$2:$AE$93,SMALL(IF(COUNTIF($N$1:N18,$AE$2:$AE$93)=0,ROW($AE$1:$AE$92)),1)),""),
IF($J$1="Все Территории",
IFERROR(INDEX($AE$2:$AE$93,SMALL(IF((COUNTIF($N$1:$N18,$AE$2:$AE$93)=0)*($AA$2:$AA$93=$G$1),ROW($AA$1:$AA$92)),1)),""),
IF($K$1="Все Города",
IFERROR(INDEX($AE$2:$AE$93,SMALL(IF((COUNTIF($N$1:$N18,$AE$2:$AE$93)=0)*($AB$2:$AB$93=$J$1),ROW($AB$1:$AB$92)),1)),""),
IF($L$1="Все Филиалы",
IFERROR(INDEX($AE$2:$AE$93,SMALL(IF((COUNTIF($N$1:$N18,$AE$2:$AE$93)=0)*($AC$2:$AC$93=$K$1),ROW($AC$1:$AC$92)),1)),""),
IF(ROW($L19)=3,$L$1,"")
)
)
)
)</f>
        <v>ТЕРР_МСК4</v>
      </c>
      <c r="O19" t="str">
        <f t="shared" si="0"/>
        <v>Большой</v>
      </c>
      <c r="P19" t="str">
        <f t="array" ref="P19">IF($O$1="Все Форматы",
IFERROR(INDEX($N$3:$N$93,SMALL(IF(COUNTIF($P$2:$P18,$N$3:$N$93)=0,ROW($N$2:$N$92)-1),1)),""),
IFERROR(INDEX($N$2:$N$93,SMALL(IF((COUNTIF($P$1:$P18,$N$2:$N$93)=0)*($O$2:$O$93=$O$1),ROW($O$1:$O$92)),1)),""))</f>
        <v>ТЕРР_ПСК1</v>
      </c>
      <c r="Q19" t="str">
        <f t="array" ref="Q19">IF($P19="","",VLOOKUP($P19,$AE$3:$AI$93,3,0))</f>
        <v>Северо-Запад</v>
      </c>
      <c r="R19" t="str">
        <f t="array" ref="R19">IFERROR(INDEX($Q$2:$Q$93,SMALL(IF(COUNTIF($R$1:R18,$Q$2:$Q$93)=0,ROW($Q$1:$Q$92)),1)),"")</f>
        <v/>
      </c>
      <c r="S19" t="str">
        <f t="array" ref="S19">IFERROR(INDEX($P$2:$P$93,SMALL(IF((COUNTIF($S$1:$S18,$P$2:$P$93)=0)*($Q$2:$Q$93=$S$1),ROW($Q$1:$Q$92)),1)),"")</f>
        <v/>
      </c>
      <c r="T19" t="str">
        <f t="shared" si="1"/>
        <v>Северо-Запад</v>
      </c>
      <c r="U19" s="4" t="str">
        <f t="array" ref="U19">IFERROR(INDEX($T$2:$T$93,SMALL(IF(COUNTIF($U$1:U18,$T$2:$T$93)=0,ROW($T$1:$T$92)),1)),"")</f>
        <v/>
      </c>
      <c r="V19" s="4" t="str">
        <f t="array" ref="V19">IFERROR(INDEX($P$2:$P$93,SMALL(IF((COUNTIF($V$1:$V18,$P$2:$P$93)=0)*($U$2:$U$93=$V$1),ROW($U$1:$U$92)),1)),"")</f>
        <v/>
      </c>
      <c r="W19" t="str">
        <f t="shared" si="2"/>
        <v>Псков</v>
      </c>
      <c r="X19" t="str">
        <f t="array" ref="X19">IFERROR(INDEX($W$2:$W$93,SMALL(IF(COUNTIF($X$1:X18,$W$2:$W$93)=0,ROW($W$1:$W$92)),1)),"")</f>
        <v>Псков</v>
      </c>
      <c r="Y19" t="str">
        <f t="array" ref="Y19">IFERROR(INDEX($P$2:$P$93,SMALL(IF((COUNTIF($Y$1:$Y18,$P$2:$P$93)=0)*($X$2:$X$93=$Y$1),ROW($X$1:$X$92)),1)),"")</f>
        <v/>
      </c>
      <c r="AA19" t="s">
        <v>66</v>
      </c>
      <c r="AB19" s="4" t="s">
        <v>2</v>
      </c>
      <c r="AC19" s="4" t="s">
        <v>2</v>
      </c>
      <c r="AD19" s="3" t="s">
        <v>67</v>
      </c>
      <c r="AE19" s="2" t="s">
        <v>92</v>
      </c>
      <c r="AF19" t="s">
        <v>228</v>
      </c>
      <c r="AG19" t="s">
        <v>66</v>
      </c>
      <c r="AH19" s="4" t="s">
        <v>2</v>
      </c>
      <c r="AI19" s="4" t="s">
        <v>2</v>
      </c>
      <c r="AK19" t="s">
        <v>241</v>
      </c>
      <c r="AL19" s="4" t="s">
        <v>17</v>
      </c>
      <c r="AM19" s="4" t="s">
        <v>52</v>
      </c>
      <c r="AN19" s="3" t="s">
        <v>173</v>
      </c>
      <c r="AO19" s="2" t="s">
        <v>174</v>
      </c>
      <c r="AP19" t="s">
        <v>230</v>
      </c>
      <c r="AQ19" t="s">
        <v>241</v>
      </c>
      <c r="AR19" s="4" t="s">
        <v>17</v>
      </c>
      <c r="AS19" s="4" t="s">
        <v>52</v>
      </c>
      <c r="AU19" t="s">
        <v>239</v>
      </c>
      <c r="AV19" s="4" t="s">
        <v>9</v>
      </c>
      <c r="AW19" s="4" t="s">
        <v>60</v>
      </c>
      <c r="AX19" s="3" t="s">
        <v>212</v>
      </c>
      <c r="AY19" s="2" t="s">
        <v>213</v>
      </c>
      <c r="AZ19" t="s">
        <v>230</v>
      </c>
      <c r="BA19" t="s">
        <v>239</v>
      </c>
      <c r="BB19" s="4" t="s">
        <v>9</v>
      </c>
      <c r="BC19" s="4" t="s">
        <v>60</v>
      </c>
      <c r="BE19" t="s">
        <v>239</v>
      </c>
      <c r="BF19" s="4" t="s">
        <v>9</v>
      </c>
      <c r="BG19" s="4" t="s">
        <v>27</v>
      </c>
      <c r="BH19" s="3" t="s">
        <v>123</v>
      </c>
      <c r="BI19" s="2" t="s">
        <v>124</v>
      </c>
      <c r="BJ19" t="s">
        <v>229</v>
      </c>
      <c r="BK19" t="s">
        <v>239</v>
      </c>
      <c r="BL19" s="4" t="s">
        <v>9</v>
      </c>
      <c r="BM19" s="4" t="s">
        <v>27</v>
      </c>
    </row>
    <row r="20" spans="4:65" x14ac:dyDescent="0.25">
      <c r="D20" t="s">
        <v>20</v>
      </c>
      <c r="E20" t="s">
        <v>42</v>
      </c>
      <c r="H20" t="str">
        <f t="array" ref="H20">IFERROR(INDEX($AA$2:$AA$93,SMALL(IF(COUNTIF($H$2:H19,$AA$2:$AA$93)=0,ROW($AA$1:$AA$92)),1)),"")</f>
        <v/>
      </c>
      <c r="I20" t="str">
        <f t="array" ref="I20">IFERROR(INDEX($AB$2:$AB$93,SMALL(IF((COUNTIF($I$2:$I19,$AB$2:$AB$93)=0)*($AA$2:$AA$93=$G$1),ROW($AA$1:$AA$92)),1)),"")</f>
        <v/>
      </c>
      <c r="J20" t="str">
        <f t="array" ref="J20">IF($J$1="Все Территории",
IFERROR(INDEX($AC$2:$AC$93,SMALL(IF((COUNTIF($J$2:$J19,$AC$2:$AC$93)=0)*($AA$2:$AA$93=$G$1),ROW($AA$1:$AA$92)),1)),""),
IFERROR(INDEX($AC$2:$AC$93,SMALL(IF((COUNTIF($J$2:$J19,$AC$2:$AC$93)=0)*($AB$2:$AB$93=$J$1),ROW($AB$1:$AB$92)),1)),""))</f>
        <v/>
      </c>
      <c r="K20" t="str">
        <f t="array" ref="K20">IF($J$1="Все Территории",
IFERROR(INDEX($AE$2:$AE$93,SMALL(IF((COUNTIF($K$2:$K19,$AE$2:$AE$93)=0)*($AB$2:$AB$93=$G$1),ROW($AB$1:$AB$92)),1)),""),
IF(AND($G$1="Москва",$J$1="Все Территории"),
IFERROR(INDEX($AE$2:$AE$93,SMALL(IF((COUNTIF($K$2:$K19,$AE$2:$AE$93)=0)*($AC$2:$AC$93=$G$1),ROW($AC$1:$AC$92)),1)),""),
IFERROR(INDEX($AE$2:$AE$93,SMALL(IF((COUNTIF($K$2:$K19,$AE$2:$AE$93)=0)*($AB$2:$AB$93=$J$1),ROW($AB$1:$AB$92)),1)),"")))</f>
        <v/>
      </c>
      <c r="L20" t="str">
        <f t="array" ref="L20">IF($K$1="Все Города",
IFERROR(INDEX($AE$2:$AE$93,SMALL(IF((COUNTIF($L$2:$L19,$AE$2:$AE$93)=0)*($AB$2:$AB$93=$G$1),ROW($AB$1:$AB$92)),1)),""),
IF(AND($G$1="Москва",$J$1="Все"),
IFERROR(INDEX($AE$2:$AE$93,SMALL(IF((COUNTIF($L$2:$L19,$AE$2:$AE$93)=0)*($AD$2:$AD$93=$G$1),ROW($AB$1:$AB$92)),1)),""),
IF(AND($G$1="Москва",$J$1&lt;&gt;"Все"),
IFERROR(INDEX($AE$2:$AE$93,SMALL(IF((COUNTIF($L$2:$L19,$AE$2:$AE$93)=0)*($AB$2:$AB$93=$J$1),ROW($AB$1:$AB$92)),1)),""),
IFERROR(INDEX($AE$2:$AE$93,SMALL(IF((COUNTIF($L$2:$L19,$AE$2:$AE$93)=0)*($AC$2:$AC$93=$K$1),ROW($AC$1:$AC$92)),1)),""))))</f>
        <v/>
      </c>
      <c r="M20" t="str">
        <f t="array" ref="M20">IFERROR(INDEX($O$2:$O$93,SMALL(IF(COUNTIF($M$1:M19,$O$2:$O$93)=0,ROW($O$1:$O$92)),1)),"")</f>
        <v/>
      </c>
      <c r="N20" t="str">
        <f t="array" ref="N20">IF($G$1="Все Округа",
IFERROR(INDEX($AE$2:$AE$93,SMALL(IF(COUNTIF($N$1:N19,$AE$2:$AE$93)=0,ROW($AE$1:$AE$92)),1)),""),
IF($J$1="Все Территории",
IFERROR(INDEX($AE$2:$AE$93,SMALL(IF((COUNTIF($N$1:$N19,$AE$2:$AE$93)=0)*($AA$2:$AA$93=$G$1),ROW($AA$1:$AA$92)),1)),""),
IF($K$1="Все Города",
IFERROR(INDEX($AE$2:$AE$93,SMALL(IF((COUNTIF($N$1:$N19,$AE$2:$AE$93)=0)*($AB$2:$AB$93=$J$1),ROW($AB$1:$AB$92)),1)),""),
IF($L$1="Все Филиалы",
IFERROR(INDEX($AE$2:$AE$93,SMALL(IF((COUNTIF($N$1:$N19,$AE$2:$AE$93)=0)*($AC$2:$AC$93=$K$1),ROW($AC$1:$AC$92)),1)),""),
IF(ROW($L20)=3,$L$1,"")
)
)
)
)</f>
        <v>ТЕРР_СМР3</v>
      </c>
      <c r="O20" t="str">
        <f t="shared" si="0"/>
        <v>Большой</v>
      </c>
      <c r="P20" t="str">
        <f t="array" ref="P20">IF($O$1="Все Форматы",
IFERROR(INDEX($N$3:$N$93,SMALL(IF(COUNTIF($P$2:$P19,$N$3:$N$93)=0,ROW($N$2:$N$92)-1),1)),""),
IFERROR(INDEX($N$2:$N$93,SMALL(IF((COUNTIF($P$1:$P19,$N$2:$N$93)=0)*($O$2:$O$93=$O$1),ROW($O$1:$O$92)),1)),""))</f>
        <v>ТЕРР_НФК1</v>
      </c>
      <c r="Q20" t="str">
        <f t="array" ref="Q20">IF($P20="","",VLOOKUP($P20,$AE$3:$AI$93,3,0))</f>
        <v>Восток</v>
      </c>
      <c r="R20" t="str">
        <f t="array" ref="R20">IFERROR(INDEX($Q$2:$Q$93,SMALL(IF(COUNTIF($R$1:R19,$Q$2:$Q$93)=0,ROW($Q$1:$Q$92)),1)),"")</f>
        <v/>
      </c>
      <c r="S20" t="str">
        <f t="array" ref="S20">IFERROR(INDEX($P$2:$P$93,SMALL(IF((COUNTIF($S$1:$S19,$P$2:$P$93)=0)*($Q$2:$Q$93=$S$1),ROW($Q$1:$Q$92)),1)),"")</f>
        <v/>
      </c>
      <c r="T20" t="str">
        <f t="shared" si="1"/>
        <v>Уфа</v>
      </c>
      <c r="U20" s="4" t="str">
        <f t="array" ref="U20">IFERROR(INDEX($T$2:$T$93,SMALL(IF(COUNTIF($U$1:U19,$T$2:$T$93)=0,ROW($T$1:$T$92)),1)),"")</f>
        <v/>
      </c>
      <c r="V20" s="4" t="str">
        <f t="array" ref="V20">IFERROR(INDEX($P$2:$P$93,SMALL(IF((COUNTIF($V$1:$V19,$P$2:$P$93)=0)*($U$2:$U$93=$V$1),ROW($U$1:$U$92)),1)),"")</f>
        <v/>
      </c>
      <c r="W20" t="str">
        <f t="shared" si="2"/>
        <v>Нефтекамск</v>
      </c>
      <c r="X20" t="str">
        <f t="array" ref="X20">IFERROR(INDEX($W$2:$W$93,SMALL(IF(COUNTIF($X$1:X19,$W$2:$W$93)=0,ROW($W$1:$W$92)),1)),"")</f>
        <v>Нефтекамск</v>
      </c>
      <c r="Y20" t="str">
        <f t="array" ref="Y20">IFERROR(INDEX($P$2:$P$93,SMALL(IF((COUNTIF($Y$1:$Y19,$P$2:$P$93)=0)*($X$2:$X$93=$Y$1),ROW($X$1:$X$92)),1)),"")</f>
        <v/>
      </c>
      <c r="AA20" t="s">
        <v>239</v>
      </c>
      <c r="AB20" s="4" t="s">
        <v>5</v>
      </c>
      <c r="AC20" s="4" t="s">
        <v>5</v>
      </c>
      <c r="AD20" s="3" t="s">
        <v>77</v>
      </c>
      <c r="AE20" s="2" t="s">
        <v>93</v>
      </c>
      <c r="AF20" t="s">
        <v>228</v>
      </c>
      <c r="AG20" t="s">
        <v>239</v>
      </c>
      <c r="AH20" s="4" t="s">
        <v>5</v>
      </c>
      <c r="AI20" s="4" t="s">
        <v>5</v>
      </c>
      <c r="AK20" t="s">
        <v>241</v>
      </c>
      <c r="AL20" s="4" t="s">
        <v>10</v>
      </c>
      <c r="AM20" s="4" t="s">
        <v>10</v>
      </c>
      <c r="AN20" s="3" t="s">
        <v>94</v>
      </c>
      <c r="AO20" s="2" t="s">
        <v>176</v>
      </c>
      <c r="AP20" t="s">
        <v>229</v>
      </c>
      <c r="AQ20" t="s">
        <v>241</v>
      </c>
      <c r="AR20" s="4" t="s">
        <v>10</v>
      </c>
      <c r="AS20" s="4" t="s">
        <v>10</v>
      </c>
      <c r="AU20" t="s">
        <v>240</v>
      </c>
      <c r="AV20" s="4" t="s">
        <v>8</v>
      </c>
      <c r="AW20" s="4" t="s">
        <v>8</v>
      </c>
      <c r="AX20" s="3" t="s">
        <v>87</v>
      </c>
      <c r="AY20" s="2" t="s">
        <v>88</v>
      </c>
      <c r="AZ20" t="s">
        <v>228</v>
      </c>
      <c r="BA20" t="s">
        <v>240</v>
      </c>
      <c r="BB20" s="4" t="s">
        <v>8</v>
      </c>
      <c r="BC20" s="4" t="s">
        <v>8</v>
      </c>
      <c r="BE20" t="s">
        <v>239</v>
      </c>
      <c r="BF20" s="4" t="s">
        <v>9</v>
      </c>
      <c r="BG20" s="4" t="s">
        <v>9</v>
      </c>
      <c r="BH20" s="3" t="s">
        <v>80</v>
      </c>
      <c r="BI20" s="2" t="s">
        <v>81</v>
      </c>
      <c r="BJ20" t="s">
        <v>228</v>
      </c>
      <c r="BK20" t="s">
        <v>239</v>
      </c>
      <c r="BL20" s="4" t="s">
        <v>9</v>
      </c>
      <c r="BM20" s="4" t="s">
        <v>9</v>
      </c>
    </row>
    <row r="21" spans="4:65" x14ac:dyDescent="0.25">
      <c r="D21" t="s">
        <v>247</v>
      </c>
      <c r="E21" t="s">
        <v>38</v>
      </c>
      <c r="H21" t="str">
        <f t="array" ref="H21">IFERROR(INDEX($AA$2:$AA$93,SMALL(IF(COUNTIF($H$2:H20,$AA$2:$AA$93)=0,ROW($AA$1:$AA$92)),1)),"")</f>
        <v/>
      </c>
      <c r="I21" t="str">
        <f t="array" ref="I21">IFERROR(INDEX($AB$2:$AB$93,SMALL(IF((COUNTIF($I$2:$I20,$AB$2:$AB$93)=0)*($AA$2:$AA$93=$G$1),ROW($AA$1:$AA$92)),1)),"")</f>
        <v/>
      </c>
      <c r="J21" t="str">
        <f t="array" ref="J21">IF($J$1="Все Территории",
IFERROR(INDEX($AC$2:$AC$93,SMALL(IF((COUNTIF($J$2:$J20,$AC$2:$AC$93)=0)*($AA$2:$AA$93=$G$1),ROW($AA$1:$AA$92)),1)),""),
IFERROR(INDEX($AC$2:$AC$93,SMALL(IF((COUNTIF($J$2:$J20,$AC$2:$AC$93)=0)*($AB$2:$AB$93=$J$1),ROW($AB$1:$AB$92)),1)),""))</f>
        <v/>
      </c>
      <c r="K21" t="str">
        <f t="array" ref="K21">IF($J$1="Все Территории",
IFERROR(INDEX($AE$2:$AE$93,SMALL(IF((COUNTIF($K$2:$K20,$AE$2:$AE$93)=0)*($AB$2:$AB$93=$G$1),ROW($AB$1:$AB$92)),1)),""),
IF(AND($G$1="Москва",$J$1="Все Территории"),
IFERROR(INDEX($AE$2:$AE$93,SMALL(IF((COUNTIF($K$2:$K20,$AE$2:$AE$93)=0)*($AC$2:$AC$93=$G$1),ROW($AC$1:$AC$92)),1)),""),
IFERROR(INDEX($AE$2:$AE$93,SMALL(IF((COUNTIF($K$2:$K20,$AE$2:$AE$93)=0)*($AB$2:$AB$93=$J$1),ROW($AB$1:$AB$92)),1)),"")))</f>
        <v/>
      </c>
      <c r="L21" t="str">
        <f t="array" ref="L21">IF($K$1="Все Города",
IFERROR(INDEX($AE$2:$AE$93,SMALL(IF((COUNTIF($L$2:$L20,$AE$2:$AE$93)=0)*($AB$2:$AB$93=$G$1),ROW($AB$1:$AB$92)),1)),""),
IF(AND($G$1="Москва",$J$1="Все"),
IFERROR(INDEX($AE$2:$AE$93,SMALL(IF((COUNTIF($L$2:$L20,$AE$2:$AE$93)=0)*($AD$2:$AD$93=$G$1),ROW($AB$1:$AB$92)),1)),""),
IF(AND($G$1="Москва",$J$1&lt;&gt;"Все"),
IFERROR(INDEX($AE$2:$AE$93,SMALL(IF((COUNTIF($L$2:$L20,$AE$2:$AE$93)=0)*($AB$2:$AB$93=$J$1),ROW($AB$1:$AB$92)),1)),""),
IFERROR(INDEX($AE$2:$AE$93,SMALL(IF((COUNTIF($L$2:$L20,$AE$2:$AE$93)=0)*($AC$2:$AC$93=$K$1),ROW($AC$1:$AC$92)),1)),""))))</f>
        <v/>
      </c>
      <c r="M21" t="str">
        <f t="array" ref="M21">IFERROR(INDEX($O$2:$O$93,SMALL(IF(COUNTIF($M$1:M20,$O$2:$O$93)=0,ROW($O$1:$O$92)),1)),"")</f>
        <v/>
      </c>
      <c r="N21" t="str">
        <f t="array" ref="N21">IF($G$1="Все Округа",
IFERROR(INDEX($AE$2:$AE$93,SMALL(IF(COUNTIF($N$1:N20,$AE$2:$AE$93)=0,ROW($AE$1:$AE$92)),1)),""),
IF($J$1="Все Территории",
IFERROR(INDEX($AE$2:$AE$93,SMALL(IF((COUNTIF($N$1:$N20,$AE$2:$AE$93)=0)*($AA$2:$AA$93=$G$1),ROW($AA$1:$AA$92)),1)),""),
IF($K$1="Все Города",
IFERROR(INDEX($AE$2:$AE$93,SMALL(IF((COUNTIF($N$1:$N20,$AE$2:$AE$93)=0)*($AB$2:$AB$93=$J$1),ROW($AB$1:$AB$92)),1)),""),
IF($L$1="Все Филиалы",
IFERROR(INDEX($AE$2:$AE$93,SMALL(IF((COUNTIF($N$1:$N20,$AE$2:$AE$93)=0)*($AC$2:$AC$93=$K$1),ROW($AC$1:$AC$92)),1)),""),
IF(ROW($L21)=3,$L$1,"")
)
)
)
)</f>
        <v>ТЕРР_ЧЛБ1</v>
      </c>
      <c r="O21" t="str">
        <f t="shared" si="0"/>
        <v>Большой</v>
      </c>
      <c r="P21" t="str">
        <f t="array" ref="P21">IF($O$1="Все Форматы",
IFERROR(INDEX($N$3:$N$93,SMALL(IF(COUNTIF($P$2:$P20,$N$3:$N$93)=0,ROW($N$2:$N$92)-1),1)),""),
IFERROR(INDEX($N$2:$N$93,SMALL(IF((COUNTIF($P$1:$P20,$N$2:$N$93)=0)*($O$2:$O$93=$O$1),ROW($O$1:$O$92)),1)),""))</f>
        <v>ТЕРР_ГЛК1</v>
      </c>
      <c r="Q21" t="str">
        <f t="array" ref="Q21">IF($P21="","",VLOOKUP($P21,$AE$3:$AI$93,3,0))</f>
        <v>Юг</v>
      </c>
      <c r="R21" t="str">
        <f t="array" ref="R21">IFERROR(INDEX($Q$2:$Q$93,SMALL(IF(COUNTIF($R$1:R20,$Q$2:$Q$93)=0,ROW($Q$1:$Q$92)),1)),"")</f>
        <v/>
      </c>
      <c r="S21" t="str">
        <f t="array" ref="S21">IFERROR(INDEX($P$2:$P$93,SMALL(IF((COUNTIF($S$1:$S20,$P$2:$P$93)=0)*($Q$2:$Q$93=$S$1),ROW($Q$1:$Q$92)),1)),"")</f>
        <v/>
      </c>
      <c r="T21" t="str">
        <f t="shared" si="1"/>
        <v>Краснодар</v>
      </c>
      <c r="U21" s="4" t="str">
        <f t="array" ref="U21">IFERROR(INDEX($T$2:$T$93,SMALL(IF(COUNTIF($U$1:U20,$T$2:$T$93)=0,ROW($T$1:$T$92)),1)),"")</f>
        <v/>
      </c>
      <c r="V21" s="4" t="str">
        <f t="array" ref="V21">IFERROR(INDEX($P$2:$P$93,SMALL(IF((COUNTIF($V$1:$V20,$P$2:$P$93)=0)*($U$2:$U$93=$V$1),ROW($U$1:$U$92)),1)),"")</f>
        <v/>
      </c>
      <c r="W21" t="str">
        <f t="shared" si="2"/>
        <v>Геленджик</v>
      </c>
      <c r="X21" t="str">
        <f t="array" ref="X21">IFERROR(INDEX($W$2:$W$93,SMALL(IF(COUNTIF($X$1:X20,$W$2:$W$93)=0,ROW($W$1:$W$92)),1)),"")</f>
        <v>Геленджик</v>
      </c>
      <c r="Y21" t="str">
        <f t="array" ref="Y21">IFERROR(INDEX($P$2:$P$93,SMALL(IF((COUNTIF($Y$1:$Y20,$P$2:$P$93)=0)*($X$2:$X$93=$Y$1),ROW($X$1:$X$92)),1)),"")</f>
        <v/>
      </c>
      <c r="AA21" t="s">
        <v>241</v>
      </c>
      <c r="AB21" s="4" t="s">
        <v>10</v>
      </c>
      <c r="AC21" s="4" t="s">
        <v>10</v>
      </c>
      <c r="AD21" s="3" t="s">
        <v>94</v>
      </c>
      <c r="AE21" s="2" t="s">
        <v>95</v>
      </c>
      <c r="AF21" t="s">
        <v>228</v>
      </c>
      <c r="AG21" t="s">
        <v>241</v>
      </c>
      <c r="AH21" s="4" t="s">
        <v>10</v>
      </c>
      <c r="AI21" s="4" t="s">
        <v>10</v>
      </c>
      <c r="AK21" t="s">
        <v>241</v>
      </c>
      <c r="AL21" s="4" t="s">
        <v>20</v>
      </c>
      <c r="AM21" s="4" t="s">
        <v>58</v>
      </c>
      <c r="AN21" s="3" t="s">
        <v>177</v>
      </c>
      <c r="AO21" s="2" t="s">
        <v>178</v>
      </c>
      <c r="AP21" t="s">
        <v>230</v>
      </c>
      <c r="AQ21" t="s">
        <v>241</v>
      </c>
      <c r="AR21" s="4" t="s">
        <v>20</v>
      </c>
      <c r="AS21" s="4" t="s">
        <v>58</v>
      </c>
      <c r="AU21" t="s">
        <v>240</v>
      </c>
      <c r="AV21" s="4" t="s">
        <v>8</v>
      </c>
      <c r="AW21" s="4" t="s">
        <v>43</v>
      </c>
      <c r="AX21" s="3" t="s">
        <v>143</v>
      </c>
      <c r="AY21" s="2" t="s">
        <v>144</v>
      </c>
      <c r="AZ21" t="s">
        <v>230</v>
      </c>
      <c r="BA21" t="s">
        <v>240</v>
      </c>
      <c r="BB21" s="4" t="s">
        <v>8</v>
      </c>
      <c r="BC21" s="4" t="s">
        <v>43</v>
      </c>
      <c r="BE21" t="s">
        <v>239</v>
      </c>
      <c r="BF21" s="4" t="s">
        <v>9</v>
      </c>
      <c r="BG21" s="4" t="s">
        <v>9</v>
      </c>
      <c r="BH21" s="3" t="s">
        <v>80</v>
      </c>
      <c r="BI21" s="2" t="s">
        <v>159</v>
      </c>
      <c r="BJ21" t="s">
        <v>229</v>
      </c>
      <c r="BK21" t="s">
        <v>239</v>
      </c>
      <c r="BL21" s="4" t="s">
        <v>9</v>
      </c>
      <c r="BM21" s="4" t="s">
        <v>9</v>
      </c>
    </row>
    <row r="22" spans="4:65" x14ac:dyDescent="0.25">
      <c r="D22" t="s">
        <v>10</v>
      </c>
      <c r="E22" t="s">
        <v>32</v>
      </c>
      <c r="H22" t="str">
        <f t="array" ref="H22">IFERROR(INDEX($AA$2:$AA$93,SMALL(IF(COUNTIF($H$2:H21,$AA$2:$AA$93)=0,ROW($AA$1:$AA$92)),1)),"")</f>
        <v/>
      </c>
      <c r="I22" t="str">
        <f t="array" ref="I22">IFERROR(INDEX($AB$2:$AB$93,SMALL(IF((COUNTIF($I$2:$I21,$AB$2:$AB$93)=0)*($AA$2:$AA$93=$G$1),ROW($AA$1:$AA$92)),1)),"")</f>
        <v/>
      </c>
      <c r="J22" t="str">
        <f t="array" ref="J22">IF($J$1="Все Территории",
IFERROR(INDEX($AC$2:$AC$93,SMALL(IF((COUNTIF($J$2:$J21,$AC$2:$AC$93)=0)*($AA$2:$AA$93=$G$1),ROW($AA$1:$AA$92)),1)),""),
IFERROR(INDEX($AC$2:$AC$93,SMALL(IF((COUNTIF($J$2:$J21,$AC$2:$AC$93)=0)*($AB$2:$AB$93=$J$1),ROW($AB$1:$AB$92)),1)),""))</f>
        <v/>
      </c>
      <c r="K22" t="str">
        <f t="array" ref="K22">IF($J$1="Все Территории",
IFERROR(INDEX($AE$2:$AE$93,SMALL(IF((COUNTIF($K$2:$K21,$AE$2:$AE$93)=0)*($AB$2:$AB$93=$G$1),ROW($AB$1:$AB$92)),1)),""),
IF(AND($G$1="Москва",$J$1="Все Территории"),
IFERROR(INDEX($AE$2:$AE$93,SMALL(IF((COUNTIF($K$2:$K21,$AE$2:$AE$93)=0)*($AC$2:$AC$93=$G$1),ROW($AC$1:$AC$92)),1)),""),
IFERROR(INDEX($AE$2:$AE$93,SMALL(IF((COUNTIF($K$2:$K21,$AE$2:$AE$93)=0)*($AB$2:$AB$93=$J$1),ROW($AB$1:$AB$92)),1)),"")))</f>
        <v/>
      </c>
      <c r="L22" t="str">
        <f t="array" ref="L22">IF($K$1="Все Города",
IFERROR(INDEX($AE$2:$AE$93,SMALL(IF((COUNTIF($L$2:$L21,$AE$2:$AE$93)=0)*($AB$2:$AB$93=$G$1),ROW($AB$1:$AB$92)),1)),""),
IF(AND($G$1="Москва",$J$1="Все"),
IFERROR(INDEX($AE$2:$AE$93,SMALL(IF((COUNTIF($L$2:$L21,$AE$2:$AE$93)=0)*($AD$2:$AD$93=$G$1),ROW($AB$1:$AB$92)),1)),""),
IF(AND($G$1="Москва",$J$1&lt;&gt;"Все"),
IFERROR(INDEX($AE$2:$AE$93,SMALL(IF((COUNTIF($L$2:$L21,$AE$2:$AE$93)=0)*($AB$2:$AB$93=$J$1),ROW($AB$1:$AB$92)),1)),""),
IFERROR(INDEX($AE$2:$AE$93,SMALL(IF((COUNTIF($L$2:$L21,$AE$2:$AE$93)=0)*($AC$2:$AC$93=$K$1),ROW($AC$1:$AC$92)),1)),""))))</f>
        <v/>
      </c>
      <c r="M22" t="str">
        <f t="array" ref="M22">IFERROR(INDEX($O$2:$O$93,SMALL(IF(COUNTIF($M$1:M21,$O$2:$O$93)=0,ROW($O$1:$O$92)),1)),"")</f>
        <v/>
      </c>
      <c r="N22" t="str">
        <f t="array" ref="N22">IF($G$1="Все Округа",
IFERROR(INDEX($AE$2:$AE$93,SMALL(IF(COUNTIF($N$1:N21,$AE$2:$AE$93)=0,ROW($AE$1:$AE$92)),1)),""),
IF($J$1="Все Территории",
IFERROR(INDEX($AE$2:$AE$93,SMALL(IF((COUNTIF($N$1:$N21,$AE$2:$AE$93)=0)*($AA$2:$AA$93=$G$1),ROW($AA$1:$AA$92)),1)),""),
IF($K$1="Все Города",
IFERROR(INDEX($AE$2:$AE$93,SMALL(IF((COUNTIF($N$1:$N21,$AE$2:$AE$93)=0)*($AB$2:$AB$93=$J$1),ROW($AB$1:$AB$92)),1)),""),
IF($L$1="Все Филиалы",
IFERROR(INDEX($AE$2:$AE$93,SMALL(IF((COUNTIF($N$1:$N21,$AE$2:$AE$93)=0)*($AC$2:$AC$93=$K$1),ROW($AC$1:$AC$92)),1)),""),
IF(ROW($L22)=3,$L$1,"")
)
)
)
)</f>
        <v>ТЕРР_ЯР1</v>
      </c>
      <c r="O22" t="str">
        <f t="shared" si="0"/>
        <v>Большой</v>
      </c>
      <c r="P22" t="str">
        <f t="array" ref="P22">IF($O$1="Все Форматы",
IFERROR(INDEX($N$3:$N$93,SMALL(IF(COUNTIF($P$2:$P21,$N$3:$N$93)=0,ROW($N$2:$N$92)-1),1)),""),
IFERROR(INDEX($N$2:$N$93,SMALL(IF((COUNTIF($P$1:$P21,$N$2:$N$93)=0)*($O$2:$O$93=$O$1),ROW($O$1:$O$92)),1)),""))</f>
        <v>ТЕРР_МУР1</v>
      </c>
      <c r="Q22" t="str">
        <f t="array" ref="Q22">IF($P22="","",VLOOKUP($P22,$AE$3:$AI$93,3,0))</f>
        <v>Центр</v>
      </c>
      <c r="R22" t="str">
        <f t="array" ref="R22">IFERROR(INDEX($Q$2:$Q$93,SMALL(IF(COUNTIF($R$1:R21,$Q$2:$Q$93)=0,ROW($Q$1:$Q$92)),1)),"")</f>
        <v/>
      </c>
      <c r="S22" t="str">
        <f t="array" ref="S22">IFERROR(INDEX($P$2:$P$93,SMALL(IF((COUNTIF($S$1:$S21,$P$2:$P$93)=0)*($Q$2:$Q$93=$S$1),ROW($Q$1:$Q$92)),1)),"")</f>
        <v/>
      </c>
      <c r="T22" t="str">
        <f t="shared" si="1"/>
        <v>Н. Новгород</v>
      </c>
      <c r="U22" s="4" t="str">
        <f t="array" ref="U22">IFERROR(INDEX($T$2:$T$93,SMALL(IF(COUNTIF($U$1:U21,$T$2:$T$93)=0,ROW($T$1:$T$92)),1)),"")</f>
        <v/>
      </c>
      <c r="V22" s="4" t="str">
        <f t="array" ref="V22">IFERROR(INDEX($P$2:$P$93,SMALL(IF((COUNTIF($V$1:$V21,$P$2:$P$93)=0)*($U$2:$U$93=$V$1),ROW($U$1:$U$92)),1)),"")</f>
        <v/>
      </c>
      <c r="W22" t="str">
        <f t="shared" si="2"/>
        <v>Муром</v>
      </c>
      <c r="X22" t="str">
        <f t="array" ref="X22">IFERROR(INDEX($W$2:$W$93,SMALL(IF(COUNTIF($X$1:X21,$W$2:$W$93)=0,ROW($W$1:$W$92)),1)),"")</f>
        <v>Муром</v>
      </c>
      <c r="Y22" t="str">
        <f t="array" ref="Y22">IFERROR(INDEX($P$2:$P$93,SMALL(IF((COUNTIF($Y$1:$Y21,$P$2:$P$93)=0)*($X$2:$X$93=$Y$1),ROW($X$1:$X$92)),1)),"")</f>
        <v/>
      </c>
      <c r="AA22" t="s">
        <v>239</v>
      </c>
      <c r="AB22" s="4" t="s">
        <v>247</v>
      </c>
      <c r="AC22" s="4" t="s">
        <v>15</v>
      </c>
      <c r="AD22" s="3" t="s">
        <v>96</v>
      </c>
      <c r="AE22" s="2" t="s">
        <v>97</v>
      </c>
      <c r="AF22" t="s">
        <v>228</v>
      </c>
      <c r="AG22" t="s">
        <v>239</v>
      </c>
      <c r="AH22" s="4" t="s">
        <v>247</v>
      </c>
      <c r="AI22" s="4" t="s">
        <v>15</v>
      </c>
      <c r="AK22" t="s">
        <v>241</v>
      </c>
      <c r="AL22" s="4" t="s">
        <v>20</v>
      </c>
      <c r="AM22" s="4" t="s">
        <v>35</v>
      </c>
      <c r="AN22" s="3" t="s">
        <v>147</v>
      </c>
      <c r="AO22" s="2" t="s">
        <v>181</v>
      </c>
      <c r="AP22" t="s">
        <v>230</v>
      </c>
      <c r="AQ22" t="s">
        <v>241</v>
      </c>
      <c r="AR22" s="4" t="s">
        <v>20</v>
      </c>
      <c r="AS22" s="4" t="s">
        <v>35</v>
      </c>
      <c r="AU22" t="s">
        <v>240</v>
      </c>
      <c r="AV22" s="4" t="s">
        <v>8</v>
      </c>
      <c r="AW22" s="4" t="s">
        <v>40</v>
      </c>
      <c r="AX22" s="3" t="s">
        <v>151</v>
      </c>
      <c r="AY22" s="2" t="s">
        <v>152</v>
      </c>
      <c r="AZ22" t="s">
        <v>229</v>
      </c>
      <c r="BA22" t="s">
        <v>240</v>
      </c>
      <c r="BB22" s="4" t="s">
        <v>8</v>
      </c>
      <c r="BC22" s="4" t="s">
        <v>40</v>
      </c>
      <c r="BE22" t="s">
        <v>239</v>
      </c>
      <c r="BF22" s="4" t="s">
        <v>247</v>
      </c>
      <c r="BG22" s="4" t="s">
        <v>42</v>
      </c>
      <c r="BH22" s="3" t="s">
        <v>179</v>
      </c>
      <c r="BI22" s="2" t="s">
        <v>180</v>
      </c>
      <c r="BJ22" t="s">
        <v>230</v>
      </c>
      <c r="BK22" t="s">
        <v>239</v>
      </c>
      <c r="BL22" s="4" t="s">
        <v>247</v>
      </c>
      <c r="BM22" s="4" t="s">
        <v>42</v>
      </c>
    </row>
    <row r="23" spans="4:65" x14ac:dyDescent="0.25">
      <c r="D23" t="s">
        <v>248</v>
      </c>
      <c r="E23" t="s">
        <v>59</v>
      </c>
      <c r="H23" t="str">
        <f t="array" ref="H23">IFERROR(INDEX($AA$2:$AA$93,SMALL(IF(COUNTIF($H$2:H22,$AA$2:$AA$93)=0,ROW($AA$1:$AA$92)),1)),"")</f>
        <v/>
      </c>
      <c r="I23" t="str">
        <f t="array" ref="I23">IFERROR(INDEX($AB$2:$AB$93,SMALL(IF((COUNTIF($I$2:$I22,$AB$2:$AB$93)=0)*($AA$2:$AA$93=$G$1),ROW($AA$1:$AA$92)),1)),"")</f>
        <v/>
      </c>
      <c r="J23" t="str">
        <f t="array" ref="J23">IF($J$1="Все Территории",
IFERROR(INDEX($AC$2:$AC$93,SMALL(IF((COUNTIF($J$2:$J22,$AC$2:$AC$93)=0)*($AA$2:$AA$93=$G$1),ROW($AA$1:$AA$92)),1)),""),
IFERROR(INDEX($AC$2:$AC$93,SMALL(IF((COUNTIF($J$2:$J22,$AC$2:$AC$93)=0)*($AB$2:$AB$93=$J$1),ROW($AB$1:$AB$92)),1)),""))</f>
        <v/>
      </c>
      <c r="K23" t="str">
        <f t="array" ref="K23">IF($J$1="Все Территории",
IFERROR(INDEX($AE$2:$AE$93,SMALL(IF((COUNTIF($K$2:$K22,$AE$2:$AE$93)=0)*($AB$2:$AB$93=$G$1),ROW($AB$1:$AB$92)),1)),""),
IF(AND($G$1="Москва",$J$1="Все Территории"),
IFERROR(INDEX($AE$2:$AE$93,SMALL(IF((COUNTIF($K$2:$K22,$AE$2:$AE$93)=0)*($AC$2:$AC$93=$G$1),ROW($AC$1:$AC$92)),1)),""),
IFERROR(INDEX($AE$2:$AE$93,SMALL(IF((COUNTIF($K$2:$K22,$AE$2:$AE$93)=0)*($AB$2:$AB$93=$J$1),ROW($AB$1:$AB$92)),1)),"")))</f>
        <v/>
      </c>
      <c r="L23" t="str">
        <f t="array" ref="L23">IF($K$1="Все Города",
IFERROR(INDEX($AE$2:$AE$93,SMALL(IF((COUNTIF($L$2:$L22,$AE$2:$AE$93)=0)*($AB$2:$AB$93=$G$1),ROW($AB$1:$AB$92)),1)),""),
IF(AND($G$1="Москва",$J$1="Все"),
IFERROR(INDEX($AE$2:$AE$93,SMALL(IF((COUNTIF($L$2:$L22,$AE$2:$AE$93)=0)*($AD$2:$AD$93=$G$1),ROW($AB$1:$AB$92)),1)),""),
IF(AND($G$1="Москва",$J$1&lt;&gt;"Все"),
IFERROR(INDEX($AE$2:$AE$93,SMALL(IF((COUNTIF($L$2:$L22,$AE$2:$AE$93)=0)*($AB$2:$AB$93=$J$1),ROW($AB$1:$AB$92)),1)),""),
IFERROR(INDEX($AE$2:$AE$93,SMALL(IF((COUNTIF($L$2:$L22,$AE$2:$AE$93)=0)*($AC$2:$AC$93=$K$1),ROW($AC$1:$AC$92)),1)),""))))</f>
        <v/>
      </c>
      <c r="M23" t="str">
        <f t="array" ref="M23">IFERROR(INDEX($O$2:$O$93,SMALL(IF(COUNTIF($M$1:M22,$O$2:$O$93)=0,ROW($O$1:$O$92)),1)),"")</f>
        <v/>
      </c>
      <c r="N23" t="str">
        <f t="array" ref="N23">IF($G$1="Все Округа",
IFERROR(INDEX($AE$2:$AE$93,SMALL(IF(COUNTIF($N$1:N22,$AE$2:$AE$93)=0,ROW($AE$1:$AE$92)),1)),""),
IF($J$1="Все Территории",
IFERROR(INDEX($AE$2:$AE$93,SMALL(IF((COUNTIF($N$1:$N22,$AE$2:$AE$93)=0)*($AA$2:$AA$93=$G$1),ROW($AA$1:$AA$92)),1)),""),
IF($K$1="Все Города",
IFERROR(INDEX($AE$2:$AE$93,SMALL(IF((COUNTIF($N$1:$N22,$AE$2:$AE$93)=0)*($AB$2:$AB$93=$J$1),ROW($AB$1:$AB$92)),1)),""),
IF($L$1="Все Филиалы",
IFERROR(INDEX($AE$2:$AE$93,SMALL(IF((COUNTIF($N$1:$N22,$AE$2:$AE$93)=0)*($AC$2:$AC$93=$K$1),ROW($AC$1:$AC$92)),1)),""),
IF(ROW($L23)=3,$L$1,"")
)
)
)
)</f>
        <v>ТЕРР_СТАВ1</v>
      </c>
      <c r="O23" t="str">
        <f t="shared" si="0"/>
        <v>Большой</v>
      </c>
      <c r="P23" t="str">
        <f t="array" ref="P23">IF($O$1="Все Форматы",
IFERROR(INDEX($N$3:$N$93,SMALL(IF(COUNTIF($P$2:$P22,$N$3:$N$93)=0,ROW($N$2:$N$92)-1),1)),""),
IFERROR(INDEX($N$2:$N$93,SMALL(IF((COUNTIF($P$1:$P22,$N$2:$N$93)=0)*($O$2:$O$93=$O$1),ROW($O$1:$O$92)),1)),""))</f>
        <v>ТЕРР_СРТ3</v>
      </c>
      <c r="Q23" t="str">
        <f t="array" ref="Q23">IF($P23="","",VLOOKUP($P23,$AE$3:$AI$93,3,0))</f>
        <v>Юг</v>
      </c>
      <c r="R23" t="str">
        <f t="array" ref="R23">IFERROR(INDEX($Q$2:$Q$93,SMALL(IF(COUNTIF($R$1:R22,$Q$2:$Q$93)=0,ROW($Q$1:$Q$92)),1)),"")</f>
        <v/>
      </c>
      <c r="S23" t="str">
        <f t="array" ref="S23">IFERROR(INDEX($P$2:$P$93,SMALL(IF((COUNTIF($S$1:$S22,$P$2:$P$93)=0)*($Q$2:$Q$93=$S$1),ROW($Q$1:$Q$92)),1)),"")</f>
        <v/>
      </c>
      <c r="T23" t="str">
        <f t="shared" si="1"/>
        <v>Саратов</v>
      </c>
      <c r="U23" s="4" t="str">
        <f t="array" ref="U23">IFERROR(INDEX($T$2:$T$93,SMALL(IF(COUNTIF($U$1:U22,$T$2:$T$93)=0,ROW($T$1:$T$92)),1)),"")</f>
        <v/>
      </c>
      <c r="V23" s="4" t="str">
        <f t="array" ref="V23">IFERROR(INDEX($P$2:$P$93,SMALL(IF((COUNTIF($V$1:$V22,$P$2:$P$93)=0)*($U$2:$U$93=$V$1),ROW($U$1:$U$92)),1)),"")</f>
        <v/>
      </c>
      <c r="W23" t="str">
        <f t="shared" si="2"/>
        <v>Саратов</v>
      </c>
      <c r="X23" t="str">
        <f t="array" ref="X23">IFERROR(INDEX($W$2:$W$93,SMALL(IF(COUNTIF($X$1:X22,$W$2:$W$93)=0,ROW($W$1:$W$92)),1)),"")</f>
        <v>Нижнекамск</v>
      </c>
      <c r="Y23" t="str">
        <f t="array" ref="Y23">IFERROR(INDEX($P$2:$P$93,SMALL(IF((COUNTIF($Y$1:$Y22,$P$2:$P$93)=0)*($X$2:$X$93=$Y$1),ROW($X$1:$X$92)),1)),"")</f>
        <v/>
      </c>
      <c r="AA23" t="s">
        <v>240</v>
      </c>
      <c r="AB23" s="4" t="s">
        <v>246</v>
      </c>
      <c r="AC23" s="4" t="s">
        <v>16</v>
      </c>
      <c r="AD23" s="3" t="s">
        <v>98</v>
      </c>
      <c r="AE23" s="2" t="s">
        <v>99</v>
      </c>
      <c r="AF23" t="s">
        <v>228</v>
      </c>
      <c r="AG23" t="s">
        <v>240</v>
      </c>
      <c r="AH23" s="4" t="s">
        <v>246</v>
      </c>
      <c r="AI23" s="4" t="s">
        <v>16</v>
      </c>
      <c r="AK23" t="s">
        <v>241</v>
      </c>
      <c r="AL23" s="4" t="s">
        <v>20</v>
      </c>
      <c r="AM23" s="4" t="s">
        <v>14</v>
      </c>
      <c r="AN23" s="3" t="s">
        <v>102</v>
      </c>
      <c r="AO23" s="2" t="s">
        <v>187</v>
      </c>
      <c r="AP23" t="s">
        <v>229</v>
      </c>
      <c r="AQ23" t="s">
        <v>241</v>
      </c>
      <c r="AR23" s="4" t="s">
        <v>20</v>
      </c>
      <c r="AS23" s="4" t="s">
        <v>14</v>
      </c>
      <c r="AU23" t="s">
        <v>240</v>
      </c>
      <c r="AV23" s="4" t="s">
        <v>8</v>
      </c>
      <c r="AW23" s="4" t="s">
        <v>47</v>
      </c>
      <c r="AX23" s="3" t="s">
        <v>188</v>
      </c>
      <c r="AY23" s="2" t="s">
        <v>189</v>
      </c>
      <c r="AZ23" t="s">
        <v>230</v>
      </c>
      <c r="BA23" t="s">
        <v>240</v>
      </c>
      <c r="BB23" s="4" t="s">
        <v>8</v>
      </c>
      <c r="BC23" s="4" t="s">
        <v>47</v>
      </c>
      <c r="BE23" t="s">
        <v>241</v>
      </c>
      <c r="BF23" s="4" t="s">
        <v>19</v>
      </c>
      <c r="BG23" s="4" t="s">
        <v>38</v>
      </c>
      <c r="BH23" s="3" t="s">
        <v>149</v>
      </c>
      <c r="BI23" s="2" t="s">
        <v>150</v>
      </c>
      <c r="BJ23" t="s">
        <v>229</v>
      </c>
      <c r="BK23" t="s">
        <v>241</v>
      </c>
      <c r="BL23" s="4" t="s">
        <v>19</v>
      </c>
      <c r="BM23" s="4" t="s">
        <v>38</v>
      </c>
    </row>
    <row r="24" spans="4:65" x14ac:dyDescent="0.25">
      <c r="E24" t="s">
        <v>54</v>
      </c>
      <c r="H24" t="str">
        <f t="array" ref="H24">IFERROR(INDEX($AA$2:$AA$93,SMALL(IF(COUNTIF($H$2:H23,$AA$2:$AA$93)=0,ROW($AA$1:$AA$92)),1)),"")</f>
        <v/>
      </c>
      <c r="I24" t="str">
        <f t="array" ref="I24">IFERROR(INDEX($AB$2:$AB$93,SMALL(IF((COUNTIF($I$2:$I23,$AB$2:$AB$93)=0)*($AA$2:$AA$93=$G$1),ROW($AA$1:$AA$92)),1)),"")</f>
        <v/>
      </c>
      <c r="J24" t="str">
        <f t="array" ref="J24">IF($J$1="Все Территории",
IFERROR(INDEX($AC$2:$AC$93,SMALL(IF((COUNTIF($J$2:$J23,$AC$2:$AC$93)=0)*($AA$2:$AA$93=$G$1),ROW($AA$1:$AA$92)),1)),""),
IFERROR(INDEX($AC$2:$AC$93,SMALL(IF((COUNTIF($J$2:$J23,$AC$2:$AC$93)=0)*($AB$2:$AB$93=$J$1),ROW($AB$1:$AB$92)),1)),""))</f>
        <v/>
      </c>
      <c r="K24" t="str">
        <f t="array" ref="K24">IF($J$1="Все Территории",
IFERROR(INDEX($AE$2:$AE$93,SMALL(IF((COUNTIF($K$2:$K23,$AE$2:$AE$93)=0)*($AB$2:$AB$93=$G$1),ROW($AB$1:$AB$92)),1)),""),
IF(AND($G$1="Москва",$J$1="Все Территории"),
IFERROR(INDEX($AE$2:$AE$93,SMALL(IF((COUNTIF($K$2:$K23,$AE$2:$AE$93)=0)*($AC$2:$AC$93=$G$1),ROW($AC$1:$AC$92)),1)),""),
IFERROR(INDEX($AE$2:$AE$93,SMALL(IF((COUNTIF($K$2:$K23,$AE$2:$AE$93)=0)*($AB$2:$AB$93=$J$1),ROW($AB$1:$AB$92)),1)),"")))</f>
        <v/>
      </c>
      <c r="L24" t="str">
        <f t="array" ref="L24">IF($K$1="Все Города",
IFERROR(INDEX($AE$2:$AE$93,SMALL(IF((COUNTIF($L$2:$L23,$AE$2:$AE$93)=0)*($AB$2:$AB$93=$G$1),ROW($AB$1:$AB$92)),1)),""),
IF(AND($G$1="Москва",$J$1="Все"),
IFERROR(INDEX($AE$2:$AE$93,SMALL(IF((COUNTIF($L$2:$L23,$AE$2:$AE$93)=0)*($AD$2:$AD$93=$G$1),ROW($AB$1:$AB$92)),1)),""),
IF(AND($G$1="Москва",$J$1&lt;&gt;"Все"),
IFERROR(INDEX($AE$2:$AE$93,SMALL(IF((COUNTIF($L$2:$L23,$AE$2:$AE$93)=0)*($AB$2:$AB$93=$J$1),ROW($AB$1:$AB$92)),1)),""),
IFERROR(INDEX($AE$2:$AE$93,SMALL(IF((COUNTIF($L$2:$L23,$AE$2:$AE$93)=0)*($AC$2:$AC$93=$K$1),ROW($AC$1:$AC$92)),1)),""))))</f>
        <v/>
      </c>
      <c r="M24" t="str">
        <f t="array" ref="M24">IFERROR(INDEX($O$2:$O$93,SMALL(IF(COUNTIF($M$1:M23,$O$2:$O$93)=0,ROW($O$1:$O$92)),1)),"")</f>
        <v/>
      </c>
      <c r="N24" t="str">
        <f t="array" ref="N24">IF($G$1="Все Округа",
IFERROR(INDEX($AE$2:$AE$93,SMALL(IF(COUNTIF($N$1:N23,$AE$2:$AE$93)=0,ROW($AE$1:$AE$92)),1)),""),
IF($J$1="Все Территории",
IFERROR(INDEX($AE$2:$AE$93,SMALL(IF((COUNTIF($N$1:$N23,$AE$2:$AE$93)=0)*($AA$2:$AA$93=$G$1),ROW($AA$1:$AA$92)),1)),""),
IF($K$1="Все Города",
IFERROR(INDEX($AE$2:$AE$93,SMALL(IF((COUNTIF($N$1:$N23,$AE$2:$AE$93)=0)*($AB$2:$AB$93=$J$1),ROW($AB$1:$AB$92)),1)),""),
IF($L$1="Все Филиалы",
IFERROR(INDEX($AE$2:$AE$93,SMALL(IF((COUNTIF($N$1:$N23,$AE$2:$AE$93)=0)*($AC$2:$AC$93=$K$1),ROW($AC$1:$AC$92)),1)),""),
IF(ROW($L24)=3,$L$1,"")
)
)
)
)</f>
        <v>ТЕРР_ВРН1</v>
      </c>
      <c r="O24" t="str">
        <f t="shared" si="0"/>
        <v>Большой</v>
      </c>
      <c r="P24" t="str">
        <f t="array" ref="P24">IF($O$1="Все Форматы",
IFERROR(INDEX($N$3:$N$93,SMALL(IF(COUNTIF($P$2:$P23,$N$3:$N$93)=0,ROW($N$2:$N$92)-1),1)),""),
IFERROR(INDEX($N$2:$N$93,SMALL(IF((COUNTIF($P$1:$P23,$N$2:$N$93)=0)*($O$2:$O$93=$O$1),ROW($O$1:$O$92)),1)),""))</f>
        <v>ТЕРР_НЖК1</v>
      </c>
      <c r="Q24" t="str">
        <f t="array" ref="Q24">IF($P24="","",VLOOKUP($P24,$AE$3:$AI$93,3,0))</f>
        <v>Центр</v>
      </c>
      <c r="R24" t="str">
        <f t="array" ref="R24">IFERROR(INDEX($Q$2:$Q$93,SMALL(IF(COUNTIF($R$1:R23,$Q$2:$Q$93)=0,ROW($Q$1:$Q$92)),1)),"")</f>
        <v/>
      </c>
      <c r="S24" t="str">
        <f t="array" ref="S24">IFERROR(INDEX($P$2:$P$93,SMALL(IF((COUNTIF($S$1:$S23,$P$2:$P$93)=0)*($Q$2:$Q$93=$S$1),ROW($Q$1:$Q$92)),1)),"")</f>
        <v/>
      </c>
      <c r="T24" t="str">
        <f t="shared" si="1"/>
        <v>Казань</v>
      </c>
      <c r="U24" s="4" t="str">
        <f t="array" ref="U24">IFERROR(INDEX($T$2:$T$93,SMALL(IF(COUNTIF($U$1:U23,$T$2:$T$93)=0,ROW($T$1:$T$92)),1)),"")</f>
        <v/>
      </c>
      <c r="V24" s="4" t="str">
        <f t="array" ref="V24">IFERROR(INDEX($P$2:$P$93,SMALL(IF((COUNTIF($V$1:$V23,$P$2:$P$93)=0)*($U$2:$U$93=$V$1),ROW($U$1:$U$92)),1)),"")</f>
        <v/>
      </c>
      <c r="W24" t="str">
        <f t="shared" si="2"/>
        <v>Нижнекамск</v>
      </c>
      <c r="X24" t="str">
        <f t="array" ref="X24">IFERROR(INDEX($W$2:$W$93,SMALL(IF(COUNTIF($X$1:X23,$W$2:$W$93)=0,ROW($W$1:$W$92)),1)),"")</f>
        <v>Колпино</v>
      </c>
      <c r="Y24" t="str">
        <f t="array" ref="Y24">IFERROR(INDEX($P$2:$P$93,SMALL(IF((COUNTIF($Y$1:$Y23,$P$2:$P$93)=0)*($X$2:$X$93=$Y$1),ROW($X$1:$X$92)),1)),"")</f>
        <v/>
      </c>
      <c r="AA24" t="s">
        <v>239</v>
      </c>
      <c r="AB24" s="4" t="s">
        <v>248</v>
      </c>
      <c r="AC24" s="4" t="s">
        <v>13</v>
      </c>
      <c r="AD24" s="3" t="s">
        <v>100</v>
      </c>
      <c r="AE24" s="2" t="s">
        <v>101</v>
      </c>
      <c r="AF24" t="s">
        <v>228</v>
      </c>
      <c r="AG24" t="s">
        <v>239</v>
      </c>
      <c r="AH24" s="4" t="s">
        <v>248</v>
      </c>
      <c r="AI24" s="4" t="s">
        <v>13</v>
      </c>
      <c r="AK24" t="s">
        <v>241</v>
      </c>
      <c r="AL24" s="4" t="s">
        <v>20</v>
      </c>
      <c r="AM24" s="4" t="s">
        <v>63</v>
      </c>
      <c r="AN24" s="3" t="s">
        <v>205</v>
      </c>
      <c r="AO24" s="2" t="s">
        <v>206</v>
      </c>
      <c r="AP24" t="s">
        <v>230</v>
      </c>
      <c r="AQ24" t="s">
        <v>241</v>
      </c>
      <c r="AR24" s="4" t="s">
        <v>20</v>
      </c>
      <c r="AS24" s="4" t="s">
        <v>63</v>
      </c>
      <c r="AU24" t="s">
        <v>240</v>
      </c>
      <c r="AV24" s="4" t="s">
        <v>8</v>
      </c>
      <c r="AW24" s="4" t="s">
        <v>8</v>
      </c>
      <c r="AX24" s="3" t="s">
        <v>87</v>
      </c>
      <c r="AY24" s="2" t="s">
        <v>200</v>
      </c>
      <c r="AZ24" t="s">
        <v>229</v>
      </c>
      <c r="BA24" t="s">
        <v>240</v>
      </c>
      <c r="BB24" s="4" t="s">
        <v>8</v>
      </c>
      <c r="BC24" s="4" t="s">
        <v>8</v>
      </c>
      <c r="BE24" t="s">
        <v>239</v>
      </c>
      <c r="BF24" s="4" t="s">
        <v>9</v>
      </c>
      <c r="BG24" s="4" t="s">
        <v>32</v>
      </c>
      <c r="BH24" s="3" t="s">
        <v>145</v>
      </c>
      <c r="BI24" s="2" t="s">
        <v>146</v>
      </c>
      <c r="BJ24" t="s">
        <v>229</v>
      </c>
      <c r="BK24" t="s">
        <v>239</v>
      </c>
      <c r="BL24" s="4" t="s">
        <v>9</v>
      </c>
      <c r="BM24" s="4" t="s">
        <v>32</v>
      </c>
    </row>
    <row r="25" spans="4:65" x14ac:dyDescent="0.25">
      <c r="E25" t="s">
        <v>8</v>
      </c>
      <c r="H25" t="str">
        <f t="array" ref="H25">IFERROR(INDEX($AA$2:$AA$93,SMALL(IF(COUNTIF($H$2:H24,$AA$2:$AA$93)=0,ROW($AA$1:$AA$92)),1)),"")</f>
        <v/>
      </c>
      <c r="I25" t="str">
        <f t="array" ref="I25">IFERROR(INDEX($AB$2:$AB$93,SMALL(IF((COUNTIF($I$2:$I24,$AB$2:$AB$93)=0)*($AA$2:$AA$93=$G$1),ROW($AA$1:$AA$92)),1)),"")</f>
        <v/>
      </c>
      <c r="J25" t="str">
        <f t="array" ref="J25">IF($J$1="Все Территории",
IFERROR(INDEX($AC$2:$AC$93,SMALL(IF((COUNTIF($J$2:$J24,$AC$2:$AC$93)=0)*($AA$2:$AA$93=$G$1),ROW($AA$1:$AA$92)),1)),""),
IFERROR(INDEX($AC$2:$AC$93,SMALL(IF((COUNTIF($J$2:$J24,$AC$2:$AC$93)=0)*($AB$2:$AB$93=$J$1),ROW($AB$1:$AB$92)),1)),""))</f>
        <v/>
      </c>
      <c r="K25" t="str">
        <f t="array" ref="K25">IF($J$1="Все Территории",
IFERROR(INDEX($AE$2:$AE$93,SMALL(IF((COUNTIF($K$2:$K24,$AE$2:$AE$93)=0)*($AB$2:$AB$93=$G$1),ROW($AB$1:$AB$92)),1)),""),
IF(AND($G$1="Москва",$J$1="Все Территории"),
IFERROR(INDEX($AE$2:$AE$93,SMALL(IF((COUNTIF($K$2:$K24,$AE$2:$AE$93)=0)*($AC$2:$AC$93=$G$1),ROW($AC$1:$AC$92)),1)),""),
IFERROR(INDEX($AE$2:$AE$93,SMALL(IF((COUNTIF($K$2:$K24,$AE$2:$AE$93)=0)*($AB$2:$AB$93=$J$1),ROW($AB$1:$AB$92)),1)),"")))</f>
        <v/>
      </c>
      <c r="L25" t="str">
        <f t="array" ref="L25">IF($K$1="Все Города",
IFERROR(INDEX($AE$2:$AE$93,SMALL(IF((COUNTIF($L$2:$L24,$AE$2:$AE$93)=0)*($AB$2:$AB$93=$G$1),ROW($AB$1:$AB$92)),1)),""),
IF(AND($G$1="Москва",$J$1="Все"),
IFERROR(INDEX($AE$2:$AE$93,SMALL(IF((COUNTIF($L$2:$L24,$AE$2:$AE$93)=0)*($AD$2:$AD$93=$G$1),ROW($AB$1:$AB$92)),1)),""),
IF(AND($G$1="Москва",$J$1&lt;&gt;"Все"),
IFERROR(INDEX($AE$2:$AE$93,SMALL(IF((COUNTIF($L$2:$L24,$AE$2:$AE$93)=0)*($AB$2:$AB$93=$J$1),ROW($AB$1:$AB$92)),1)),""),
IFERROR(INDEX($AE$2:$AE$93,SMALL(IF((COUNTIF($L$2:$L24,$AE$2:$AE$93)=0)*($AC$2:$AC$93=$K$1),ROW($AC$1:$AC$92)),1)),""))))</f>
        <v/>
      </c>
      <c r="M25" t="str">
        <f t="array" ref="M25">IFERROR(INDEX($O$2:$O$93,SMALL(IF(COUNTIF($M$1:M24,$O$2:$O$93)=0,ROW($O$1:$O$92)),1)),"")</f>
        <v/>
      </c>
      <c r="N25" t="str">
        <f t="array" ref="N25">IF($G$1="Все Округа",
IFERROR(INDEX($AE$2:$AE$93,SMALL(IF(COUNTIF($N$1:N24,$AE$2:$AE$93)=0,ROW($AE$1:$AE$92)),1)),""),
IF($J$1="Все Территории",
IFERROR(INDEX($AE$2:$AE$93,SMALL(IF((COUNTIF($N$1:$N24,$AE$2:$AE$93)=0)*($AA$2:$AA$93=$G$1),ROW($AA$1:$AA$92)),1)),""),
IF($K$1="Все Города",
IFERROR(INDEX($AE$2:$AE$93,SMALL(IF((COUNTIF($N$1:$N24,$AE$2:$AE$93)=0)*($AB$2:$AB$93=$J$1),ROW($AB$1:$AB$92)),1)),""),
IF($L$1="Все Филиалы",
IFERROR(INDEX($AE$2:$AE$93,SMALL(IF((COUNTIF($N$1:$N24,$AE$2:$AE$93)=0)*($AC$2:$AC$93=$K$1),ROW($AC$1:$AC$92)),1)),""),
IF(ROW($L25)=3,$L$1,"")
)
)
)
)</f>
        <v>ТЕРР_ПЕР1</v>
      </c>
      <c r="O25" t="str">
        <f t="shared" si="0"/>
        <v>Средний</v>
      </c>
      <c r="P25" t="str">
        <f t="array" ref="P25">IF($O$1="Все Форматы",
IFERROR(INDEX($N$3:$N$93,SMALL(IF(COUNTIF($P$2:$P24,$N$3:$N$93)=0,ROW($N$2:$N$92)-1),1)),""),
IFERROR(INDEX($N$2:$N$93,SMALL(IF((COUNTIF($P$1:$P24,$N$2:$N$93)=0)*($O$2:$O$93=$O$1),ROW($O$1:$O$92)),1)),""))</f>
        <v>ТЕРР_КЛП1</v>
      </c>
      <c r="Q25" t="str">
        <f t="array" ref="Q25">IF($P25="","",VLOOKUP($P25,$AE$3:$AI$93,3,0))</f>
        <v>Северо-Запад</v>
      </c>
      <c r="R25" t="str">
        <f t="array" ref="R25">IFERROR(INDEX($Q$2:$Q$93,SMALL(IF(COUNTIF($R$1:R24,$Q$2:$Q$93)=0,ROW($Q$1:$Q$92)),1)),"")</f>
        <v/>
      </c>
      <c r="S25" t="str">
        <f t="array" ref="S25">IFERROR(INDEX($P$2:$P$93,SMALL(IF((COUNTIF($S$1:$S24,$P$2:$P$93)=0)*($Q$2:$Q$93=$S$1),ROW($Q$1:$Q$92)),1)),"")</f>
        <v/>
      </c>
      <c r="T25" t="str">
        <f t="shared" si="1"/>
        <v>Северо-Запад</v>
      </c>
      <c r="U25" s="4" t="str">
        <f t="array" ref="U25">IFERROR(INDEX($T$2:$T$93,SMALL(IF(COUNTIF($U$1:U24,$T$2:$T$93)=0,ROW($T$1:$T$92)),1)),"")</f>
        <v/>
      </c>
      <c r="V25" s="4" t="str">
        <f t="array" ref="V25">IFERROR(INDEX($P$2:$P$93,SMALL(IF((COUNTIF($V$1:$V24,$P$2:$P$93)=0)*($U$2:$U$93=$V$1),ROW($U$1:$U$92)),1)),"")</f>
        <v/>
      </c>
      <c r="W25" t="str">
        <f t="shared" si="2"/>
        <v>Колпино</v>
      </c>
      <c r="X25" t="str">
        <f t="array" ref="X25">IFERROR(INDEX($W$2:$W$93,SMALL(IF(COUNTIF($X$1:X24,$W$2:$W$93)=0,ROW($W$1:$W$92)),1)),"")</f>
        <v/>
      </c>
      <c r="Y25" t="str">
        <f t="array" ref="Y25">IFERROR(INDEX($P$2:$P$93,SMALL(IF((COUNTIF($Y$1:$Y24,$P$2:$P$93)=0)*($X$2:$X$93=$Y$1),ROW($X$1:$X$92)),1)),"")</f>
        <v/>
      </c>
      <c r="AA25" t="s">
        <v>241</v>
      </c>
      <c r="AB25" s="4" t="s">
        <v>20</v>
      </c>
      <c r="AC25" s="4" t="s">
        <v>14</v>
      </c>
      <c r="AD25" s="3" t="s">
        <v>102</v>
      </c>
      <c r="AE25" s="2" t="s">
        <v>103</v>
      </c>
      <c r="AF25" t="s">
        <v>229</v>
      </c>
      <c r="AG25" t="s">
        <v>241</v>
      </c>
      <c r="AH25" s="4" t="s">
        <v>20</v>
      </c>
      <c r="AI25" s="4" t="s">
        <v>14</v>
      </c>
      <c r="AK25" t="s">
        <v>241</v>
      </c>
      <c r="AL25" s="4" t="s">
        <v>19</v>
      </c>
      <c r="AM25" s="4" t="s">
        <v>61</v>
      </c>
      <c r="AN25" s="3" t="s">
        <v>217</v>
      </c>
      <c r="AO25" s="2" t="s">
        <v>218</v>
      </c>
      <c r="AP25" t="s">
        <v>229</v>
      </c>
      <c r="AQ25" t="s">
        <v>241</v>
      </c>
      <c r="AR25" s="4" t="s">
        <v>19</v>
      </c>
      <c r="AS25" s="4" t="s">
        <v>61</v>
      </c>
      <c r="AU25" t="s">
        <v>240</v>
      </c>
      <c r="AV25" s="4" t="s">
        <v>8</v>
      </c>
      <c r="AW25" s="4" t="s">
        <v>53</v>
      </c>
      <c r="AX25" s="3" t="s">
        <v>207</v>
      </c>
      <c r="AY25" s="2" t="s">
        <v>208</v>
      </c>
      <c r="AZ25" t="s">
        <v>230</v>
      </c>
      <c r="BA25" t="s">
        <v>240</v>
      </c>
      <c r="BB25" s="4" t="s">
        <v>8</v>
      </c>
      <c r="BC25" s="4" t="s">
        <v>53</v>
      </c>
      <c r="BE25" t="s">
        <v>238</v>
      </c>
      <c r="BF25" s="4" t="s">
        <v>238</v>
      </c>
      <c r="BG25" s="4" t="s">
        <v>59</v>
      </c>
      <c r="BH25" s="3" t="s">
        <v>214</v>
      </c>
      <c r="BI25" s="2" t="s">
        <v>215</v>
      </c>
      <c r="BJ25" t="s">
        <v>230</v>
      </c>
      <c r="BK25" t="s">
        <v>238</v>
      </c>
      <c r="BL25" s="4" t="s">
        <v>238</v>
      </c>
      <c r="BM25" s="4" t="s">
        <v>59</v>
      </c>
    </row>
    <row r="26" spans="4:65" x14ac:dyDescent="0.25">
      <c r="E26" t="s">
        <v>17</v>
      </c>
      <c r="H26" t="str">
        <f t="array" ref="H26">IFERROR(INDEX($AA$2:$AA$93,SMALL(IF(COUNTIF($H$2:H25,$AA$2:$AA$93)=0,ROW($AA$1:$AA$92)),1)),"")</f>
        <v/>
      </c>
      <c r="I26" t="str">
        <f t="array" ref="I26">IFERROR(INDEX($AB$2:$AB$93,SMALL(IF((COUNTIF($I$2:$I25,$AB$2:$AB$93)=0)*($AA$2:$AA$93=$G$1),ROW($AA$1:$AA$92)),1)),"")</f>
        <v/>
      </c>
      <c r="J26" t="str">
        <f t="array" ref="J26">IF($J$1="Все Территории",
IFERROR(INDEX($AC$2:$AC$93,SMALL(IF((COUNTIF($J$2:$J25,$AC$2:$AC$93)=0)*($AA$2:$AA$93=$G$1),ROW($AA$1:$AA$92)),1)),""),
IFERROR(INDEX($AC$2:$AC$93,SMALL(IF((COUNTIF($J$2:$J25,$AC$2:$AC$93)=0)*($AB$2:$AB$93=$J$1),ROW($AB$1:$AB$92)),1)),""))</f>
        <v/>
      </c>
      <c r="K26" t="str">
        <f t="array" ref="K26">IF($J$1="Все Территории",
IFERROR(INDEX($AE$2:$AE$93,SMALL(IF((COUNTIF($K$2:$K25,$AE$2:$AE$93)=0)*($AB$2:$AB$93=$G$1),ROW($AB$1:$AB$92)),1)),""),
IF(AND($G$1="Москва",$J$1="Все Территории"),
IFERROR(INDEX($AE$2:$AE$93,SMALL(IF((COUNTIF($K$2:$K25,$AE$2:$AE$93)=0)*($AC$2:$AC$93=$G$1),ROW($AC$1:$AC$92)),1)),""),
IFERROR(INDEX($AE$2:$AE$93,SMALL(IF((COUNTIF($K$2:$K25,$AE$2:$AE$93)=0)*($AB$2:$AB$93=$J$1),ROW($AB$1:$AB$92)),1)),"")))</f>
        <v/>
      </c>
      <c r="L26" t="str">
        <f t="array" ref="L26">IF($K$1="Все Города",
IFERROR(INDEX($AE$2:$AE$93,SMALL(IF((COUNTIF($L$2:$L25,$AE$2:$AE$93)=0)*($AB$2:$AB$93=$G$1),ROW($AB$1:$AB$92)),1)),""),
IF(AND($G$1="Москва",$J$1="Все"),
IFERROR(INDEX($AE$2:$AE$93,SMALL(IF((COUNTIF($L$2:$L25,$AE$2:$AE$93)=0)*($AD$2:$AD$93=$G$1),ROW($AB$1:$AB$92)),1)),""),
IF(AND($G$1="Москва",$J$1&lt;&gt;"Все"),
IFERROR(INDEX($AE$2:$AE$93,SMALL(IF((COUNTIF($L$2:$L25,$AE$2:$AE$93)=0)*($AB$2:$AB$93=$J$1),ROW($AB$1:$AB$92)),1)),""),
IFERROR(INDEX($AE$2:$AE$93,SMALL(IF((COUNTIF($L$2:$L25,$AE$2:$AE$93)=0)*($AC$2:$AC$93=$K$1),ROW($AC$1:$AC$92)),1)),""))))</f>
        <v/>
      </c>
      <c r="M26" t="str">
        <f t="array" ref="M26">IFERROR(INDEX($O$2:$O$93,SMALL(IF(COUNTIF($M$1:M25,$O$2:$O$93)=0,ROW($O$1:$O$92)),1)),"")</f>
        <v/>
      </c>
      <c r="N26" t="str">
        <f t="array" ref="N26">IF($G$1="Все Округа",
IFERROR(INDEX($AE$2:$AE$93,SMALL(IF(COUNTIF($N$1:N25,$AE$2:$AE$93)=0,ROW($AE$1:$AE$92)),1)),""),
IF($J$1="Все Территории",
IFERROR(INDEX($AE$2:$AE$93,SMALL(IF((COUNTIF($N$1:$N25,$AE$2:$AE$93)=0)*($AA$2:$AA$93=$G$1),ROW($AA$1:$AA$92)),1)),""),
IF($K$1="Все Города",
IFERROR(INDEX($AE$2:$AE$93,SMALL(IF((COUNTIF($N$1:$N25,$AE$2:$AE$93)=0)*($AB$2:$AB$93=$J$1),ROW($AB$1:$AB$92)),1)),""),
IF($L$1="Все Филиалы",
IFERROR(INDEX($AE$2:$AE$93,SMALL(IF((COUNTIF($N$1:$N25,$AE$2:$AE$93)=0)*($AC$2:$AC$93=$K$1),ROW($AC$1:$AC$92)),1)),""),
IF(ROW($L26)=3,$L$1,"")
)
)
)
)</f>
        <v>ТЕРР_ПЕН1</v>
      </c>
      <c r="O26" t="str">
        <f t="shared" si="0"/>
        <v>Большой</v>
      </c>
      <c r="P26" t="str">
        <f t="array" ref="P26">IF($O$1="Все Форматы",
IFERROR(INDEX($N$3:$N$93,SMALL(IF(COUNTIF($P$2:$P25,$N$3:$N$93)=0,ROW($N$2:$N$92)-1),1)),""),
IFERROR(INDEX($N$2:$N$93,SMALL(IF((COUNTIF($P$1:$P25,$N$2:$N$93)=0)*($O$2:$O$93=$O$1),ROW($O$1:$O$92)),1)),""))</f>
        <v/>
      </c>
      <c r="Q26" t="str">
        <f t="array" ref="Q26">IF($P26="","",VLOOKUP($P26,$AE$3:$AI$93,3,0))</f>
        <v/>
      </c>
      <c r="R26" t="str">
        <f t="array" ref="R26">IFERROR(INDEX($Q$2:$Q$93,SMALL(IF(COUNTIF($R$1:R25,$Q$2:$Q$93)=0,ROW($Q$1:$Q$92)),1)),"")</f>
        <v/>
      </c>
      <c r="S26" t="str">
        <f t="array" ref="S26">IFERROR(INDEX($P$2:$P$93,SMALL(IF((COUNTIF($S$1:$S25,$P$2:$P$93)=0)*($Q$2:$Q$93=$S$1),ROW($Q$1:$Q$92)),1)),"")</f>
        <v/>
      </c>
      <c r="T26" t="str">
        <f t="shared" si="1"/>
        <v/>
      </c>
      <c r="U26" s="4" t="str">
        <f t="array" ref="U26">IFERROR(INDEX($T$2:$T$93,SMALL(IF(COUNTIF($U$1:U25,$T$2:$T$93)=0,ROW($T$1:$T$92)),1)),"")</f>
        <v/>
      </c>
      <c r="V26" s="4" t="str">
        <f t="array" ref="V26">IFERROR(INDEX($P$2:$P$93,SMALL(IF((COUNTIF($V$1:$V25,$P$2:$P$93)=0)*($U$2:$U$93=$V$1),ROW($U$1:$U$92)),1)),"")</f>
        <v/>
      </c>
      <c r="W26" t="str">
        <f t="shared" si="2"/>
        <v/>
      </c>
      <c r="X26" t="str">
        <f t="array" ref="X26">IFERROR(INDEX($W$2:$W$93,SMALL(IF(COUNTIF($X$1:X25,$W$2:$W$93)=0,ROW($W$1:$W$92)),1)),"")</f>
        <v/>
      </c>
      <c r="Y26" t="str">
        <f t="array" ref="Y26">IFERROR(INDEX($P$2:$P$93,SMALL(IF((COUNTIF($Y$1:$Y25,$P$2:$P$93)=0)*($X$2:$X$93=$Y$1),ROW($X$1:$X$92)),1)),"")</f>
        <v/>
      </c>
      <c r="AA26" t="s">
        <v>240</v>
      </c>
      <c r="AB26" s="4" t="s">
        <v>11</v>
      </c>
      <c r="AC26" s="4" t="s">
        <v>18</v>
      </c>
      <c r="AD26" s="3" t="s">
        <v>104</v>
      </c>
      <c r="AE26" s="2" t="s">
        <v>105</v>
      </c>
      <c r="AF26" t="s">
        <v>228</v>
      </c>
      <c r="AG26" t="s">
        <v>240</v>
      </c>
      <c r="AH26" s="4" t="s">
        <v>11</v>
      </c>
      <c r="AI26" s="4" t="s">
        <v>18</v>
      </c>
      <c r="AK26" t="s">
        <v>66</v>
      </c>
      <c r="AL26" s="4" t="s">
        <v>0</v>
      </c>
      <c r="AM26" s="4" t="s">
        <v>0</v>
      </c>
      <c r="AN26" s="3" t="s">
        <v>67</v>
      </c>
      <c r="AO26" s="2" t="s">
        <v>68</v>
      </c>
      <c r="AP26" t="s">
        <v>228</v>
      </c>
      <c r="AQ26" t="s">
        <v>66</v>
      </c>
      <c r="AR26" s="4" t="s">
        <v>0</v>
      </c>
      <c r="AS26" s="4" t="s">
        <v>0</v>
      </c>
      <c r="AU26" t="s">
        <v>241</v>
      </c>
      <c r="AV26" s="4" t="s">
        <v>17</v>
      </c>
      <c r="AW26" s="4" t="s">
        <v>17</v>
      </c>
      <c r="AX26" s="3" t="s">
        <v>108</v>
      </c>
      <c r="AY26" s="2" t="s">
        <v>109</v>
      </c>
      <c r="AZ26" t="s">
        <v>228</v>
      </c>
      <c r="BA26" t="s">
        <v>241</v>
      </c>
      <c r="BB26" s="4" t="s">
        <v>17</v>
      </c>
      <c r="BC26" s="4" t="s">
        <v>17</v>
      </c>
      <c r="BE26" t="s">
        <v>241</v>
      </c>
      <c r="BF26" s="4" t="s">
        <v>10</v>
      </c>
      <c r="BG26" s="4" t="s">
        <v>54</v>
      </c>
      <c r="BH26" s="3" t="s">
        <v>167</v>
      </c>
      <c r="BI26" s="2" t="s">
        <v>168</v>
      </c>
      <c r="BJ26" t="s">
        <v>230</v>
      </c>
      <c r="BK26" t="s">
        <v>241</v>
      </c>
      <c r="BL26" s="4" t="s">
        <v>10</v>
      </c>
      <c r="BM26" s="4" t="s">
        <v>54</v>
      </c>
    </row>
    <row r="27" spans="4:65" x14ac:dyDescent="0.25">
      <c r="E27" t="s">
        <v>37</v>
      </c>
      <c r="H27" t="str">
        <f t="array" ref="H27">IFERROR(INDEX($AA$2:$AA$93,SMALL(IF(COUNTIF($H$2:H26,$AA$2:$AA$93)=0,ROW($AA$1:$AA$92)),1)),"")</f>
        <v/>
      </c>
      <c r="I27" t="str">
        <f t="array" ref="I27">IFERROR(INDEX($AB$2:$AB$93,SMALL(IF((COUNTIF($I$2:$I26,$AB$2:$AB$93)=0)*($AA$2:$AA$93=$G$1),ROW($AA$1:$AA$92)),1)),"")</f>
        <v/>
      </c>
      <c r="J27" t="str">
        <f t="array" ref="J27">IF($J$1="Все Территории",
IFERROR(INDEX($AC$2:$AC$93,SMALL(IF((COUNTIF($J$2:$J26,$AC$2:$AC$93)=0)*($AA$2:$AA$93=$G$1),ROW($AA$1:$AA$92)),1)),""),
IFERROR(INDEX($AC$2:$AC$93,SMALL(IF((COUNTIF($J$2:$J26,$AC$2:$AC$93)=0)*($AB$2:$AB$93=$J$1),ROW($AB$1:$AB$92)),1)),""))</f>
        <v/>
      </c>
      <c r="K27" t="str">
        <f t="array" ref="K27">IF($J$1="Все Территории",
IFERROR(INDEX($AE$2:$AE$93,SMALL(IF((COUNTIF($K$2:$K26,$AE$2:$AE$93)=0)*($AB$2:$AB$93=$G$1),ROW($AB$1:$AB$92)),1)),""),
IF(AND($G$1="Москва",$J$1="Все Территории"),
IFERROR(INDEX($AE$2:$AE$93,SMALL(IF((COUNTIF($K$2:$K26,$AE$2:$AE$93)=0)*($AC$2:$AC$93=$G$1),ROW($AC$1:$AC$92)),1)),""),
IFERROR(INDEX($AE$2:$AE$93,SMALL(IF((COUNTIF($K$2:$K26,$AE$2:$AE$93)=0)*($AB$2:$AB$93=$J$1),ROW($AB$1:$AB$92)),1)),"")))</f>
        <v/>
      </c>
      <c r="L27" t="str">
        <f t="array" ref="L27">IF($K$1="Все Города",
IFERROR(INDEX($AE$2:$AE$93,SMALL(IF((COUNTIF($L$2:$L26,$AE$2:$AE$93)=0)*($AB$2:$AB$93=$G$1),ROW($AB$1:$AB$92)),1)),""),
IF(AND($G$1="Москва",$J$1="Все"),
IFERROR(INDEX($AE$2:$AE$93,SMALL(IF((COUNTIF($L$2:$L26,$AE$2:$AE$93)=0)*($AD$2:$AD$93=$G$1),ROW($AB$1:$AB$92)),1)),""),
IF(AND($G$1="Москва",$J$1&lt;&gt;"Все"),
IFERROR(INDEX($AE$2:$AE$93,SMALL(IF((COUNTIF($L$2:$L26,$AE$2:$AE$93)=0)*($AB$2:$AB$93=$J$1),ROW($AB$1:$AB$92)),1)),""),
IFERROR(INDEX($AE$2:$AE$93,SMALL(IF((COUNTIF($L$2:$L26,$AE$2:$AE$93)=0)*($AC$2:$AC$93=$K$1),ROW($AC$1:$AC$92)),1)),""))))</f>
        <v/>
      </c>
      <c r="M27" t="str">
        <f t="array" ref="M27">IFERROR(INDEX($O$2:$O$93,SMALL(IF(COUNTIF($M$1:M26,$O$2:$O$93)=0,ROW($O$1:$O$92)),1)),"")</f>
        <v/>
      </c>
      <c r="N27" t="str">
        <f t="array" ref="N27">IF($G$1="Все Округа",
IFERROR(INDEX($AE$2:$AE$93,SMALL(IF(COUNTIF($N$1:N26,$AE$2:$AE$93)=0,ROW($AE$1:$AE$92)),1)),""),
IF($J$1="Все Территории",
IFERROR(INDEX($AE$2:$AE$93,SMALL(IF((COUNTIF($N$1:$N26,$AE$2:$AE$93)=0)*($AA$2:$AA$93=$G$1),ROW($AA$1:$AA$92)),1)),""),
IF($K$1="Все Города",
IFERROR(INDEX($AE$2:$AE$93,SMALL(IF((COUNTIF($N$1:$N26,$AE$2:$AE$93)=0)*($AB$2:$AB$93=$J$1),ROW($AB$1:$AB$92)),1)),""),
IF($L$1="Все Филиалы",
IFERROR(INDEX($AE$2:$AE$93,SMALL(IF((COUNTIF($N$1:$N26,$AE$2:$AE$93)=0)*($AC$2:$AC$93=$K$1),ROW($AC$1:$AC$92)),1)),""),
IF(ROW($L27)=3,$L$1,"")
)
)
)
)</f>
        <v>ТЕРР_ЕКАТ1</v>
      </c>
      <c r="O27" t="str">
        <f t="shared" si="0"/>
        <v>Средний</v>
      </c>
      <c r="P27" t="str">
        <f t="array" ref="P27">IF($O$1="Все Форматы",
IFERROR(INDEX($N$3:$N$93,SMALL(IF(COUNTIF($P$2:$P26,$N$3:$N$93)=0,ROW($N$2:$N$92)-1),1)),""),
IFERROR(INDEX($N$2:$N$93,SMALL(IF((COUNTIF($P$1:$P26,$N$2:$N$93)=0)*($O$2:$O$93=$O$1),ROW($O$1:$O$92)),1)),""))</f>
        <v/>
      </c>
      <c r="Q27" t="str">
        <f t="array" ref="Q27">IF($P27="","",VLOOKUP($P27,$AE$3:$AI$93,3,0))</f>
        <v/>
      </c>
      <c r="R27" t="str">
        <f t="array" ref="R27">IFERROR(INDEX($Q$2:$Q$93,SMALL(IF(COUNTIF($R$1:R26,$Q$2:$Q$93)=0,ROW($Q$1:$Q$92)),1)),"")</f>
        <v/>
      </c>
      <c r="S27" t="str">
        <f t="array" ref="S27">IFERROR(INDEX($P$2:$P$93,SMALL(IF((COUNTIF($S$1:$S26,$P$2:$P$93)=0)*($Q$2:$Q$93=$S$1),ROW($Q$1:$Q$92)),1)),"")</f>
        <v/>
      </c>
      <c r="T27" t="str">
        <f t="shared" si="1"/>
        <v/>
      </c>
      <c r="U27" s="4" t="str">
        <f t="array" ref="U27">IFERROR(INDEX($T$2:$T$93,SMALL(IF(COUNTIF($U$1:U26,$T$2:$T$93)=0,ROW($T$1:$T$92)),1)),"")</f>
        <v/>
      </c>
      <c r="V27" s="4" t="str">
        <f t="array" ref="V27">IFERROR(INDEX($P$2:$P$93,SMALL(IF((COUNTIF($V$1:$V26,$P$2:$P$93)=0)*($U$2:$U$93=$V$1),ROW($U$1:$U$92)),1)),"")</f>
        <v/>
      </c>
      <c r="W27" t="str">
        <f t="shared" si="2"/>
        <v/>
      </c>
      <c r="X27" t="str">
        <f t="array" ref="X27">IFERROR(INDEX($W$2:$W$93,SMALL(IF(COUNTIF($X$1:X26,$W$2:$W$93)=0,ROW($W$1:$W$92)),1)),"")</f>
        <v/>
      </c>
      <c r="Y27" t="str">
        <f t="array" ref="Y27">IFERROR(INDEX($P$2:$P$93,SMALL(IF((COUNTIF($Y$1:$Y26,$P$2:$P$93)=0)*($X$2:$X$93=$Y$1),ROW($X$1:$X$92)),1)),"")</f>
        <v/>
      </c>
      <c r="AA27" t="s">
        <v>241</v>
      </c>
      <c r="AB27" s="4" t="s">
        <v>12</v>
      </c>
      <c r="AC27" s="4" t="s">
        <v>12</v>
      </c>
      <c r="AD27" s="3" t="s">
        <v>106</v>
      </c>
      <c r="AE27" s="2" t="s">
        <v>107</v>
      </c>
      <c r="AF27" t="s">
        <v>229</v>
      </c>
      <c r="AG27" t="s">
        <v>241</v>
      </c>
      <c r="AH27" s="4" t="s">
        <v>12</v>
      </c>
      <c r="AI27" s="4" t="s">
        <v>12</v>
      </c>
      <c r="AK27" t="s">
        <v>66</v>
      </c>
      <c r="AL27" s="4" t="s">
        <v>0</v>
      </c>
      <c r="AM27" s="4" t="s">
        <v>0</v>
      </c>
      <c r="AN27" s="3" t="s">
        <v>67</v>
      </c>
      <c r="AO27" s="2" t="s">
        <v>79</v>
      </c>
      <c r="AP27" t="s">
        <v>228</v>
      </c>
      <c r="AQ27" t="s">
        <v>66</v>
      </c>
      <c r="AR27" s="4" t="s">
        <v>0</v>
      </c>
      <c r="AS27" s="4" t="s">
        <v>0</v>
      </c>
      <c r="AU27" t="s">
        <v>241</v>
      </c>
      <c r="AV27" s="4" t="s">
        <v>17</v>
      </c>
      <c r="AW27" s="4" t="s">
        <v>52</v>
      </c>
      <c r="AX27" s="3" t="s">
        <v>173</v>
      </c>
      <c r="AY27" s="2" t="s">
        <v>174</v>
      </c>
      <c r="AZ27" t="s">
        <v>230</v>
      </c>
      <c r="BA27" t="s">
        <v>241</v>
      </c>
      <c r="BB27" s="4" t="s">
        <v>17</v>
      </c>
      <c r="BC27" s="4" t="s">
        <v>52</v>
      </c>
      <c r="BE27" t="s">
        <v>240</v>
      </c>
      <c r="BF27" s="4" t="s">
        <v>8</v>
      </c>
      <c r="BG27" s="4" t="s">
        <v>8</v>
      </c>
      <c r="BH27" s="3" t="s">
        <v>87</v>
      </c>
      <c r="BI27" s="2" t="s">
        <v>88</v>
      </c>
      <c r="BJ27" t="s">
        <v>228</v>
      </c>
      <c r="BK27" t="s">
        <v>240</v>
      </c>
      <c r="BL27" s="4" t="s">
        <v>8</v>
      </c>
      <c r="BM27" s="4" t="s">
        <v>8</v>
      </c>
    </row>
    <row r="28" spans="4:65" x14ac:dyDescent="0.25">
      <c r="E28" t="s">
        <v>30</v>
      </c>
      <c r="H28" t="str">
        <f t="array" ref="H28">IFERROR(INDEX($AA$2:$AA$93,SMALL(IF(COUNTIF($H$2:H27,$AA$2:$AA$93)=0,ROW($AA$1:$AA$92)),1)),"")</f>
        <v/>
      </c>
      <c r="I28" t="str">
        <f t="array" ref="I28">IFERROR(INDEX($AB$2:$AB$93,SMALL(IF((COUNTIF($I$2:$I27,$AB$2:$AB$93)=0)*($AA$2:$AA$93=$G$1),ROW($AA$1:$AA$92)),1)),"")</f>
        <v/>
      </c>
      <c r="J28" t="str">
        <f t="array" ref="J28">IF($J$1="Все Территории",
IFERROR(INDEX($AC$2:$AC$93,SMALL(IF((COUNTIF($J$2:$J27,$AC$2:$AC$93)=0)*($AA$2:$AA$93=$G$1),ROW($AA$1:$AA$92)),1)),""),
IFERROR(INDEX($AC$2:$AC$93,SMALL(IF((COUNTIF($J$2:$J27,$AC$2:$AC$93)=0)*($AB$2:$AB$93=$J$1),ROW($AB$1:$AB$92)),1)),""))</f>
        <v/>
      </c>
      <c r="K28" t="str">
        <f t="array" ref="K28">IF($J$1="Все Территории",
IFERROR(INDEX($AE$2:$AE$93,SMALL(IF((COUNTIF($K$2:$K27,$AE$2:$AE$93)=0)*($AB$2:$AB$93=$G$1),ROW($AB$1:$AB$92)),1)),""),
IF(AND($G$1="Москва",$J$1="Все Территории"),
IFERROR(INDEX($AE$2:$AE$93,SMALL(IF((COUNTIF($K$2:$K27,$AE$2:$AE$93)=0)*($AC$2:$AC$93=$G$1),ROW($AC$1:$AC$92)),1)),""),
IFERROR(INDEX($AE$2:$AE$93,SMALL(IF((COUNTIF($K$2:$K27,$AE$2:$AE$93)=0)*($AB$2:$AB$93=$J$1),ROW($AB$1:$AB$92)),1)),"")))</f>
        <v/>
      </c>
      <c r="L28" t="str">
        <f t="array" ref="L28">IF($K$1="Все Города",
IFERROR(INDEX($AE$2:$AE$93,SMALL(IF((COUNTIF($L$2:$L27,$AE$2:$AE$93)=0)*($AB$2:$AB$93=$G$1),ROW($AB$1:$AB$92)),1)),""),
IF(AND($G$1="Москва",$J$1="Все"),
IFERROR(INDEX($AE$2:$AE$93,SMALL(IF((COUNTIF($L$2:$L27,$AE$2:$AE$93)=0)*($AD$2:$AD$93=$G$1),ROW($AB$1:$AB$92)),1)),""),
IF(AND($G$1="Москва",$J$1&lt;&gt;"Все"),
IFERROR(INDEX($AE$2:$AE$93,SMALL(IF((COUNTIF($L$2:$L27,$AE$2:$AE$93)=0)*($AB$2:$AB$93=$J$1),ROW($AB$1:$AB$92)),1)),""),
IFERROR(INDEX($AE$2:$AE$93,SMALL(IF((COUNTIF($L$2:$L27,$AE$2:$AE$93)=0)*($AC$2:$AC$93=$K$1),ROW($AC$1:$AC$92)),1)),""))))</f>
        <v/>
      </c>
      <c r="M28" t="str">
        <f t="array" ref="M28">IFERROR(INDEX($O$2:$O$93,SMALL(IF(COUNTIF($M$1:M27,$O$2:$O$93)=0,ROW($O$1:$O$92)),1)),"")</f>
        <v/>
      </c>
      <c r="N28" t="str">
        <f t="array" ref="N28">IF($G$1="Все Округа",
IFERROR(INDEX($AE$2:$AE$93,SMALL(IF(COUNTIF($N$1:N27,$AE$2:$AE$93)=0,ROW($AE$1:$AE$92)),1)),""),
IF($J$1="Все Территории",
IFERROR(INDEX($AE$2:$AE$93,SMALL(IF((COUNTIF($N$1:$N27,$AE$2:$AE$93)=0)*($AA$2:$AA$93=$G$1),ROW($AA$1:$AA$92)),1)),""),
IF($K$1="Все Города",
IFERROR(INDEX($AE$2:$AE$93,SMALL(IF((COUNTIF($N$1:$N27,$AE$2:$AE$93)=0)*($AB$2:$AB$93=$J$1),ROW($AB$1:$AB$92)),1)),""),
IF($L$1="Все Филиалы",
IFERROR(INDEX($AE$2:$AE$93,SMALL(IF((COUNTIF($N$1:$N27,$AE$2:$AE$93)=0)*($AC$2:$AC$93=$K$1),ROW($AC$1:$AC$92)),1)),""),
IF(ROW($L28)=3,$L$1,"")
)
)
)
)</f>
        <v>ТЕРР_КРАС</v>
      </c>
      <c r="O28" t="str">
        <f t="shared" si="0"/>
        <v>Большой</v>
      </c>
      <c r="P28" t="str">
        <f t="array" ref="P28">IF($O$1="Все Форматы",
IFERROR(INDEX($N$3:$N$93,SMALL(IF(COUNTIF($P$2:$P27,$N$3:$N$93)=0,ROW($N$2:$N$92)-1),1)),""),
IFERROR(INDEX($N$2:$N$93,SMALL(IF((COUNTIF($P$1:$P27,$N$2:$N$93)=0)*($O$2:$O$93=$O$1),ROW($O$1:$O$92)),1)),""))</f>
        <v/>
      </c>
      <c r="Q28" t="str">
        <f t="array" ref="Q28">IF($P28="","",VLOOKUP($P28,$AE$3:$AI$93,3,0))</f>
        <v/>
      </c>
      <c r="R28" t="str">
        <f t="array" ref="R28">IFERROR(INDEX($Q$2:$Q$93,SMALL(IF(COUNTIF($R$1:R27,$Q$2:$Q$93)=0,ROW($Q$1:$Q$92)),1)),"")</f>
        <v/>
      </c>
      <c r="S28" t="str">
        <f t="array" ref="S28">IFERROR(INDEX($P$2:$P$93,SMALL(IF((COUNTIF($S$1:$S27,$P$2:$P$93)=0)*($Q$2:$Q$93=$S$1),ROW($Q$1:$Q$92)),1)),"")</f>
        <v/>
      </c>
      <c r="T28" t="str">
        <f t="shared" si="1"/>
        <v/>
      </c>
      <c r="U28" s="4" t="str">
        <f t="array" ref="U28">IFERROR(INDEX($T$2:$T$93,SMALL(IF(COUNTIF($U$1:U27,$T$2:$T$93)=0,ROW($T$1:$T$92)),1)),"")</f>
        <v/>
      </c>
      <c r="V28" s="4" t="str">
        <f t="array" ref="V28">IFERROR(INDEX($P$2:$P$93,SMALL(IF((COUNTIF($V$1:$V27,$P$2:$P$93)=0)*($U$2:$U$93=$V$1),ROW($U$1:$U$92)),1)),"")</f>
        <v/>
      </c>
      <c r="W28" t="str">
        <f t="shared" si="2"/>
        <v/>
      </c>
      <c r="X28" t="str">
        <f t="array" ref="X28">IFERROR(INDEX($W$2:$W$93,SMALL(IF(COUNTIF($X$1:X27,$W$2:$W$93)=0,ROW($W$1:$W$92)),1)),"")</f>
        <v/>
      </c>
      <c r="Y28" t="str">
        <f t="array" ref="Y28">IFERROR(INDEX($P$2:$P$93,SMALL(IF((COUNTIF($Y$1:$Y27,$P$2:$P$93)=0)*($X$2:$X$93=$Y$1),ROW($X$1:$X$92)),1)),"")</f>
        <v/>
      </c>
      <c r="AA28" t="s">
        <v>241</v>
      </c>
      <c r="AB28" s="4" t="s">
        <v>17</v>
      </c>
      <c r="AC28" s="4" t="s">
        <v>17</v>
      </c>
      <c r="AD28" s="3" t="s">
        <v>108</v>
      </c>
      <c r="AE28" s="2" t="s">
        <v>109</v>
      </c>
      <c r="AF28" t="s">
        <v>228</v>
      </c>
      <c r="AG28" t="s">
        <v>241</v>
      </c>
      <c r="AH28" s="4" t="s">
        <v>17</v>
      </c>
      <c r="AI28" s="4" t="s">
        <v>17</v>
      </c>
      <c r="AK28" t="s">
        <v>66</v>
      </c>
      <c r="AL28" s="4" t="s">
        <v>0</v>
      </c>
      <c r="AM28" s="4" t="s">
        <v>0</v>
      </c>
      <c r="AN28" s="3" t="s">
        <v>67</v>
      </c>
      <c r="AO28" s="2" t="s">
        <v>82</v>
      </c>
      <c r="AP28" t="s">
        <v>228</v>
      </c>
      <c r="AQ28" t="s">
        <v>66</v>
      </c>
      <c r="AR28" s="4" t="s">
        <v>0</v>
      </c>
      <c r="AS28" s="4" t="s">
        <v>0</v>
      </c>
      <c r="AU28" t="s">
        <v>66</v>
      </c>
      <c r="AV28" s="4" t="s">
        <v>0</v>
      </c>
      <c r="AW28" s="4" t="s">
        <v>0</v>
      </c>
      <c r="AX28" s="3" t="s">
        <v>67</v>
      </c>
      <c r="AY28" s="2" t="s">
        <v>68</v>
      </c>
      <c r="AZ28" t="s">
        <v>228</v>
      </c>
      <c r="BA28" t="s">
        <v>66</v>
      </c>
      <c r="BB28" s="4" t="s">
        <v>0</v>
      </c>
      <c r="BC28" s="4" t="s">
        <v>0</v>
      </c>
      <c r="BE28" t="s">
        <v>240</v>
      </c>
      <c r="BF28" s="4" t="s">
        <v>8</v>
      </c>
      <c r="BG28" s="4" t="s">
        <v>8</v>
      </c>
      <c r="BH28" s="3" t="s">
        <v>87</v>
      </c>
      <c r="BI28" s="2" t="s">
        <v>200</v>
      </c>
      <c r="BJ28" t="s">
        <v>229</v>
      </c>
      <c r="BK28" t="s">
        <v>240</v>
      </c>
      <c r="BL28" s="4" t="s">
        <v>8</v>
      </c>
      <c r="BM28" s="4" t="s">
        <v>8</v>
      </c>
    </row>
    <row r="29" spans="4:65" x14ac:dyDescent="0.25">
      <c r="E29" t="s">
        <v>31</v>
      </c>
      <c r="H29" t="str">
        <f t="array" ref="H29">IFERROR(INDEX($AA$2:$AA$93,SMALL(IF(COUNTIF($H$2:H28,$AA$2:$AA$93)=0,ROW($AA$1:$AA$92)),1)),"")</f>
        <v/>
      </c>
      <c r="I29" t="str">
        <f t="array" ref="I29">IFERROR(INDEX($AB$2:$AB$93,SMALL(IF((COUNTIF($I$2:$I28,$AB$2:$AB$93)=0)*($AA$2:$AA$93=$G$1),ROW($AA$1:$AA$92)),1)),"")</f>
        <v/>
      </c>
      <c r="J29" t="str">
        <f t="array" ref="J29">IF($J$1="Все Территории",
IFERROR(INDEX($AC$2:$AC$93,SMALL(IF((COUNTIF($J$2:$J28,$AC$2:$AC$93)=0)*($AA$2:$AA$93=$G$1),ROW($AA$1:$AA$92)),1)),""),
IFERROR(INDEX($AC$2:$AC$93,SMALL(IF((COUNTIF($J$2:$J28,$AC$2:$AC$93)=0)*($AB$2:$AB$93=$J$1),ROW($AB$1:$AB$92)),1)),""))</f>
        <v/>
      </c>
      <c r="K29" t="str">
        <f t="array" ref="K29">IF($J$1="Все Территории",
IFERROR(INDEX($AE$2:$AE$93,SMALL(IF((COUNTIF($K$2:$K28,$AE$2:$AE$93)=0)*($AB$2:$AB$93=$G$1),ROW($AB$1:$AB$92)),1)),""),
IF(AND($G$1="Москва",$J$1="Все Территории"),
IFERROR(INDEX($AE$2:$AE$93,SMALL(IF((COUNTIF($K$2:$K28,$AE$2:$AE$93)=0)*($AC$2:$AC$93=$G$1),ROW($AC$1:$AC$92)),1)),""),
IFERROR(INDEX($AE$2:$AE$93,SMALL(IF((COUNTIF($K$2:$K28,$AE$2:$AE$93)=0)*($AB$2:$AB$93=$J$1),ROW($AB$1:$AB$92)),1)),"")))</f>
        <v/>
      </c>
      <c r="L29" t="str">
        <f t="array" ref="L29">IF($K$1="Все Города",
IFERROR(INDEX($AE$2:$AE$93,SMALL(IF((COUNTIF($L$2:$L28,$AE$2:$AE$93)=0)*($AB$2:$AB$93=$G$1),ROW($AB$1:$AB$92)),1)),""),
IF(AND($G$1="Москва",$J$1="Все"),
IFERROR(INDEX($AE$2:$AE$93,SMALL(IF((COUNTIF($L$2:$L28,$AE$2:$AE$93)=0)*($AD$2:$AD$93=$G$1),ROW($AB$1:$AB$92)),1)),""),
IF(AND($G$1="Москва",$J$1&lt;&gt;"Все"),
IFERROR(INDEX($AE$2:$AE$93,SMALL(IF((COUNTIF($L$2:$L28,$AE$2:$AE$93)=0)*($AB$2:$AB$93=$J$1),ROW($AB$1:$AB$92)),1)),""),
IFERROR(INDEX($AE$2:$AE$93,SMALL(IF((COUNTIF($L$2:$L28,$AE$2:$AE$93)=0)*($AC$2:$AC$93=$K$1),ROW($AC$1:$AC$92)),1)),""))))</f>
        <v/>
      </c>
      <c r="M29" t="str">
        <f t="array" ref="M29">IFERROR(INDEX($O$2:$O$93,SMALL(IF(COUNTIF($M$1:M28,$O$2:$O$93)=0,ROW($O$1:$O$92)),1)),"")</f>
        <v/>
      </c>
      <c r="N29" t="str">
        <f t="array" ref="N29">IF($G$1="Все Округа",
IFERROR(INDEX($AE$2:$AE$93,SMALL(IF(COUNTIF($N$1:N28,$AE$2:$AE$93)=0,ROW($AE$1:$AE$92)),1)),""),
IF($J$1="Все Территории",
IFERROR(INDEX($AE$2:$AE$93,SMALL(IF((COUNTIF($N$1:$N28,$AE$2:$AE$93)=0)*($AA$2:$AA$93=$G$1),ROW($AA$1:$AA$92)),1)),""),
IF($K$1="Все Города",
IFERROR(INDEX($AE$2:$AE$93,SMALL(IF((COUNTIF($N$1:$N28,$AE$2:$AE$93)=0)*($AB$2:$AB$93=$J$1),ROW($AB$1:$AB$92)),1)),""),
IF($L$1="Все Филиалы",
IFERROR(INDEX($AE$2:$AE$93,SMALL(IF((COUNTIF($N$1:$N28,$AE$2:$AE$93)=0)*($AC$2:$AC$93=$K$1),ROW($AC$1:$AC$92)),1)),""),
IF(ROW($L29)=3,$L$1,"")
)
)
)
)</f>
        <v>ТЕРР_ТУЛА1</v>
      </c>
      <c r="O29" t="str">
        <f t="shared" si="0"/>
        <v>Средний</v>
      </c>
      <c r="P29" t="str">
        <f t="array" ref="P29">IF($O$1="Все Форматы",
IFERROR(INDEX($N$3:$N$93,SMALL(IF(COUNTIF($P$2:$P28,$N$3:$N$93)=0,ROW($N$2:$N$92)-1),1)),""),
IFERROR(INDEX($N$2:$N$93,SMALL(IF((COUNTIF($P$1:$P28,$N$2:$N$93)=0)*($O$2:$O$93=$O$1),ROW($O$1:$O$92)),1)),""))</f>
        <v/>
      </c>
      <c r="Q29" t="str">
        <f t="array" ref="Q29">IF($P29="","",VLOOKUP($P29,$AE$3:$AI$93,3,0))</f>
        <v/>
      </c>
      <c r="R29" t="str">
        <f t="array" ref="R29">IFERROR(INDEX($Q$2:$Q$93,SMALL(IF(COUNTIF($R$1:R28,$Q$2:$Q$93)=0,ROW($Q$1:$Q$92)),1)),"")</f>
        <v/>
      </c>
      <c r="S29" t="str">
        <f t="array" ref="S29">IFERROR(INDEX($P$2:$P$93,SMALL(IF((COUNTIF($S$1:$S28,$P$2:$P$93)=0)*($Q$2:$Q$93=$S$1),ROW($Q$1:$Q$92)),1)),"")</f>
        <v/>
      </c>
      <c r="T29" t="str">
        <f t="shared" si="1"/>
        <v/>
      </c>
      <c r="U29" s="4" t="str">
        <f t="array" ref="U29">IFERROR(INDEX($T$2:$T$93,SMALL(IF(COUNTIF($U$1:U28,$T$2:$T$93)=0,ROW($T$1:$T$92)),1)),"")</f>
        <v/>
      </c>
      <c r="V29" s="4" t="str">
        <f t="array" ref="V29">IFERROR(INDEX($P$2:$P$93,SMALL(IF((COUNTIF($V$1:$V28,$P$2:$P$93)=0)*($U$2:$U$93=$V$1),ROW($U$1:$U$92)),1)),"")</f>
        <v/>
      </c>
      <c r="W29" t="str">
        <f t="shared" si="2"/>
        <v/>
      </c>
      <c r="X29" t="str">
        <f t="array" ref="X29">IFERROR(INDEX($W$2:$W$93,SMALL(IF(COUNTIF($X$1:X28,$W$2:$W$93)=0,ROW($W$1:$W$92)),1)),"")</f>
        <v/>
      </c>
      <c r="Y29" t="str">
        <f t="array" ref="Y29">IFERROR(INDEX($P$2:$P$93,SMALL(IF((COUNTIF($Y$1:$Y28,$P$2:$P$93)=0)*($X$2:$X$93=$Y$1),ROW($X$1:$X$92)),1)),"")</f>
        <v/>
      </c>
      <c r="AA29" t="s">
        <v>239</v>
      </c>
      <c r="AB29" s="4" t="s">
        <v>247</v>
      </c>
      <c r="AC29" s="4" t="s">
        <v>23</v>
      </c>
      <c r="AD29" s="3" t="s">
        <v>110</v>
      </c>
      <c r="AE29" s="2" t="s">
        <v>111</v>
      </c>
      <c r="AF29" t="s">
        <v>229</v>
      </c>
      <c r="AG29" t="s">
        <v>239</v>
      </c>
      <c r="AH29" s="4" t="s">
        <v>247</v>
      </c>
      <c r="AI29" s="4" t="s">
        <v>23</v>
      </c>
      <c r="AK29" t="s">
        <v>66</v>
      </c>
      <c r="AL29" s="4" t="s">
        <v>2</v>
      </c>
      <c r="AM29" s="4" t="s">
        <v>2</v>
      </c>
      <c r="AN29" s="3" t="s">
        <v>67</v>
      </c>
      <c r="AO29" s="2" t="s">
        <v>92</v>
      </c>
      <c r="AP29" t="s">
        <v>228</v>
      </c>
      <c r="AQ29" t="s">
        <v>66</v>
      </c>
      <c r="AR29" s="4" t="s">
        <v>2</v>
      </c>
      <c r="AS29" s="4" t="s">
        <v>2</v>
      </c>
      <c r="AU29" t="s">
        <v>66</v>
      </c>
      <c r="AV29" s="4" t="s">
        <v>0</v>
      </c>
      <c r="AW29" s="4" t="s">
        <v>0</v>
      </c>
      <c r="AX29" s="3" t="s">
        <v>67</v>
      </c>
      <c r="AY29" s="2" t="s">
        <v>79</v>
      </c>
      <c r="AZ29" t="s">
        <v>228</v>
      </c>
      <c r="BA29" t="s">
        <v>66</v>
      </c>
      <c r="BB29" s="4" t="s">
        <v>0</v>
      </c>
      <c r="BC29" s="4" t="s">
        <v>0</v>
      </c>
      <c r="BE29" t="s">
        <v>241</v>
      </c>
      <c r="BF29" s="4" t="s">
        <v>17</v>
      </c>
      <c r="BG29" s="4" t="s">
        <v>17</v>
      </c>
      <c r="BH29" s="3" t="s">
        <v>108</v>
      </c>
      <c r="BI29" s="2" t="s">
        <v>109</v>
      </c>
      <c r="BJ29" t="s">
        <v>228</v>
      </c>
      <c r="BK29" t="s">
        <v>241</v>
      </c>
      <c r="BL29" s="4" t="s">
        <v>17</v>
      </c>
      <c r="BM29" s="4" t="s">
        <v>17</v>
      </c>
    </row>
    <row r="30" spans="4:65" x14ac:dyDescent="0.25">
      <c r="E30" t="s">
        <v>51</v>
      </c>
      <c r="H30" t="str">
        <f t="array" ref="H30">IFERROR(INDEX($AA$2:$AA$93,SMALL(IF(COUNTIF($H$2:H29,$AA$2:$AA$93)=0,ROW($AA$1:$AA$92)),1)),"")</f>
        <v/>
      </c>
      <c r="I30" t="str">
        <f t="array" ref="I30">IFERROR(INDEX($AB$2:$AB$93,SMALL(IF((COUNTIF($I$2:$I29,$AB$2:$AB$93)=0)*($AA$2:$AA$93=$G$1),ROW($AA$1:$AA$92)),1)),"")</f>
        <v/>
      </c>
      <c r="J30" t="str">
        <f t="array" ref="J30">IF($J$1="Все Территории",
IFERROR(INDEX($AC$2:$AC$93,SMALL(IF((COUNTIF($J$2:$J29,$AC$2:$AC$93)=0)*($AA$2:$AA$93=$G$1),ROW($AA$1:$AA$92)),1)),""),
IFERROR(INDEX($AC$2:$AC$93,SMALL(IF((COUNTIF($J$2:$J29,$AC$2:$AC$93)=0)*($AB$2:$AB$93=$J$1),ROW($AB$1:$AB$92)),1)),""))</f>
        <v/>
      </c>
      <c r="K30" t="str">
        <f t="array" ref="K30">IF($J$1="Все Территории",
IFERROR(INDEX($AE$2:$AE$93,SMALL(IF((COUNTIF($K$2:$K29,$AE$2:$AE$93)=0)*($AB$2:$AB$93=$G$1),ROW($AB$1:$AB$92)),1)),""),
IF(AND($G$1="Москва",$J$1="Все Территории"),
IFERROR(INDEX($AE$2:$AE$93,SMALL(IF((COUNTIF($K$2:$K29,$AE$2:$AE$93)=0)*($AC$2:$AC$93=$G$1),ROW($AC$1:$AC$92)),1)),""),
IFERROR(INDEX($AE$2:$AE$93,SMALL(IF((COUNTIF($K$2:$K29,$AE$2:$AE$93)=0)*($AB$2:$AB$93=$J$1),ROW($AB$1:$AB$92)),1)),"")))</f>
        <v/>
      </c>
      <c r="L30" t="str">
        <f t="array" ref="L30">IF($K$1="Все Города",
IFERROR(INDEX($AE$2:$AE$93,SMALL(IF((COUNTIF($L$2:$L29,$AE$2:$AE$93)=0)*($AB$2:$AB$93=$G$1),ROW($AB$1:$AB$92)),1)),""),
IF(AND($G$1="Москва",$J$1="Все"),
IFERROR(INDEX($AE$2:$AE$93,SMALL(IF((COUNTIF($L$2:$L29,$AE$2:$AE$93)=0)*($AD$2:$AD$93=$G$1),ROW($AB$1:$AB$92)),1)),""),
IF(AND($G$1="Москва",$J$1&lt;&gt;"Все"),
IFERROR(INDEX($AE$2:$AE$93,SMALL(IF((COUNTIF($L$2:$L29,$AE$2:$AE$93)=0)*($AB$2:$AB$93=$J$1),ROW($AB$1:$AB$92)),1)),""),
IFERROR(INDEX($AE$2:$AE$93,SMALL(IF((COUNTIF($L$2:$L29,$AE$2:$AE$93)=0)*($AC$2:$AC$93=$K$1),ROW($AC$1:$AC$92)),1)),""))))</f>
        <v/>
      </c>
      <c r="M30" t="str">
        <f t="array" ref="M30">IFERROR(INDEX($O$2:$O$93,SMALL(IF(COUNTIF($M$1:M29,$O$2:$O$93)=0,ROW($O$1:$O$92)),1)),"")</f>
        <v/>
      </c>
      <c r="N30" t="str">
        <f t="array" ref="N30">IF($G$1="Все Округа",
IFERROR(INDEX($AE$2:$AE$93,SMALL(IF(COUNTIF($N$1:N29,$AE$2:$AE$93)=0,ROW($AE$1:$AE$92)),1)),""),
IF($J$1="Все Территории",
IFERROR(INDEX($AE$2:$AE$93,SMALL(IF((COUNTIF($N$1:$N29,$AE$2:$AE$93)=0)*($AA$2:$AA$93=$G$1),ROW($AA$1:$AA$92)),1)),""),
IF($K$1="Все Города",
IFERROR(INDEX($AE$2:$AE$93,SMALL(IF((COUNTIF($N$1:$N29,$AE$2:$AE$93)=0)*($AB$2:$AB$93=$J$1),ROW($AB$1:$AB$92)),1)),""),
IF($L$1="Все Филиалы",
IFERROR(INDEX($AE$2:$AE$93,SMALL(IF((COUNTIF($N$1:$N29,$AE$2:$AE$93)=0)*($AC$2:$AC$93=$K$1),ROW($AC$1:$AC$92)),1)),""),
IF(ROW($L30)=3,$L$1,"")
)
)
)
)</f>
        <v>ТЕРР_МСК5</v>
      </c>
      <c r="O30" t="str">
        <f t="shared" si="0"/>
        <v>Большой</v>
      </c>
      <c r="P30" t="str">
        <f t="array" ref="P30">IF($O$1="Все Форматы",
IFERROR(INDEX($N$3:$N$93,SMALL(IF(COUNTIF($P$2:$P29,$N$3:$N$93)=0,ROW($N$2:$N$92)-1),1)),""),
IFERROR(INDEX($N$2:$N$93,SMALL(IF((COUNTIF($P$1:$P29,$N$2:$N$93)=0)*($O$2:$O$93=$O$1),ROW($O$1:$O$92)),1)),""))</f>
        <v/>
      </c>
      <c r="Q30" t="str">
        <f t="array" ref="Q30">IF($P30="","",VLOOKUP($P30,$AE$3:$AI$93,3,0))</f>
        <v/>
      </c>
      <c r="R30" t="str">
        <f t="array" ref="R30">IFERROR(INDEX($Q$2:$Q$93,SMALL(IF(COUNTIF($R$1:R29,$Q$2:$Q$93)=0,ROW($Q$1:$Q$92)),1)),"")</f>
        <v/>
      </c>
      <c r="S30" t="str">
        <f t="array" ref="S30">IFERROR(INDEX($P$2:$P$93,SMALL(IF((COUNTIF($S$1:$S29,$P$2:$P$93)=0)*($Q$2:$Q$93=$S$1),ROW($Q$1:$Q$92)),1)),"")</f>
        <v/>
      </c>
      <c r="T30" t="str">
        <f t="shared" si="1"/>
        <v/>
      </c>
      <c r="U30" s="4" t="str">
        <f t="array" ref="U30">IFERROR(INDEX($T$2:$T$93,SMALL(IF(COUNTIF($U$1:U29,$T$2:$T$93)=0,ROW($T$1:$T$92)),1)),"")</f>
        <v/>
      </c>
      <c r="V30" s="4" t="str">
        <f t="array" ref="V30">IFERROR(INDEX($P$2:$P$93,SMALL(IF((COUNTIF($V$1:$V29,$P$2:$P$93)=0)*($U$2:$U$93=$V$1),ROW($U$1:$U$92)),1)),"")</f>
        <v/>
      </c>
      <c r="W30" t="str">
        <f t="shared" si="2"/>
        <v/>
      </c>
      <c r="X30" t="str">
        <f t="array" ref="X30">IFERROR(INDEX($W$2:$W$93,SMALL(IF(COUNTIF($X$1:X29,$W$2:$W$93)=0,ROW($W$1:$W$92)),1)),"")</f>
        <v/>
      </c>
      <c r="Y30" t="str">
        <f t="array" ref="Y30">IFERROR(INDEX($P$2:$P$93,SMALL(IF((COUNTIF($Y$1:$Y29,$P$2:$P$93)=0)*($X$2:$X$93=$Y$1),ROW($X$1:$X$92)),1)),"")</f>
        <v/>
      </c>
      <c r="AA30" t="s">
        <v>66</v>
      </c>
      <c r="AB30" s="4" t="s">
        <v>2</v>
      </c>
      <c r="AC30" s="4" t="s">
        <v>2</v>
      </c>
      <c r="AD30" s="3" t="s">
        <v>67</v>
      </c>
      <c r="AE30" s="2" t="s">
        <v>112</v>
      </c>
      <c r="AF30" t="s">
        <v>228</v>
      </c>
      <c r="AG30" t="s">
        <v>66</v>
      </c>
      <c r="AH30" s="4" t="s">
        <v>2</v>
      </c>
      <c r="AI30" s="4" t="s">
        <v>2</v>
      </c>
      <c r="AK30" t="s">
        <v>66</v>
      </c>
      <c r="AL30" s="4" t="s">
        <v>2</v>
      </c>
      <c r="AM30" s="4" t="s">
        <v>2</v>
      </c>
      <c r="AN30" s="3" t="s">
        <v>67</v>
      </c>
      <c r="AO30" s="2" t="s">
        <v>112</v>
      </c>
      <c r="AP30" t="s">
        <v>228</v>
      </c>
      <c r="AQ30" t="s">
        <v>66</v>
      </c>
      <c r="AR30" s="4" t="s">
        <v>2</v>
      </c>
      <c r="AS30" s="4" t="s">
        <v>2</v>
      </c>
      <c r="AU30" t="s">
        <v>66</v>
      </c>
      <c r="AV30" s="4" t="s">
        <v>0</v>
      </c>
      <c r="AW30" s="4" t="s">
        <v>0</v>
      </c>
      <c r="AX30" s="3" t="s">
        <v>67</v>
      </c>
      <c r="AY30" s="2" t="s">
        <v>82</v>
      </c>
      <c r="AZ30" t="s">
        <v>228</v>
      </c>
      <c r="BA30" t="s">
        <v>66</v>
      </c>
      <c r="BB30" s="4" t="s">
        <v>0</v>
      </c>
      <c r="BC30" s="4" t="s">
        <v>0</v>
      </c>
      <c r="BE30" t="s">
        <v>239</v>
      </c>
      <c r="BF30" s="4" t="s">
        <v>248</v>
      </c>
      <c r="BG30" s="4" t="s">
        <v>37</v>
      </c>
      <c r="BH30" s="3" t="s">
        <v>183</v>
      </c>
      <c r="BI30" s="2" t="s">
        <v>184</v>
      </c>
      <c r="BJ30" t="s">
        <v>229</v>
      </c>
      <c r="BK30" t="s">
        <v>239</v>
      </c>
      <c r="BL30" s="4" t="s">
        <v>248</v>
      </c>
      <c r="BM30" s="4" t="s">
        <v>37</v>
      </c>
    </row>
    <row r="31" spans="4:65" x14ac:dyDescent="0.25">
      <c r="E31" t="s">
        <v>0</v>
      </c>
      <c r="H31" t="str">
        <f t="array" ref="H31">IFERROR(INDEX($AA$2:$AA$93,SMALL(IF(COUNTIF($H$2:H30,$AA$2:$AA$93)=0,ROW($AA$1:$AA$92)),1)),"")</f>
        <v/>
      </c>
      <c r="I31" t="str">
        <f t="array" ref="I31">IFERROR(INDEX($AB$2:$AB$93,SMALL(IF((COUNTIF($I$2:$I30,$AB$2:$AB$93)=0)*($AA$2:$AA$93=$G$1),ROW($AA$1:$AA$92)),1)),"")</f>
        <v/>
      </c>
      <c r="J31" t="str">
        <f t="array" ref="J31">IF($J$1="Все Территории",
IFERROR(INDEX($AC$2:$AC$93,SMALL(IF((COUNTIF($J$2:$J30,$AC$2:$AC$93)=0)*($AA$2:$AA$93=$G$1),ROW($AA$1:$AA$92)),1)),""),
IFERROR(INDEX($AC$2:$AC$93,SMALL(IF((COUNTIF($J$2:$J30,$AC$2:$AC$93)=0)*($AB$2:$AB$93=$J$1),ROW($AB$1:$AB$92)),1)),""))</f>
        <v/>
      </c>
      <c r="K31" t="str">
        <f t="array" ref="K31">IF($J$1="Все Территории",
IFERROR(INDEX($AE$2:$AE$93,SMALL(IF((COUNTIF($K$2:$K30,$AE$2:$AE$93)=0)*($AB$2:$AB$93=$G$1),ROW($AB$1:$AB$92)),1)),""),
IF(AND($G$1="Москва",$J$1="Все Территории"),
IFERROR(INDEX($AE$2:$AE$93,SMALL(IF((COUNTIF($K$2:$K30,$AE$2:$AE$93)=0)*($AC$2:$AC$93=$G$1),ROW($AC$1:$AC$92)),1)),""),
IFERROR(INDEX($AE$2:$AE$93,SMALL(IF((COUNTIF($K$2:$K30,$AE$2:$AE$93)=0)*($AB$2:$AB$93=$J$1),ROW($AB$1:$AB$92)),1)),"")))</f>
        <v/>
      </c>
      <c r="L31" t="str">
        <f t="array" ref="L31">IF($K$1="Все Города",
IFERROR(INDEX($AE$2:$AE$93,SMALL(IF((COUNTIF($L$2:$L30,$AE$2:$AE$93)=0)*($AB$2:$AB$93=$G$1),ROW($AB$1:$AB$92)),1)),""),
IF(AND($G$1="Москва",$J$1="Все"),
IFERROR(INDEX($AE$2:$AE$93,SMALL(IF((COUNTIF($L$2:$L30,$AE$2:$AE$93)=0)*($AD$2:$AD$93=$G$1),ROW($AB$1:$AB$92)),1)),""),
IF(AND($G$1="Москва",$J$1&lt;&gt;"Все"),
IFERROR(INDEX($AE$2:$AE$93,SMALL(IF((COUNTIF($L$2:$L30,$AE$2:$AE$93)=0)*($AB$2:$AB$93=$J$1),ROW($AB$1:$AB$92)),1)),""),
IFERROR(INDEX($AE$2:$AE$93,SMALL(IF((COUNTIF($L$2:$L30,$AE$2:$AE$93)=0)*($AC$2:$AC$93=$K$1),ROW($AC$1:$AC$92)),1)),""))))</f>
        <v/>
      </c>
      <c r="M31" t="str">
        <f t="array" ref="M31">IFERROR(INDEX($O$2:$O$93,SMALL(IF(COUNTIF($M$1:M30,$O$2:$O$93)=0,ROW($O$1:$O$92)),1)),"")</f>
        <v/>
      </c>
      <c r="N31" t="str">
        <f t="array" ref="N31">IF($G$1="Все Округа",
IFERROR(INDEX($AE$2:$AE$93,SMALL(IF(COUNTIF($N$1:N30,$AE$2:$AE$93)=0,ROW($AE$1:$AE$92)),1)),""),
IF($J$1="Все Территории",
IFERROR(INDEX($AE$2:$AE$93,SMALL(IF((COUNTIF($N$1:$N30,$AE$2:$AE$93)=0)*($AA$2:$AA$93=$G$1),ROW($AA$1:$AA$92)),1)),""),
IF($K$1="Все Города",
IFERROR(INDEX($AE$2:$AE$93,SMALL(IF((COUNTIF($N$1:$N30,$AE$2:$AE$93)=0)*($AB$2:$AB$93=$J$1),ROW($AB$1:$AB$92)),1)),""),
IF($L$1="Все Филиалы",
IFERROR(INDEX($AE$2:$AE$93,SMALL(IF((COUNTIF($N$1:$N30,$AE$2:$AE$93)=0)*($AC$2:$AC$93=$K$1),ROW($AC$1:$AC$92)),1)),""),
IF(ROW($L31)=3,$L$1,"")
)
)
)
)</f>
        <v>ТЕРР_УФА1</v>
      </c>
      <c r="O31" t="str">
        <f t="shared" si="0"/>
        <v>Большой</v>
      </c>
      <c r="P31" t="str">
        <f t="array" ref="P31">IF($O$1="Все Форматы",
IFERROR(INDEX($N$3:$N$93,SMALL(IF(COUNTIF($P$2:$P30,$N$3:$N$93)=0,ROW($N$2:$N$92)-1),1)),""),
IFERROR(INDEX($N$2:$N$93,SMALL(IF((COUNTIF($P$1:$P30,$N$2:$N$93)=0)*($O$2:$O$93=$O$1),ROW($O$1:$O$92)),1)),""))</f>
        <v/>
      </c>
      <c r="Q31" t="str">
        <f t="array" ref="Q31">IF($P31="","",VLOOKUP($P31,$AE$3:$AI$93,3,0))</f>
        <v/>
      </c>
      <c r="R31" t="str">
        <f t="array" ref="R31">IFERROR(INDEX($Q$2:$Q$93,SMALL(IF(COUNTIF($R$1:R30,$Q$2:$Q$93)=0,ROW($Q$1:$Q$92)),1)),"")</f>
        <v/>
      </c>
      <c r="S31" t="str">
        <f t="array" ref="S31">IFERROR(INDEX($P$2:$P$93,SMALL(IF((COUNTIF($S$1:$S30,$P$2:$P$93)=0)*($Q$2:$Q$93=$S$1),ROW($Q$1:$Q$92)),1)),"")</f>
        <v/>
      </c>
      <c r="T31" t="str">
        <f t="shared" si="1"/>
        <v/>
      </c>
      <c r="U31" s="4" t="str">
        <f t="array" ref="U31">IFERROR(INDEX($T$2:$T$93,SMALL(IF(COUNTIF($U$1:U30,$T$2:$T$93)=0,ROW($T$1:$T$92)),1)),"")</f>
        <v/>
      </c>
      <c r="V31" s="4" t="str">
        <f t="array" ref="V31">IFERROR(INDEX($P$2:$P$93,SMALL(IF((COUNTIF($V$1:$V30,$P$2:$P$93)=0)*($U$2:$U$93=$V$1),ROW($U$1:$U$92)),1)),"")</f>
        <v/>
      </c>
      <c r="W31" t="str">
        <f t="shared" si="2"/>
        <v/>
      </c>
      <c r="X31" t="str">
        <f t="array" ref="X31">IFERROR(INDEX($W$2:$W$93,SMALL(IF(COUNTIF($X$1:X30,$W$2:$W$93)=0,ROW($W$1:$W$92)),1)),"")</f>
        <v/>
      </c>
      <c r="Y31" t="str">
        <f t="array" ref="Y31">IFERROR(INDEX($P$2:$P$93,SMALL(IF((COUNTIF($Y$1:$Y30,$P$2:$P$93)=0)*($X$2:$X$93=$Y$1),ROW($X$1:$X$92)),1)),"")</f>
        <v/>
      </c>
      <c r="AA31" t="s">
        <v>241</v>
      </c>
      <c r="AB31" s="4" t="s">
        <v>20</v>
      </c>
      <c r="AC31" s="4" t="s">
        <v>20</v>
      </c>
      <c r="AD31" s="3" t="s">
        <v>113</v>
      </c>
      <c r="AE31" s="2" t="s">
        <v>114</v>
      </c>
      <c r="AF31" t="s">
        <v>228</v>
      </c>
      <c r="AG31" t="s">
        <v>241</v>
      </c>
      <c r="AH31" s="4" t="s">
        <v>20</v>
      </c>
      <c r="AI31" s="4" t="s">
        <v>20</v>
      </c>
      <c r="AK31" t="s">
        <v>66</v>
      </c>
      <c r="AL31" s="4" t="s">
        <v>2</v>
      </c>
      <c r="AM31" s="4" t="s">
        <v>2</v>
      </c>
      <c r="AN31" s="3" t="s">
        <v>67</v>
      </c>
      <c r="AO31" s="2" t="s">
        <v>125</v>
      </c>
      <c r="AP31" t="s">
        <v>229</v>
      </c>
      <c r="AQ31" t="s">
        <v>66</v>
      </c>
      <c r="AR31" s="4" t="s">
        <v>2</v>
      </c>
      <c r="AS31" s="4" t="s">
        <v>2</v>
      </c>
      <c r="AU31" t="s">
        <v>66</v>
      </c>
      <c r="AV31" s="4" t="s">
        <v>1</v>
      </c>
      <c r="AW31" s="4" t="s">
        <v>1</v>
      </c>
      <c r="AX31" s="3" t="s">
        <v>67</v>
      </c>
      <c r="AY31" s="2" t="s">
        <v>133</v>
      </c>
      <c r="AZ31" t="s">
        <v>229</v>
      </c>
      <c r="BA31" t="s">
        <v>66</v>
      </c>
      <c r="BB31" s="4" t="s">
        <v>1</v>
      </c>
      <c r="BC31" s="4" t="s">
        <v>1</v>
      </c>
      <c r="BE31" t="s">
        <v>239</v>
      </c>
      <c r="BF31" s="4" t="s">
        <v>248</v>
      </c>
      <c r="BG31" s="4" t="s">
        <v>30</v>
      </c>
      <c r="BH31" s="3" t="s">
        <v>121</v>
      </c>
      <c r="BI31" s="2" t="s">
        <v>122</v>
      </c>
      <c r="BJ31" t="s">
        <v>229</v>
      </c>
      <c r="BK31" t="s">
        <v>239</v>
      </c>
      <c r="BL31" s="4" t="s">
        <v>248</v>
      </c>
      <c r="BM31" s="4" t="s">
        <v>30</v>
      </c>
    </row>
    <row r="32" spans="4:65" x14ac:dyDescent="0.25">
      <c r="E32" t="s">
        <v>1</v>
      </c>
      <c r="H32" t="str">
        <f t="array" ref="H32">IFERROR(INDEX($AA$2:$AA$93,SMALL(IF(COUNTIF($H$2:H31,$AA$2:$AA$93)=0,ROW($AA$1:$AA$92)),1)),"")</f>
        <v/>
      </c>
      <c r="I32" t="str">
        <f t="array" ref="I32">IFERROR(INDEX($AB$2:$AB$93,SMALL(IF((COUNTIF($I$2:$I31,$AB$2:$AB$93)=0)*($AA$2:$AA$93=$G$1),ROW($AA$1:$AA$92)),1)),"")</f>
        <v/>
      </c>
      <c r="J32" t="str">
        <f t="array" ref="J32">IF($J$1="Все Территории",
IFERROR(INDEX($AC$2:$AC$93,SMALL(IF((COUNTIF($J$2:$J31,$AC$2:$AC$93)=0)*($AA$2:$AA$93=$G$1),ROW($AA$1:$AA$92)),1)),""),
IFERROR(INDEX($AC$2:$AC$93,SMALL(IF((COUNTIF($J$2:$J31,$AC$2:$AC$93)=0)*($AB$2:$AB$93=$J$1),ROW($AB$1:$AB$92)),1)),""))</f>
        <v/>
      </c>
      <c r="K32" t="str">
        <f t="array" ref="K32">IF($J$1="Все Территории",
IFERROR(INDEX($AE$2:$AE$93,SMALL(IF((COUNTIF($K$2:$K31,$AE$2:$AE$93)=0)*($AB$2:$AB$93=$G$1),ROW($AB$1:$AB$92)),1)),""),
IF(AND($G$1="Москва",$J$1="Все Территории"),
IFERROR(INDEX($AE$2:$AE$93,SMALL(IF((COUNTIF($K$2:$K31,$AE$2:$AE$93)=0)*($AC$2:$AC$93=$G$1),ROW($AC$1:$AC$92)),1)),""),
IFERROR(INDEX($AE$2:$AE$93,SMALL(IF((COUNTIF($K$2:$K31,$AE$2:$AE$93)=0)*($AB$2:$AB$93=$J$1),ROW($AB$1:$AB$92)),1)),"")))</f>
        <v/>
      </c>
      <c r="L32" t="str">
        <f t="array" ref="L32">IF($K$1="Все Города",
IFERROR(INDEX($AE$2:$AE$93,SMALL(IF((COUNTIF($L$2:$L31,$AE$2:$AE$93)=0)*($AB$2:$AB$93=$G$1),ROW($AB$1:$AB$92)),1)),""),
IF(AND($G$1="Москва",$J$1="Все"),
IFERROR(INDEX($AE$2:$AE$93,SMALL(IF((COUNTIF($L$2:$L31,$AE$2:$AE$93)=0)*($AD$2:$AD$93=$G$1),ROW($AB$1:$AB$92)),1)),""),
IF(AND($G$1="Москва",$J$1&lt;&gt;"Все"),
IFERROR(INDEX($AE$2:$AE$93,SMALL(IF((COUNTIF($L$2:$L31,$AE$2:$AE$93)=0)*($AB$2:$AB$93=$J$1),ROW($AB$1:$AB$92)),1)),""),
IFERROR(INDEX($AE$2:$AE$93,SMALL(IF((COUNTIF($L$2:$L31,$AE$2:$AE$93)=0)*($AC$2:$AC$93=$K$1),ROW($AC$1:$AC$92)),1)),""))))</f>
        <v/>
      </c>
      <c r="M32" t="str">
        <f t="array" ref="M32">IFERROR(INDEX($O$2:$O$93,SMALL(IF(COUNTIF($M$1:M31,$O$2:$O$93)=0,ROW($O$1:$O$92)),1)),"")</f>
        <v/>
      </c>
      <c r="N32" t="str">
        <f t="array" ref="N32">IF($G$1="Все Округа",
IFERROR(INDEX($AE$2:$AE$93,SMALL(IF(COUNTIF($N$1:N31,$AE$2:$AE$93)=0,ROW($AE$1:$AE$92)),1)),""),
IF($J$1="Все Территории",
IFERROR(INDEX($AE$2:$AE$93,SMALL(IF((COUNTIF($N$1:$N31,$AE$2:$AE$93)=0)*($AA$2:$AA$93=$G$1),ROW($AA$1:$AA$92)),1)),""),
IF($K$1="Все Города",
IFERROR(INDEX($AE$2:$AE$93,SMALL(IF((COUNTIF($N$1:$N31,$AE$2:$AE$93)=0)*($AB$2:$AB$93=$J$1),ROW($AB$1:$AB$92)),1)),""),
IF($L$1="Все Филиалы",
IFERROR(INDEX($AE$2:$AE$93,SMALL(IF((COUNTIF($N$1:$N31,$AE$2:$AE$93)=0)*($AC$2:$AC$93=$K$1),ROW($AC$1:$AC$92)),1)),""),
IF(ROW($L32)=3,$L$1,"")
)
)
)
)</f>
        <v>ТЕРР_НВСБ1</v>
      </c>
      <c r="O32" t="str">
        <f t="shared" si="0"/>
        <v>Средний</v>
      </c>
      <c r="P32" t="str">
        <f t="array" ref="P32">IF($O$1="Все Форматы",
IFERROR(INDEX($N$3:$N$93,SMALL(IF(COUNTIF($P$2:$P31,$N$3:$N$93)=0,ROW($N$2:$N$92)-1),1)),""),
IFERROR(INDEX($N$2:$N$93,SMALL(IF((COUNTIF($P$1:$P31,$N$2:$N$93)=0)*($O$2:$O$93=$O$1),ROW($O$1:$O$92)),1)),""))</f>
        <v/>
      </c>
      <c r="Q32" t="str">
        <f t="array" ref="Q32">IF($P32="","",VLOOKUP($P32,$AE$3:$AI$93,3,0))</f>
        <v/>
      </c>
      <c r="R32" t="str">
        <f t="array" ref="R32">IFERROR(INDEX($Q$2:$Q$93,SMALL(IF(COUNTIF($R$1:R31,$Q$2:$Q$93)=0,ROW($Q$1:$Q$92)),1)),"")</f>
        <v/>
      </c>
      <c r="S32" t="str">
        <f t="array" ref="S32">IFERROR(INDEX($P$2:$P$93,SMALL(IF((COUNTIF($S$1:$S31,$P$2:$P$93)=0)*($Q$2:$Q$93=$S$1),ROW($Q$1:$Q$92)),1)),"")</f>
        <v/>
      </c>
      <c r="T32" t="str">
        <f t="shared" si="1"/>
        <v/>
      </c>
      <c r="U32" s="4" t="str">
        <f t="array" ref="U32">IFERROR(INDEX($T$2:$T$93,SMALL(IF(COUNTIF($U$1:U31,$T$2:$T$93)=0,ROW($T$1:$T$92)),1)),"")</f>
        <v/>
      </c>
      <c r="V32" s="4" t="str">
        <f t="array" ref="V32">IFERROR(INDEX($P$2:$P$93,SMALL(IF((COUNTIF($V$1:$V31,$P$2:$P$93)=0)*($U$2:$U$93=$V$1),ROW($U$1:$U$92)),1)),"")</f>
        <v/>
      </c>
      <c r="W32" t="str">
        <f t="shared" si="2"/>
        <v/>
      </c>
      <c r="X32" t="str">
        <f t="array" ref="X32">IFERROR(INDEX($W$2:$W$93,SMALL(IF(COUNTIF($X$1:X31,$W$2:$W$93)=0,ROW($W$1:$W$92)),1)),"")</f>
        <v/>
      </c>
      <c r="Y32" t="str">
        <f t="array" ref="Y32">IFERROR(INDEX($P$2:$P$93,SMALL(IF((COUNTIF($Y$1:$Y31,$P$2:$P$93)=0)*($X$2:$X$93=$Y$1),ROW($X$1:$X$92)),1)),"")</f>
        <v/>
      </c>
      <c r="AA32" t="s">
        <v>241</v>
      </c>
      <c r="AB32" s="4" t="s">
        <v>19</v>
      </c>
      <c r="AC32" s="4" t="s">
        <v>19</v>
      </c>
      <c r="AD32" s="3" t="s">
        <v>115</v>
      </c>
      <c r="AE32" s="2" t="s">
        <v>116</v>
      </c>
      <c r="AF32" t="s">
        <v>229</v>
      </c>
      <c r="AG32" t="s">
        <v>241</v>
      </c>
      <c r="AH32" s="4" t="s">
        <v>19</v>
      </c>
      <c r="AI32" s="4" t="s">
        <v>19</v>
      </c>
      <c r="AK32" t="s">
        <v>66</v>
      </c>
      <c r="AL32" s="4" t="s">
        <v>1</v>
      </c>
      <c r="AM32" s="4" t="s">
        <v>1</v>
      </c>
      <c r="AN32" s="3" t="s">
        <v>67</v>
      </c>
      <c r="AO32" s="2" t="s">
        <v>133</v>
      </c>
      <c r="AP32" t="s">
        <v>229</v>
      </c>
      <c r="AQ32" t="s">
        <v>66</v>
      </c>
      <c r="AR32" s="4" t="s">
        <v>1</v>
      </c>
      <c r="AS32" s="4" t="s">
        <v>1</v>
      </c>
      <c r="AU32" t="s">
        <v>66</v>
      </c>
      <c r="AV32" s="4" t="s">
        <v>1</v>
      </c>
      <c r="AW32" s="4" t="s">
        <v>1</v>
      </c>
      <c r="AX32" s="3" t="s">
        <v>67</v>
      </c>
      <c r="AY32" s="2" t="s">
        <v>156</v>
      </c>
      <c r="AZ32" t="s">
        <v>229</v>
      </c>
      <c r="BA32" t="s">
        <v>66</v>
      </c>
      <c r="BB32" s="4" t="s">
        <v>1</v>
      </c>
      <c r="BC32" s="4" t="s">
        <v>1</v>
      </c>
      <c r="BE32" t="s">
        <v>241</v>
      </c>
      <c r="BF32" s="4" t="s">
        <v>10</v>
      </c>
      <c r="BG32" s="4" t="s">
        <v>31</v>
      </c>
      <c r="BH32" s="3" t="s">
        <v>129</v>
      </c>
      <c r="BI32" s="2" t="s">
        <v>130</v>
      </c>
      <c r="BJ32" t="s">
        <v>229</v>
      </c>
      <c r="BK32" t="s">
        <v>241</v>
      </c>
      <c r="BL32" s="4" t="s">
        <v>10</v>
      </c>
      <c r="BM32" s="4" t="s">
        <v>31</v>
      </c>
    </row>
    <row r="33" spans="5:65" x14ac:dyDescent="0.25">
      <c r="E33" t="s">
        <v>2</v>
      </c>
      <c r="H33" t="str">
        <f t="array" ref="H33">IFERROR(INDEX($AA$2:$AA$93,SMALL(IF(COUNTIF($H$2:H32,$AA$2:$AA$93)=0,ROW($AA$1:$AA$92)),1)),"")</f>
        <v/>
      </c>
      <c r="I33" t="str">
        <f t="array" ref="I33">IFERROR(INDEX($AB$2:$AB$93,SMALL(IF((COUNTIF($I$2:$I32,$AB$2:$AB$93)=0)*($AA$2:$AA$93=$G$1),ROW($AA$1:$AA$92)),1)),"")</f>
        <v/>
      </c>
      <c r="J33" t="str">
        <f t="array" ref="J33">IF($J$1="Все Территории",
IFERROR(INDEX($AC$2:$AC$93,SMALL(IF((COUNTIF($J$2:$J32,$AC$2:$AC$93)=0)*($AA$2:$AA$93=$G$1),ROW($AA$1:$AA$92)),1)),""),
IFERROR(INDEX($AC$2:$AC$93,SMALL(IF((COUNTIF($J$2:$J32,$AC$2:$AC$93)=0)*($AB$2:$AB$93=$J$1),ROW($AB$1:$AB$92)),1)),""))</f>
        <v/>
      </c>
      <c r="K33" t="str">
        <f t="array" ref="K33">IF($J$1="Все Территории",
IFERROR(INDEX($AE$2:$AE$93,SMALL(IF((COUNTIF($K$2:$K32,$AE$2:$AE$93)=0)*($AB$2:$AB$93=$G$1),ROW($AB$1:$AB$92)),1)),""),
IF(AND($G$1="Москва",$J$1="Все Территории"),
IFERROR(INDEX($AE$2:$AE$93,SMALL(IF((COUNTIF($K$2:$K32,$AE$2:$AE$93)=0)*($AC$2:$AC$93=$G$1),ROW($AC$1:$AC$92)),1)),""),
IFERROR(INDEX($AE$2:$AE$93,SMALL(IF((COUNTIF($K$2:$K32,$AE$2:$AE$93)=0)*($AB$2:$AB$93=$J$1),ROW($AB$1:$AB$92)),1)),"")))</f>
        <v/>
      </c>
      <c r="L33" t="str">
        <f t="array" ref="L33">IF($K$1="Все Города",
IFERROR(INDEX($AE$2:$AE$93,SMALL(IF((COUNTIF($L$2:$L32,$AE$2:$AE$93)=0)*($AB$2:$AB$93=$G$1),ROW($AB$1:$AB$92)),1)),""),
IF(AND($G$1="Москва",$J$1="Все"),
IFERROR(INDEX($AE$2:$AE$93,SMALL(IF((COUNTIF($L$2:$L32,$AE$2:$AE$93)=0)*($AD$2:$AD$93=$G$1),ROW($AB$1:$AB$92)),1)),""),
IF(AND($G$1="Москва",$J$1&lt;&gt;"Все"),
IFERROR(INDEX($AE$2:$AE$93,SMALL(IF((COUNTIF($L$2:$L32,$AE$2:$AE$93)=0)*($AB$2:$AB$93=$J$1),ROW($AB$1:$AB$92)),1)),""),
IFERROR(INDEX($AE$2:$AE$93,SMALL(IF((COUNTIF($L$2:$L32,$AE$2:$AE$93)=0)*($AC$2:$AC$93=$K$1),ROW($AC$1:$AC$92)),1)),""))))</f>
        <v/>
      </c>
      <c r="M33" t="str">
        <f t="array" ref="M33">IFERROR(INDEX($O$2:$O$93,SMALL(IF(COUNTIF($M$1:M32,$O$2:$O$93)=0,ROW($O$1:$O$92)),1)),"")</f>
        <v/>
      </c>
      <c r="N33" t="str">
        <f t="array" ref="N33">IF($G$1="Все Округа",
IFERROR(INDEX($AE$2:$AE$93,SMALL(IF(COUNTIF($N$1:N32,$AE$2:$AE$93)=0,ROW($AE$1:$AE$92)),1)),""),
IF($J$1="Все Территории",
IFERROR(INDEX($AE$2:$AE$93,SMALL(IF((COUNTIF($N$1:$N32,$AE$2:$AE$93)=0)*($AA$2:$AA$93=$G$1),ROW($AA$1:$AA$92)),1)),""),
IF($K$1="Все Города",
IFERROR(INDEX($AE$2:$AE$93,SMALL(IF((COUNTIF($N$1:$N32,$AE$2:$AE$93)=0)*($AB$2:$AB$93=$J$1),ROW($AB$1:$AB$92)),1)),""),
IF($L$1="Все Филиалы",
IFERROR(INDEX($AE$2:$AE$93,SMALL(IF((COUNTIF($N$1:$N32,$AE$2:$AE$93)=0)*($AC$2:$AC$93=$K$1),ROW($AC$1:$AC$92)),1)),""),
IF(ROW($L33)=3,$L$1,"")
)
)
)
)</f>
        <v>ТЕРР_НЧ1</v>
      </c>
      <c r="O33" t="str">
        <f t="shared" si="0"/>
        <v>Средний</v>
      </c>
      <c r="P33" t="str">
        <f t="array" ref="P33">IF($O$1="Все Форматы",
IFERROR(INDEX($N$3:$N$93,SMALL(IF(COUNTIF($P$2:$P32,$N$3:$N$93)=0,ROW($N$2:$N$92)-1),1)),""),
IFERROR(INDEX($N$2:$N$93,SMALL(IF((COUNTIF($P$1:$P32,$N$2:$N$93)=0)*($O$2:$O$93=$O$1),ROW($O$1:$O$92)),1)),""))</f>
        <v/>
      </c>
      <c r="Q33" t="str">
        <f t="array" ref="Q33">IF($P33="","",VLOOKUP($P33,$AE$3:$AI$93,3,0))</f>
        <v/>
      </c>
      <c r="R33" t="str">
        <f t="array" ref="R33">IFERROR(INDEX($Q$2:$Q$93,SMALL(IF(COUNTIF($R$1:R32,$Q$2:$Q$93)=0,ROW($Q$1:$Q$92)),1)),"")</f>
        <v/>
      </c>
      <c r="S33" t="str">
        <f t="array" ref="S33">IFERROR(INDEX($P$2:$P$93,SMALL(IF((COUNTIF($S$1:$S32,$P$2:$P$93)=0)*($Q$2:$Q$93=$S$1),ROW($Q$1:$Q$92)),1)),"")</f>
        <v/>
      </c>
      <c r="T33" t="str">
        <f t="shared" si="1"/>
        <v/>
      </c>
      <c r="U33" s="4" t="str">
        <f t="array" ref="U33">IFERROR(INDEX($T$2:$T$93,SMALL(IF(COUNTIF($U$1:U32,$T$2:$T$93)=0,ROW($T$1:$T$92)),1)),"")</f>
        <v/>
      </c>
      <c r="V33" s="4" t="str">
        <f t="array" ref="V33">IFERROR(INDEX($P$2:$P$93,SMALL(IF((COUNTIF($V$1:$V32,$P$2:$P$93)=0)*($U$2:$U$93=$V$1),ROW($U$1:$U$92)),1)),"")</f>
        <v/>
      </c>
      <c r="W33" t="str">
        <f t="shared" si="2"/>
        <v/>
      </c>
      <c r="X33" t="str">
        <f t="array" ref="X33">IFERROR(INDEX($W$2:$W$93,SMALL(IF(COUNTIF($X$1:X32,$W$2:$W$93)=0,ROW($W$1:$W$92)),1)),"")</f>
        <v/>
      </c>
      <c r="Y33" t="str">
        <f t="array" ref="Y33">IFERROR(INDEX($P$2:$P$93,SMALL(IF((COUNTIF($Y$1:$Y32,$P$2:$P$93)=0)*($X$2:$X$93=$Y$1),ROW($X$1:$X$92)),1)),"")</f>
        <v/>
      </c>
      <c r="AA33" t="s">
        <v>239</v>
      </c>
      <c r="AB33" s="4" t="s">
        <v>9</v>
      </c>
      <c r="AC33" s="4" t="s">
        <v>21</v>
      </c>
      <c r="AD33" s="3" t="s">
        <v>117</v>
      </c>
      <c r="AE33" s="2" t="s">
        <v>118</v>
      </c>
      <c r="AF33" t="s">
        <v>229</v>
      </c>
      <c r="AG33" t="s">
        <v>239</v>
      </c>
      <c r="AH33" s="4" t="s">
        <v>9</v>
      </c>
      <c r="AI33" s="4" t="s">
        <v>21</v>
      </c>
      <c r="AK33" t="s">
        <v>66</v>
      </c>
      <c r="AL33" s="4" t="s">
        <v>1</v>
      </c>
      <c r="AM33" s="4" t="s">
        <v>1</v>
      </c>
      <c r="AN33" s="3" t="s">
        <v>67</v>
      </c>
      <c r="AO33" s="2" t="s">
        <v>156</v>
      </c>
      <c r="AP33" t="s">
        <v>229</v>
      </c>
      <c r="AQ33" t="s">
        <v>66</v>
      </c>
      <c r="AR33" s="4" t="s">
        <v>1</v>
      </c>
      <c r="AS33" s="4" t="s">
        <v>1</v>
      </c>
      <c r="AU33" t="s">
        <v>66</v>
      </c>
      <c r="AV33" s="4" t="s">
        <v>1</v>
      </c>
      <c r="AW33" s="4" t="s">
        <v>1</v>
      </c>
      <c r="AX33" s="3" t="s">
        <v>67</v>
      </c>
      <c r="AY33" s="2" t="s">
        <v>166</v>
      </c>
      <c r="AZ33" t="s">
        <v>228</v>
      </c>
      <c r="BA33" t="s">
        <v>66</v>
      </c>
      <c r="BB33" s="4" t="s">
        <v>1</v>
      </c>
      <c r="BC33" s="4" t="s">
        <v>1</v>
      </c>
      <c r="BE33" t="s">
        <v>240</v>
      </c>
      <c r="BF33" s="4" t="s">
        <v>6</v>
      </c>
      <c r="BG33" s="4" t="s">
        <v>51</v>
      </c>
      <c r="BH33" s="3" t="s">
        <v>185</v>
      </c>
      <c r="BI33" s="2" t="s">
        <v>186</v>
      </c>
      <c r="BJ33" t="s">
        <v>230</v>
      </c>
      <c r="BK33" t="s">
        <v>240</v>
      </c>
      <c r="BL33" s="4" t="s">
        <v>6</v>
      </c>
      <c r="BM33" s="4" t="s">
        <v>51</v>
      </c>
    </row>
    <row r="34" spans="5:65" x14ac:dyDescent="0.25">
      <c r="E34" t="s">
        <v>55</v>
      </c>
      <c r="H34" t="str">
        <f t="array" ref="H34">IFERROR(INDEX($AA$2:$AA$93,SMALL(IF(COUNTIF($H$2:H33,$AA$2:$AA$93)=0,ROW($AA$1:$AA$92)),1)),"")</f>
        <v/>
      </c>
      <c r="I34" t="str">
        <f t="array" ref="I34">IFERROR(INDEX($AB$2:$AB$93,SMALL(IF((COUNTIF($I$2:$I33,$AB$2:$AB$93)=0)*($AA$2:$AA$93=$G$1),ROW($AA$1:$AA$92)),1)),"")</f>
        <v/>
      </c>
      <c r="J34" t="str">
        <f t="array" ref="J34">IF($J$1="Все Территории",
IFERROR(INDEX($AC$2:$AC$93,SMALL(IF((COUNTIF($J$2:$J33,$AC$2:$AC$93)=0)*($AA$2:$AA$93=$G$1),ROW($AA$1:$AA$92)),1)),""),
IFERROR(INDEX($AC$2:$AC$93,SMALL(IF((COUNTIF($J$2:$J33,$AC$2:$AC$93)=0)*($AB$2:$AB$93=$J$1),ROW($AB$1:$AB$92)),1)),""))</f>
        <v/>
      </c>
      <c r="K34" t="str">
        <f t="array" ref="K34">IF($J$1="Все Территории",
IFERROR(INDEX($AE$2:$AE$93,SMALL(IF((COUNTIF($K$2:$K33,$AE$2:$AE$93)=0)*($AB$2:$AB$93=$G$1),ROW($AB$1:$AB$92)),1)),""),
IF(AND($G$1="Москва",$J$1="Все Территории"),
IFERROR(INDEX($AE$2:$AE$93,SMALL(IF((COUNTIF($K$2:$K33,$AE$2:$AE$93)=0)*($AC$2:$AC$93=$G$1),ROW($AC$1:$AC$92)),1)),""),
IFERROR(INDEX($AE$2:$AE$93,SMALL(IF((COUNTIF($K$2:$K33,$AE$2:$AE$93)=0)*($AB$2:$AB$93=$J$1),ROW($AB$1:$AB$92)),1)),"")))</f>
        <v/>
      </c>
      <c r="L34" t="str">
        <f t="array" ref="L34">IF($K$1="Все Города",
IFERROR(INDEX($AE$2:$AE$93,SMALL(IF((COUNTIF($L$2:$L33,$AE$2:$AE$93)=0)*($AB$2:$AB$93=$G$1),ROW($AB$1:$AB$92)),1)),""),
IF(AND($G$1="Москва",$J$1="Все"),
IFERROR(INDEX($AE$2:$AE$93,SMALL(IF((COUNTIF($L$2:$L33,$AE$2:$AE$93)=0)*($AD$2:$AD$93=$G$1),ROW($AB$1:$AB$92)),1)),""),
IF(AND($G$1="Москва",$J$1&lt;&gt;"Все"),
IFERROR(INDEX($AE$2:$AE$93,SMALL(IF((COUNTIF($L$2:$L33,$AE$2:$AE$93)=0)*($AB$2:$AB$93=$J$1),ROW($AB$1:$AB$92)),1)),""),
IFERROR(INDEX($AE$2:$AE$93,SMALL(IF((COUNTIF($L$2:$L33,$AE$2:$AE$93)=0)*($AC$2:$AC$93=$K$1),ROW($AC$1:$AC$92)),1)),""))))</f>
        <v/>
      </c>
      <c r="M34" t="str">
        <f t="array" ref="M34">IFERROR(INDEX($O$2:$O$93,SMALL(IF(COUNTIF($M$1:M33,$O$2:$O$93)=0,ROW($O$1:$O$92)),1)),"")</f>
        <v/>
      </c>
      <c r="N34" t="str">
        <f t="array" ref="N34">IF($G$1="Все Округа",
IFERROR(INDEX($AE$2:$AE$93,SMALL(IF(COUNTIF($N$1:N33,$AE$2:$AE$93)=0,ROW($AE$1:$AE$92)),1)),""),
IF($J$1="Все Территории",
IFERROR(INDEX($AE$2:$AE$93,SMALL(IF((COUNTIF($N$1:$N33,$AE$2:$AE$93)=0)*($AA$2:$AA$93=$G$1),ROW($AA$1:$AA$92)),1)),""),
IF($K$1="Все Города",
IFERROR(INDEX($AE$2:$AE$93,SMALL(IF((COUNTIF($N$1:$N33,$AE$2:$AE$93)=0)*($AB$2:$AB$93=$J$1),ROW($AB$1:$AB$92)),1)),""),
IF($L$1="Все Филиалы",
IFERROR(INDEX($AE$2:$AE$93,SMALL(IF((COUNTIF($N$1:$N33,$AE$2:$AE$93)=0)*($AC$2:$AC$93=$K$1),ROW($AC$1:$AC$92)),1)),""),
IF(ROW($L34)=3,$L$1,"")
)
)
)
)</f>
        <v>ТЕРР_ТМН1</v>
      </c>
      <c r="O34" t="str">
        <f t="shared" si="0"/>
        <v>Средний</v>
      </c>
      <c r="P34" t="str">
        <f t="array" ref="P34">IF($O$1="Все Форматы",
IFERROR(INDEX($N$3:$N$93,SMALL(IF(COUNTIF($P$2:$P33,$N$3:$N$93)=0,ROW($N$2:$N$92)-1),1)),""),
IFERROR(INDEX($N$2:$N$93,SMALL(IF((COUNTIF($P$1:$P33,$N$2:$N$93)=0)*($O$2:$O$93=$O$1),ROW($O$1:$O$92)),1)),""))</f>
        <v/>
      </c>
      <c r="Q34" t="str">
        <f t="array" ref="Q34">IF($P34="","",VLOOKUP($P34,$AE$3:$AI$93,3,0))</f>
        <v/>
      </c>
      <c r="R34" t="str">
        <f t="array" ref="R34">IFERROR(INDEX($Q$2:$Q$93,SMALL(IF(COUNTIF($R$1:R33,$Q$2:$Q$93)=0,ROW($Q$1:$Q$92)),1)),"")</f>
        <v/>
      </c>
      <c r="S34" t="str">
        <f t="array" ref="S34">IFERROR(INDEX($P$2:$P$93,SMALL(IF((COUNTIF($S$1:$S33,$P$2:$P$93)=0)*($Q$2:$Q$93=$S$1),ROW($Q$1:$Q$92)),1)),"")</f>
        <v/>
      </c>
      <c r="T34" t="str">
        <f t="shared" si="1"/>
        <v/>
      </c>
      <c r="U34" s="4" t="str">
        <f t="array" ref="U34">IFERROR(INDEX($T$2:$T$93,SMALL(IF(COUNTIF($U$1:U33,$T$2:$T$93)=0,ROW($T$1:$T$92)),1)),"")</f>
        <v/>
      </c>
      <c r="V34" s="4" t="str">
        <f t="array" ref="V34">IFERROR(INDEX($P$2:$P$93,SMALL(IF((COUNTIF($V$1:$V33,$P$2:$P$93)=0)*($U$2:$U$93=$V$1),ROW($U$1:$U$92)),1)),"")</f>
        <v/>
      </c>
      <c r="W34" t="str">
        <f t="shared" si="2"/>
        <v/>
      </c>
      <c r="X34" t="str">
        <f t="array" ref="X34">IFERROR(INDEX($W$2:$W$93,SMALL(IF(COUNTIF($X$1:X33,$W$2:$W$93)=0,ROW($W$1:$W$92)),1)),"")</f>
        <v/>
      </c>
      <c r="Y34" t="str">
        <f t="array" ref="Y34">IFERROR(INDEX($P$2:$P$93,SMALL(IF((COUNTIF($Y$1:$Y33,$P$2:$P$93)=0)*($X$2:$X$93=$Y$1),ROW($X$1:$X$92)),1)),"")</f>
        <v/>
      </c>
      <c r="AA34" t="s">
        <v>241</v>
      </c>
      <c r="AB34" s="4" t="s">
        <v>12</v>
      </c>
      <c r="AC34" s="4" t="s">
        <v>25</v>
      </c>
      <c r="AD34" s="3" t="s">
        <v>119</v>
      </c>
      <c r="AE34" s="2" t="s">
        <v>120</v>
      </c>
      <c r="AF34" t="s">
        <v>229</v>
      </c>
      <c r="AG34" t="s">
        <v>241</v>
      </c>
      <c r="AH34" s="4" t="s">
        <v>12</v>
      </c>
      <c r="AI34" s="4" t="s">
        <v>25</v>
      </c>
      <c r="AK34" t="s">
        <v>66</v>
      </c>
      <c r="AL34" s="4" t="s">
        <v>1</v>
      </c>
      <c r="AM34" s="4" t="s">
        <v>1</v>
      </c>
      <c r="AN34" s="3" t="s">
        <v>67</v>
      </c>
      <c r="AO34" s="2" t="s">
        <v>166</v>
      </c>
      <c r="AP34" t="s">
        <v>228</v>
      </c>
      <c r="AQ34" t="s">
        <v>66</v>
      </c>
      <c r="AR34" s="4" t="s">
        <v>1</v>
      </c>
      <c r="AS34" s="4" t="s">
        <v>1</v>
      </c>
      <c r="AU34" t="s">
        <v>66</v>
      </c>
      <c r="AV34" s="4" t="s">
        <v>2</v>
      </c>
      <c r="AW34" s="4" t="s">
        <v>2</v>
      </c>
      <c r="AX34" s="3" t="s">
        <v>67</v>
      </c>
      <c r="AY34" s="2" t="s">
        <v>92</v>
      </c>
      <c r="AZ34" t="s">
        <v>228</v>
      </c>
      <c r="BA34" t="s">
        <v>66</v>
      </c>
      <c r="BB34" s="4" t="s">
        <v>2</v>
      </c>
      <c r="BC34" s="4" t="s">
        <v>2</v>
      </c>
      <c r="BE34" t="s">
        <v>66</v>
      </c>
      <c r="BF34" s="4" t="s">
        <v>0</v>
      </c>
      <c r="BG34" s="4" t="s">
        <v>0</v>
      </c>
      <c r="BH34" s="3" t="s">
        <v>67</v>
      </c>
      <c r="BI34" s="2" t="s">
        <v>68</v>
      </c>
      <c r="BJ34" t="s">
        <v>228</v>
      </c>
      <c r="BK34" t="s">
        <v>66</v>
      </c>
      <c r="BL34" s="4" t="s">
        <v>0</v>
      </c>
      <c r="BM34" s="4" t="s">
        <v>0</v>
      </c>
    </row>
    <row r="35" spans="5:65" x14ac:dyDescent="0.25">
      <c r="E35" t="s">
        <v>4</v>
      </c>
      <c r="H35" t="str">
        <f t="array" ref="H35">IFERROR(INDEX($AA$2:$AA$93,SMALL(IF(COUNTIF($H$2:H34,$AA$2:$AA$93)=0,ROW($AA$1:$AA$92)),1)),"")</f>
        <v/>
      </c>
      <c r="I35" t="str">
        <f t="array" ref="I35">IFERROR(INDEX($AB$2:$AB$93,SMALL(IF((COUNTIF($I$2:$I34,$AB$2:$AB$93)=0)*($AA$2:$AA$93=$G$1),ROW($AA$1:$AA$92)),1)),"")</f>
        <v/>
      </c>
      <c r="J35" t="str">
        <f t="array" ref="J35">IF($J$1="Все Территории",
IFERROR(INDEX($AC$2:$AC$93,SMALL(IF((COUNTIF($J$2:$J34,$AC$2:$AC$93)=0)*($AA$2:$AA$93=$G$1),ROW($AA$1:$AA$92)),1)),""),
IFERROR(INDEX($AC$2:$AC$93,SMALL(IF((COUNTIF($J$2:$J34,$AC$2:$AC$93)=0)*($AB$2:$AB$93=$J$1),ROW($AB$1:$AB$92)),1)),""))</f>
        <v/>
      </c>
      <c r="K35" t="str">
        <f t="array" ref="K35">IF($J$1="Все Территории",
IFERROR(INDEX($AE$2:$AE$93,SMALL(IF((COUNTIF($K$2:$K34,$AE$2:$AE$93)=0)*($AB$2:$AB$93=$G$1),ROW($AB$1:$AB$92)),1)),""),
IF(AND($G$1="Москва",$J$1="Все Территории"),
IFERROR(INDEX($AE$2:$AE$93,SMALL(IF((COUNTIF($K$2:$K34,$AE$2:$AE$93)=0)*($AC$2:$AC$93=$G$1),ROW($AC$1:$AC$92)),1)),""),
IFERROR(INDEX($AE$2:$AE$93,SMALL(IF((COUNTIF($K$2:$K34,$AE$2:$AE$93)=0)*($AB$2:$AB$93=$J$1),ROW($AB$1:$AB$92)),1)),"")))</f>
        <v/>
      </c>
      <c r="L35" t="str">
        <f t="array" ref="L35">IF($K$1="Все Города",
IFERROR(INDEX($AE$2:$AE$93,SMALL(IF((COUNTIF($L$2:$L34,$AE$2:$AE$93)=0)*($AB$2:$AB$93=$G$1),ROW($AB$1:$AB$92)),1)),""),
IF(AND($G$1="Москва",$J$1="Все"),
IFERROR(INDEX($AE$2:$AE$93,SMALL(IF((COUNTIF($L$2:$L34,$AE$2:$AE$93)=0)*($AD$2:$AD$93=$G$1),ROW($AB$1:$AB$92)),1)),""),
IF(AND($G$1="Москва",$J$1&lt;&gt;"Все"),
IFERROR(INDEX($AE$2:$AE$93,SMALL(IF((COUNTIF($L$2:$L34,$AE$2:$AE$93)=0)*($AB$2:$AB$93=$J$1),ROW($AB$1:$AB$92)),1)),""),
IFERROR(INDEX($AE$2:$AE$93,SMALL(IF((COUNTIF($L$2:$L34,$AE$2:$AE$93)=0)*($AC$2:$AC$93=$K$1),ROW($AC$1:$AC$92)),1)),""))))</f>
        <v/>
      </c>
      <c r="M35" t="str">
        <f t="array" ref="M35">IFERROR(INDEX($O$2:$O$93,SMALL(IF(COUNTIF($M$1:M34,$O$2:$O$93)=0,ROW($O$1:$O$92)),1)),"")</f>
        <v/>
      </c>
      <c r="N35" t="str">
        <f t="array" ref="N35">IF($G$1="Все Округа",
IFERROR(INDEX($AE$2:$AE$93,SMALL(IF(COUNTIF($N$1:N34,$AE$2:$AE$93)=0,ROW($AE$1:$AE$92)),1)),""),
IF($J$1="Все Территории",
IFERROR(INDEX($AE$2:$AE$93,SMALL(IF((COUNTIF($N$1:$N34,$AE$2:$AE$93)=0)*($AA$2:$AA$93=$G$1),ROW($AA$1:$AA$92)),1)),""),
IF($K$1="Все Города",
IFERROR(INDEX($AE$2:$AE$93,SMALL(IF((COUNTIF($N$1:$N34,$AE$2:$AE$93)=0)*($AB$2:$AB$93=$J$1),ROW($AB$1:$AB$92)),1)),""),
IF($L$1="Все Филиалы",
IFERROR(INDEX($AE$2:$AE$93,SMALL(IF((COUNTIF($N$1:$N34,$AE$2:$AE$93)=0)*($AC$2:$AC$93=$K$1),ROW($AC$1:$AC$92)),1)),""),
IF(ROW($L35)=3,$L$1,"")
)
)
)
)</f>
        <v>ТЕРР_ЛИП1</v>
      </c>
      <c r="O35" t="str">
        <f t="shared" ref="O35:O66" si="3">IF($N35="","",VLOOKUP($N35,AE33:AF125,2,FALSE))</f>
        <v>Средний</v>
      </c>
      <c r="P35" t="str">
        <f t="array" ref="P35">IF($O$1="Все Форматы",
IFERROR(INDEX($N$3:$N$93,SMALL(IF(COUNTIF($P$2:$P34,$N$3:$N$93)=0,ROW($N$2:$N$92)-1),1)),""),
IFERROR(INDEX($N$2:$N$93,SMALL(IF((COUNTIF($P$1:$P34,$N$2:$N$93)=0)*($O$2:$O$93=$O$1),ROW($O$1:$O$92)),1)),""))</f>
        <v/>
      </c>
      <c r="Q35" t="str">
        <f t="array" ref="Q35">IF($P35="","",VLOOKUP($P35,$AE$3:$AI$93,3,0))</f>
        <v/>
      </c>
      <c r="R35" t="str">
        <f t="array" ref="R35">IFERROR(INDEX($Q$2:$Q$93,SMALL(IF(COUNTIF($R$1:R34,$Q$2:$Q$93)=0,ROW($Q$1:$Q$92)),1)),"")</f>
        <v/>
      </c>
      <c r="S35" t="str">
        <f t="array" ref="S35">IFERROR(INDEX($P$2:$P$93,SMALL(IF((COUNTIF($S$1:$S34,$P$2:$P$93)=0)*($Q$2:$Q$93=$S$1),ROW($Q$1:$Q$92)),1)),"")</f>
        <v/>
      </c>
      <c r="T35" t="str">
        <f t="shared" ref="T35:T66" si="4">IF($P35="","",VLOOKUP($P35,$AE$3:$AI$93,4,0))</f>
        <v/>
      </c>
      <c r="U35" s="4" t="str">
        <f t="array" ref="U35">IFERROR(INDEX($T$2:$T$93,SMALL(IF(COUNTIF($U$1:U34,$T$2:$T$93)=0,ROW($T$1:$T$92)),1)),"")</f>
        <v/>
      </c>
      <c r="V35" s="4" t="str">
        <f t="array" ref="V35">IFERROR(INDEX($P$2:$P$93,SMALL(IF((COUNTIF($V$1:$V34,$P$2:$P$93)=0)*($U$2:$U$93=$V$1),ROW($U$1:$U$92)),1)),"")</f>
        <v/>
      </c>
      <c r="W35" t="str">
        <f t="shared" ref="W35:W66" si="5">IF($P35="","",VLOOKUP($P35,$AE$3:$AI$93,5,0))</f>
        <v/>
      </c>
      <c r="X35" t="str">
        <f t="array" ref="X35">IFERROR(INDEX($W$2:$W$93,SMALL(IF(COUNTIF($X$1:X34,$W$2:$W$93)=0,ROW($W$1:$W$92)),1)),"")</f>
        <v/>
      </c>
      <c r="Y35" t="str">
        <f t="array" ref="Y35">IFERROR(INDEX($P$2:$P$93,SMALL(IF((COUNTIF($Y$1:$Y34,$P$2:$P$93)=0)*($X$2:$X$93=$Y$1),ROW($X$1:$X$92)),1)),"")</f>
        <v/>
      </c>
      <c r="AA35" t="s">
        <v>239</v>
      </c>
      <c r="AB35" s="4" t="s">
        <v>248</v>
      </c>
      <c r="AC35" s="4" t="s">
        <v>30</v>
      </c>
      <c r="AD35" s="3" t="s">
        <v>121</v>
      </c>
      <c r="AE35" s="2" t="s">
        <v>122</v>
      </c>
      <c r="AF35" t="s">
        <v>229</v>
      </c>
      <c r="AG35" t="s">
        <v>239</v>
      </c>
      <c r="AH35" s="4" t="s">
        <v>248</v>
      </c>
      <c r="AI35" s="4" t="s">
        <v>30</v>
      </c>
      <c r="AK35" t="s">
        <v>238</v>
      </c>
      <c r="AL35" s="4" t="s">
        <v>238</v>
      </c>
      <c r="AM35" s="4" t="s">
        <v>3</v>
      </c>
      <c r="AN35" s="3" t="s">
        <v>69</v>
      </c>
      <c r="AO35" s="2" t="s">
        <v>70</v>
      </c>
      <c r="AP35" t="s">
        <v>228</v>
      </c>
      <c r="AQ35" t="s">
        <v>238</v>
      </c>
      <c r="AR35" s="4" t="s">
        <v>238</v>
      </c>
      <c r="AS35" s="4" t="s">
        <v>3</v>
      </c>
      <c r="AU35" t="s">
        <v>66</v>
      </c>
      <c r="AV35" s="4" t="s">
        <v>2</v>
      </c>
      <c r="AW35" s="4" t="s">
        <v>2</v>
      </c>
      <c r="AX35" s="3" t="s">
        <v>67</v>
      </c>
      <c r="AY35" s="2" t="s">
        <v>112</v>
      </c>
      <c r="AZ35" t="s">
        <v>228</v>
      </c>
      <c r="BA35" t="s">
        <v>66</v>
      </c>
      <c r="BB35" s="4" t="s">
        <v>2</v>
      </c>
      <c r="BC35" s="4" t="s">
        <v>2</v>
      </c>
      <c r="BE35" t="s">
        <v>66</v>
      </c>
      <c r="BF35" s="4" t="s">
        <v>0</v>
      </c>
      <c r="BG35" s="4" t="s">
        <v>0</v>
      </c>
      <c r="BH35" s="3" t="s">
        <v>67</v>
      </c>
      <c r="BI35" s="2" t="s">
        <v>79</v>
      </c>
      <c r="BJ35" t="s">
        <v>228</v>
      </c>
      <c r="BK35" t="s">
        <v>66</v>
      </c>
      <c r="BL35" s="4" t="s">
        <v>0</v>
      </c>
      <c r="BM35" s="4" t="s">
        <v>0</v>
      </c>
    </row>
    <row r="36" spans="5:65" x14ac:dyDescent="0.25">
      <c r="E36" t="s">
        <v>41</v>
      </c>
      <c r="H36" t="str">
        <f t="array" ref="H36">IFERROR(INDEX($AA$2:$AA$93,SMALL(IF(COUNTIF($H$2:H35,$AA$2:$AA$93)=0,ROW($AA$1:$AA$92)),1)),"")</f>
        <v/>
      </c>
      <c r="I36" t="str">
        <f t="array" ref="I36">IFERROR(INDEX($AB$2:$AB$93,SMALL(IF((COUNTIF($I$2:$I35,$AB$2:$AB$93)=0)*($AA$2:$AA$93=$G$1),ROW($AA$1:$AA$92)),1)),"")</f>
        <v/>
      </c>
      <c r="J36" t="str">
        <f t="array" ref="J36">IF($J$1="Все Территории",
IFERROR(INDEX($AC$2:$AC$93,SMALL(IF((COUNTIF($J$2:$J35,$AC$2:$AC$93)=0)*($AA$2:$AA$93=$G$1),ROW($AA$1:$AA$92)),1)),""),
IFERROR(INDEX($AC$2:$AC$93,SMALL(IF((COUNTIF($J$2:$J35,$AC$2:$AC$93)=0)*($AB$2:$AB$93=$J$1),ROW($AB$1:$AB$92)),1)),""))</f>
        <v/>
      </c>
      <c r="K36" t="str">
        <f t="array" ref="K36">IF($J$1="Все Территории",
IFERROR(INDEX($AE$2:$AE$93,SMALL(IF((COUNTIF($K$2:$K35,$AE$2:$AE$93)=0)*($AB$2:$AB$93=$G$1),ROW($AB$1:$AB$92)),1)),""),
IF(AND($G$1="Москва",$J$1="Все Территории"),
IFERROR(INDEX($AE$2:$AE$93,SMALL(IF((COUNTIF($K$2:$K35,$AE$2:$AE$93)=0)*($AC$2:$AC$93=$G$1),ROW($AC$1:$AC$92)),1)),""),
IFERROR(INDEX($AE$2:$AE$93,SMALL(IF((COUNTIF($K$2:$K35,$AE$2:$AE$93)=0)*($AB$2:$AB$93=$J$1),ROW($AB$1:$AB$92)),1)),"")))</f>
        <v/>
      </c>
      <c r="L36" t="str">
        <f t="array" ref="L36">IF($K$1="Все Города",
IFERROR(INDEX($AE$2:$AE$93,SMALL(IF((COUNTIF($L$2:$L35,$AE$2:$AE$93)=0)*($AB$2:$AB$93=$G$1),ROW($AB$1:$AB$92)),1)),""),
IF(AND($G$1="Москва",$J$1="Все"),
IFERROR(INDEX($AE$2:$AE$93,SMALL(IF((COUNTIF($L$2:$L35,$AE$2:$AE$93)=0)*($AD$2:$AD$93=$G$1),ROW($AB$1:$AB$92)),1)),""),
IF(AND($G$1="Москва",$J$1&lt;&gt;"Все"),
IFERROR(INDEX($AE$2:$AE$93,SMALL(IF((COUNTIF($L$2:$L35,$AE$2:$AE$93)=0)*($AB$2:$AB$93=$J$1),ROW($AB$1:$AB$92)),1)),""),
IFERROR(INDEX($AE$2:$AE$93,SMALL(IF((COUNTIF($L$2:$L35,$AE$2:$AE$93)=0)*($AC$2:$AC$93=$K$1),ROW($AC$1:$AC$92)),1)),""))))</f>
        <v/>
      </c>
      <c r="M36" t="str">
        <f t="array" ref="M36">IFERROR(INDEX($O$2:$O$93,SMALL(IF(COUNTIF($M$1:M35,$O$2:$O$93)=0,ROW($O$1:$O$92)),1)),"")</f>
        <v/>
      </c>
      <c r="N36" t="str">
        <f t="array" ref="N36">IF($G$1="Все Округа",
IFERROR(INDEX($AE$2:$AE$93,SMALL(IF(COUNTIF($N$1:N35,$AE$2:$AE$93)=0,ROW($AE$1:$AE$92)),1)),""),
IF($J$1="Все Территории",
IFERROR(INDEX($AE$2:$AE$93,SMALL(IF((COUNTIF($N$1:$N35,$AE$2:$AE$93)=0)*($AA$2:$AA$93=$G$1),ROW($AA$1:$AA$92)),1)),""),
IF($K$1="Все Города",
IFERROR(INDEX($AE$2:$AE$93,SMALL(IF((COUNTIF($N$1:$N35,$AE$2:$AE$93)=0)*($AB$2:$AB$93=$J$1),ROW($AB$1:$AB$92)),1)),""),
IF($L$1="Все Филиалы",
IFERROR(INDEX($AE$2:$AE$93,SMALL(IF((COUNTIF($N$1:$N35,$AE$2:$AE$93)=0)*($AC$2:$AC$93=$K$1),ROW($AC$1:$AC$92)),1)),""),
IF(ROW($L36)=3,$L$1,"")
)
)
)
)</f>
        <v>ТЕРР_ИЖЕВ1</v>
      </c>
      <c r="O36" t="str">
        <f t="shared" si="3"/>
        <v>Средний</v>
      </c>
      <c r="P36" t="str">
        <f t="array" ref="P36">IF($O$1="Все Форматы",
IFERROR(INDEX($N$3:$N$93,SMALL(IF(COUNTIF($P$2:$P35,$N$3:$N$93)=0,ROW($N$2:$N$92)-1),1)),""),
IFERROR(INDEX($N$2:$N$93,SMALL(IF((COUNTIF($P$1:$P35,$N$2:$N$93)=0)*($O$2:$O$93=$O$1),ROW($O$1:$O$92)),1)),""))</f>
        <v/>
      </c>
      <c r="Q36" t="str">
        <f t="array" ref="Q36">IF($P36="","",VLOOKUP($P36,$AE$3:$AI$93,3,0))</f>
        <v/>
      </c>
      <c r="R36" t="str">
        <f t="array" ref="R36">IFERROR(INDEX($Q$2:$Q$93,SMALL(IF(COUNTIF($R$1:R35,$Q$2:$Q$93)=0,ROW($Q$1:$Q$92)),1)),"")</f>
        <v/>
      </c>
      <c r="S36" t="str">
        <f t="array" ref="S36">IFERROR(INDEX($P$2:$P$93,SMALL(IF((COUNTIF($S$1:$S35,$P$2:$P$93)=0)*($Q$2:$Q$93=$S$1),ROW($Q$1:$Q$92)),1)),"")</f>
        <v/>
      </c>
      <c r="T36" t="str">
        <f t="shared" si="4"/>
        <v/>
      </c>
      <c r="U36" s="4" t="str">
        <f t="array" ref="U36">IFERROR(INDEX($T$2:$T$93,SMALL(IF(COUNTIF($U$1:U35,$T$2:$T$93)=0,ROW($T$1:$T$92)),1)),"")</f>
        <v/>
      </c>
      <c r="V36" s="4" t="str">
        <f t="array" ref="V36">IFERROR(INDEX($P$2:$P$93,SMALL(IF((COUNTIF($V$1:$V35,$P$2:$P$93)=0)*($U$2:$U$93=$V$1),ROW($U$1:$U$92)),1)),"")</f>
        <v/>
      </c>
      <c r="W36" t="str">
        <f t="shared" si="5"/>
        <v/>
      </c>
      <c r="X36" t="str">
        <f t="array" ref="X36">IFERROR(INDEX($W$2:$W$93,SMALL(IF(COUNTIF($X$1:X35,$W$2:$W$93)=0,ROW($W$1:$W$92)),1)),"")</f>
        <v/>
      </c>
      <c r="Y36" t="str">
        <f t="array" ref="Y36">IFERROR(INDEX($P$2:$P$93,SMALL(IF((COUNTIF($Y$1:$Y35,$P$2:$P$93)=0)*($X$2:$X$93=$Y$1),ROW($X$1:$X$92)),1)),"")</f>
        <v/>
      </c>
      <c r="AA36" t="s">
        <v>239</v>
      </c>
      <c r="AB36" s="4" t="s">
        <v>9</v>
      </c>
      <c r="AC36" s="4" t="s">
        <v>27</v>
      </c>
      <c r="AD36" s="3" t="s">
        <v>123</v>
      </c>
      <c r="AE36" s="2" t="s">
        <v>124</v>
      </c>
      <c r="AF36" t="s">
        <v>229</v>
      </c>
      <c r="AG36" t="s">
        <v>239</v>
      </c>
      <c r="AH36" s="4" t="s">
        <v>9</v>
      </c>
      <c r="AI36" s="4" t="s">
        <v>27</v>
      </c>
      <c r="AK36" t="s">
        <v>238</v>
      </c>
      <c r="AL36" s="4" t="s">
        <v>238</v>
      </c>
      <c r="AM36" s="4" t="s">
        <v>3</v>
      </c>
      <c r="AN36" s="3" t="s">
        <v>69</v>
      </c>
      <c r="AO36" s="2" t="s">
        <v>83</v>
      </c>
      <c r="AP36" t="s">
        <v>228</v>
      </c>
      <c r="AQ36" t="s">
        <v>238</v>
      </c>
      <c r="AR36" s="4" t="s">
        <v>238</v>
      </c>
      <c r="AS36" s="4" t="s">
        <v>3</v>
      </c>
      <c r="AU36" t="s">
        <v>66</v>
      </c>
      <c r="AV36" s="4" t="s">
        <v>2</v>
      </c>
      <c r="AW36" s="4" t="s">
        <v>2</v>
      </c>
      <c r="AX36" s="3" t="s">
        <v>67</v>
      </c>
      <c r="AY36" s="2" t="s">
        <v>125</v>
      </c>
      <c r="AZ36" t="s">
        <v>229</v>
      </c>
      <c r="BA36" t="s">
        <v>66</v>
      </c>
      <c r="BB36" s="4" t="s">
        <v>2</v>
      </c>
      <c r="BC36" s="4" t="s">
        <v>2</v>
      </c>
      <c r="BE36" t="s">
        <v>66</v>
      </c>
      <c r="BF36" s="4" t="s">
        <v>0</v>
      </c>
      <c r="BG36" s="4" t="s">
        <v>0</v>
      </c>
      <c r="BH36" s="3" t="s">
        <v>67</v>
      </c>
      <c r="BI36" s="2" t="s">
        <v>82</v>
      </c>
      <c r="BJ36" t="s">
        <v>228</v>
      </c>
      <c r="BK36" t="s">
        <v>66</v>
      </c>
      <c r="BL36" s="4" t="s">
        <v>0</v>
      </c>
      <c r="BM36" s="4" t="s">
        <v>0</v>
      </c>
    </row>
    <row r="37" spans="5:65" x14ac:dyDescent="0.25">
      <c r="E37" t="s">
        <v>21</v>
      </c>
      <c r="H37" t="str">
        <f t="array" ref="H37">IFERROR(INDEX($AA$2:$AA$93,SMALL(IF(COUNTIF($H$2:H36,$AA$2:$AA$93)=0,ROW($AA$1:$AA$92)),1)),"")</f>
        <v/>
      </c>
      <c r="I37" t="str">
        <f t="array" ref="I37">IFERROR(INDEX($AB$2:$AB$93,SMALL(IF((COUNTIF($I$2:$I36,$AB$2:$AB$93)=0)*($AA$2:$AA$93=$G$1),ROW($AA$1:$AA$92)),1)),"")</f>
        <v/>
      </c>
      <c r="J37" t="str">
        <f t="array" ref="J37">IF($J$1="Все Территории",
IFERROR(INDEX($AC$2:$AC$93,SMALL(IF((COUNTIF($J$2:$J36,$AC$2:$AC$93)=0)*($AA$2:$AA$93=$G$1),ROW($AA$1:$AA$92)),1)),""),
IFERROR(INDEX($AC$2:$AC$93,SMALL(IF((COUNTIF($J$2:$J36,$AC$2:$AC$93)=0)*($AB$2:$AB$93=$J$1),ROW($AB$1:$AB$92)),1)),""))</f>
        <v/>
      </c>
      <c r="K37" t="str">
        <f t="array" ref="K37">IF($J$1="Все Территории",
IFERROR(INDEX($AE$2:$AE$93,SMALL(IF((COUNTIF($K$2:$K36,$AE$2:$AE$93)=0)*($AB$2:$AB$93=$G$1),ROW($AB$1:$AB$92)),1)),""),
IF(AND($G$1="Москва",$J$1="Все Территории"),
IFERROR(INDEX($AE$2:$AE$93,SMALL(IF((COUNTIF($K$2:$K36,$AE$2:$AE$93)=0)*($AC$2:$AC$93=$G$1),ROW($AC$1:$AC$92)),1)),""),
IFERROR(INDEX($AE$2:$AE$93,SMALL(IF((COUNTIF($K$2:$K36,$AE$2:$AE$93)=0)*($AB$2:$AB$93=$J$1),ROW($AB$1:$AB$92)),1)),"")))</f>
        <v/>
      </c>
      <c r="L37" t="str">
        <f t="array" ref="L37">IF($K$1="Все Города",
IFERROR(INDEX($AE$2:$AE$93,SMALL(IF((COUNTIF($L$2:$L36,$AE$2:$AE$93)=0)*($AB$2:$AB$93=$G$1),ROW($AB$1:$AB$92)),1)),""),
IF(AND($G$1="Москва",$J$1="Все"),
IFERROR(INDEX($AE$2:$AE$93,SMALL(IF((COUNTIF($L$2:$L36,$AE$2:$AE$93)=0)*($AD$2:$AD$93=$G$1),ROW($AB$1:$AB$92)),1)),""),
IF(AND($G$1="Москва",$J$1&lt;&gt;"Все"),
IFERROR(INDEX($AE$2:$AE$93,SMALL(IF((COUNTIF($L$2:$L36,$AE$2:$AE$93)=0)*($AB$2:$AB$93=$J$1),ROW($AB$1:$AB$92)),1)),""),
IFERROR(INDEX($AE$2:$AE$93,SMALL(IF((COUNTIF($L$2:$L36,$AE$2:$AE$93)=0)*($AC$2:$AC$93=$K$1),ROW($AC$1:$AC$92)),1)),""))))</f>
        <v/>
      </c>
      <c r="M37" t="str">
        <f t="array" ref="M37">IFERROR(INDEX($O$2:$O$93,SMALL(IF(COUNTIF($M$1:M36,$O$2:$O$93)=0,ROW($O$1:$O$92)),1)),"")</f>
        <v/>
      </c>
      <c r="N37" t="str">
        <f t="array" ref="N37">IF($G$1="Все Округа",
IFERROR(INDEX($AE$2:$AE$93,SMALL(IF(COUNTIF($N$1:N36,$AE$2:$AE$93)=0,ROW($AE$1:$AE$92)),1)),""),
IF($J$1="Все Территории",
IFERROR(INDEX($AE$2:$AE$93,SMALL(IF((COUNTIF($N$1:$N36,$AE$2:$AE$93)=0)*($AA$2:$AA$93=$G$1),ROW($AA$1:$AA$92)),1)),""),
IF($K$1="Все Города",
IFERROR(INDEX($AE$2:$AE$93,SMALL(IF((COUNTIF($N$1:$N36,$AE$2:$AE$93)=0)*($AB$2:$AB$93=$J$1),ROW($AB$1:$AB$92)),1)),""),
IF($L$1="Все Филиалы",
IFERROR(INDEX($AE$2:$AE$93,SMALL(IF((COUNTIF($N$1:$N36,$AE$2:$AE$93)=0)*($AC$2:$AC$93=$K$1),ROW($AC$1:$AC$92)),1)),""),
IF(ROW($L37)=3,$L$1,"")
)
)
)
)</f>
        <v>ТЕРР_МСК7</v>
      </c>
      <c r="O37" t="str">
        <f t="shared" si="3"/>
        <v>Средний</v>
      </c>
      <c r="P37" t="str">
        <f t="array" ref="P37">IF($O$1="Все Форматы",
IFERROR(INDEX($N$3:$N$93,SMALL(IF(COUNTIF($P$2:$P36,$N$3:$N$93)=0,ROW($N$2:$N$92)-1),1)),""),
IFERROR(INDEX($N$2:$N$93,SMALL(IF((COUNTIF($P$1:$P36,$N$2:$N$93)=0)*($O$2:$O$93=$O$1),ROW($O$1:$O$92)),1)),""))</f>
        <v/>
      </c>
      <c r="Q37" t="str">
        <f t="array" ref="Q37">IF($P37="","",VLOOKUP($P37,$AE$3:$AI$93,3,0))</f>
        <v/>
      </c>
      <c r="R37" t="str">
        <f t="array" ref="R37">IFERROR(INDEX($Q$2:$Q$93,SMALL(IF(COUNTIF($R$1:R36,$Q$2:$Q$93)=0,ROW($Q$1:$Q$92)),1)),"")</f>
        <v/>
      </c>
      <c r="S37" t="str">
        <f t="array" ref="S37">IFERROR(INDEX($P$2:$P$93,SMALL(IF((COUNTIF($S$1:$S36,$P$2:$P$93)=0)*($Q$2:$Q$93=$S$1),ROW($Q$1:$Q$92)),1)),"")</f>
        <v/>
      </c>
      <c r="T37" t="str">
        <f t="shared" si="4"/>
        <v/>
      </c>
      <c r="U37" s="4" t="str">
        <f t="array" ref="U37">IFERROR(INDEX($T$2:$T$93,SMALL(IF(COUNTIF($U$1:U36,$T$2:$T$93)=0,ROW($T$1:$T$92)),1)),"")</f>
        <v/>
      </c>
      <c r="V37" s="4" t="str">
        <f t="array" ref="V37">IFERROR(INDEX($P$2:$P$93,SMALL(IF((COUNTIF($V$1:$V36,$P$2:$P$93)=0)*($U$2:$U$93=$V$1),ROW($U$1:$U$92)),1)),"")</f>
        <v/>
      </c>
      <c r="W37" t="str">
        <f t="shared" si="5"/>
        <v/>
      </c>
      <c r="X37" t="str">
        <f t="array" ref="X37">IFERROR(INDEX($W$2:$W$93,SMALL(IF(COUNTIF($X$1:X36,$W$2:$W$93)=0,ROW($W$1:$W$92)),1)),"")</f>
        <v/>
      </c>
      <c r="Y37" t="str">
        <f t="array" ref="Y37">IFERROR(INDEX($P$2:$P$93,SMALL(IF((COUNTIF($Y$1:$Y36,$P$2:$P$93)=0)*($X$2:$X$93=$Y$1),ROW($X$1:$X$92)),1)),"")</f>
        <v/>
      </c>
      <c r="AA37" t="s">
        <v>66</v>
      </c>
      <c r="AB37" s="4" t="s">
        <v>2</v>
      </c>
      <c r="AC37" s="4" t="s">
        <v>2</v>
      </c>
      <c r="AD37" s="3" t="s">
        <v>67</v>
      </c>
      <c r="AE37" s="2" t="s">
        <v>125</v>
      </c>
      <c r="AF37" t="s">
        <v>229</v>
      </c>
      <c r="AG37" t="s">
        <v>66</v>
      </c>
      <c r="AH37" s="4" t="s">
        <v>2</v>
      </c>
      <c r="AI37" s="4" t="s">
        <v>2</v>
      </c>
      <c r="AK37" t="s">
        <v>238</v>
      </c>
      <c r="AL37" s="4" t="s">
        <v>238</v>
      </c>
      <c r="AM37" s="4" t="s">
        <v>3</v>
      </c>
      <c r="AN37" s="3" t="s">
        <v>69</v>
      </c>
      <c r="AO37" s="2" t="s">
        <v>89</v>
      </c>
      <c r="AP37" t="s">
        <v>228</v>
      </c>
      <c r="AQ37" t="s">
        <v>238</v>
      </c>
      <c r="AR37" s="4" t="s">
        <v>238</v>
      </c>
      <c r="AS37" s="4" t="s">
        <v>3</v>
      </c>
      <c r="AU37" t="s">
        <v>239</v>
      </c>
      <c r="AV37" s="4" t="s">
        <v>4</v>
      </c>
      <c r="AW37" s="4" t="s">
        <v>4</v>
      </c>
      <c r="AX37" s="3" t="s">
        <v>71</v>
      </c>
      <c r="AY37" s="2" t="s">
        <v>72</v>
      </c>
      <c r="AZ37" t="s">
        <v>228</v>
      </c>
      <c r="BA37" t="s">
        <v>239</v>
      </c>
      <c r="BB37" s="4" t="s">
        <v>4</v>
      </c>
      <c r="BC37" s="4" t="s">
        <v>4</v>
      </c>
      <c r="BE37" t="s">
        <v>66</v>
      </c>
      <c r="BF37" s="4" t="s">
        <v>1</v>
      </c>
      <c r="BG37" s="4" t="s">
        <v>1</v>
      </c>
      <c r="BH37" s="3" t="s">
        <v>67</v>
      </c>
      <c r="BI37" s="2" t="s">
        <v>133</v>
      </c>
      <c r="BJ37" t="s">
        <v>229</v>
      </c>
      <c r="BK37" t="s">
        <v>66</v>
      </c>
      <c r="BL37" s="4" t="s">
        <v>1</v>
      </c>
      <c r="BM37" s="4" t="s">
        <v>1</v>
      </c>
    </row>
    <row r="38" spans="5:65" x14ac:dyDescent="0.25">
      <c r="E38" t="s">
        <v>63</v>
      </c>
      <c r="H38" t="str">
        <f t="array" ref="H38">IFERROR(INDEX($AA$2:$AA$93,SMALL(IF(COUNTIF($H$2:H37,$AA$2:$AA$93)=0,ROW($AA$1:$AA$92)),1)),"")</f>
        <v/>
      </c>
      <c r="I38" t="str">
        <f t="array" ref="I38">IFERROR(INDEX($AB$2:$AB$93,SMALL(IF((COUNTIF($I$2:$I37,$AB$2:$AB$93)=0)*($AA$2:$AA$93=$G$1),ROW($AA$1:$AA$92)),1)),"")</f>
        <v/>
      </c>
      <c r="J38" t="str">
        <f t="array" ref="J38">IF($J$1="Все Территории",
IFERROR(INDEX($AC$2:$AC$93,SMALL(IF((COUNTIF($J$2:$J37,$AC$2:$AC$93)=0)*($AA$2:$AA$93=$G$1),ROW($AA$1:$AA$92)),1)),""),
IFERROR(INDEX($AC$2:$AC$93,SMALL(IF((COUNTIF($J$2:$J37,$AC$2:$AC$93)=0)*($AB$2:$AB$93=$J$1),ROW($AB$1:$AB$92)),1)),""))</f>
        <v/>
      </c>
      <c r="K38" t="str">
        <f t="array" ref="K38">IF($J$1="Все Территории",
IFERROR(INDEX($AE$2:$AE$93,SMALL(IF((COUNTIF($K$2:$K37,$AE$2:$AE$93)=0)*($AB$2:$AB$93=$G$1),ROW($AB$1:$AB$92)),1)),""),
IF(AND($G$1="Москва",$J$1="Все Территории"),
IFERROR(INDEX($AE$2:$AE$93,SMALL(IF((COUNTIF($K$2:$K37,$AE$2:$AE$93)=0)*($AC$2:$AC$93=$G$1),ROW($AC$1:$AC$92)),1)),""),
IFERROR(INDEX($AE$2:$AE$93,SMALL(IF((COUNTIF($K$2:$K37,$AE$2:$AE$93)=0)*($AB$2:$AB$93=$J$1),ROW($AB$1:$AB$92)),1)),"")))</f>
        <v/>
      </c>
      <c r="L38" t="str">
        <f t="array" ref="L38">IF($K$1="Все Города",
IFERROR(INDEX($AE$2:$AE$93,SMALL(IF((COUNTIF($L$2:$L37,$AE$2:$AE$93)=0)*($AB$2:$AB$93=$G$1),ROW($AB$1:$AB$92)),1)),""),
IF(AND($G$1="Москва",$J$1="Все"),
IFERROR(INDEX($AE$2:$AE$93,SMALL(IF((COUNTIF($L$2:$L37,$AE$2:$AE$93)=0)*($AD$2:$AD$93=$G$1),ROW($AB$1:$AB$92)),1)),""),
IF(AND($G$1="Москва",$J$1&lt;&gt;"Все"),
IFERROR(INDEX($AE$2:$AE$93,SMALL(IF((COUNTIF($L$2:$L37,$AE$2:$AE$93)=0)*($AB$2:$AB$93=$J$1),ROW($AB$1:$AB$92)),1)),""),
IFERROR(INDEX($AE$2:$AE$93,SMALL(IF((COUNTIF($L$2:$L37,$AE$2:$AE$93)=0)*($AC$2:$AC$93=$K$1),ROW($AC$1:$AC$92)),1)),""))))</f>
        <v/>
      </c>
      <c r="M38" t="str">
        <f t="array" ref="M38">IFERROR(INDEX($O$2:$O$93,SMALL(IF(COUNTIF($M$1:M37,$O$2:$O$93)=0,ROW($O$1:$O$92)),1)),"")</f>
        <v/>
      </c>
      <c r="N38" t="str">
        <f t="array" ref="N38">IF($G$1="Все Округа",
IFERROR(INDEX($AE$2:$AE$93,SMALL(IF(COUNTIF($N$1:N37,$AE$2:$AE$93)=0,ROW($AE$1:$AE$92)),1)),""),
IF($J$1="Все Территории",
IFERROR(INDEX($AE$2:$AE$93,SMALL(IF((COUNTIF($N$1:$N37,$AE$2:$AE$93)=0)*($AA$2:$AA$93=$G$1),ROW($AA$1:$AA$92)),1)),""),
IF($K$1="Все Города",
IFERROR(INDEX($AE$2:$AE$93,SMALL(IF((COUNTIF($N$1:$N37,$AE$2:$AE$93)=0)*($AB$2:$AB$93=$J$1),ROW($AB$1:$AB$92)),1)),""),
IF($L$1="Все Филиалы",
IFERROR(INDEX($AE$2:$AE$93,SMALL(IF((COUNTIF($N$1:$N37,$AE$2:$AE$93)=0)*($AC$2:$AC$93=$K$1),ROW($AC$1:$AC$92)),1)),""),
IF(ROW($L38)=3,$L$1,"")
)
)
)
)</f>
        <v>ТЕРР_ИВН1</v>
      </c>
      <c r="O38" t="str">
        <f t="shared" si="3"/>
        <v>Средний</v>
      </c>
      <c r="P38" t="str">
        <f t="array" ref="P38">IF($O$1="Все Форматы",
IFERROR(INDEX($N$3:$N$93,SMALL(IF(COUNTIF($P$2:$P37,$N$3:$N$93)=0,ROW($N$2:$N$92)-1),1)),""),
IFERROR(INDEX($N$2:$N$93,SMALL(IF((COUNTIF($P$1:$P37,$N$2:$N$93)=0)*($O$2:$O$93=$O$1),ROW($O$1:$O$92)),1)),""))</f>
        <v/>
      </c>
      <c r="Q38" t="str">
        <f t="array" ref="Q38">IF($P38="","",VLOOKUP($P38,$AE$3:$AI$93,3,0))</f>
        <v/>
      </c>
      <c r="R38" t="str">
        <f t="array" ref="R38">IFERROR(INDEX($Q$2:$Q$93,SMALL(IF(COUNTIF($R$1:R37,$Q$2:$Q$93)=0,ROW($Q$1:$Q$92)),1)),"")</f>
        <v/>
      </c>
      <c r="S38" t="str">
        <f t="array" ref="S38">IFERROR(INDEX($P$2:$P$93,SMALL(IF((COUNTIF($S$1:$S37,$P$2:$P$93)=0)*($Q$2:$Q$93=$S$1),ROW($Q$1:$Q$92)),1)),"")</f>
        <v/>
      </c>
      <c r="T38" t="str">
        <f t="shared" si="4"/>
        <v/>
      </c>
      <c r="U38" s="4" t="str">
        <f t="array" ref="U38">IFERROR(INDEX($T$2:$T$93,SMALL(IF(COUNTIF($U$1:U37,$T$2:$T$93)=0,ROW($T$1:$T$92)),1)),"")</f>
        <v/>
      </c>
      <c r="V38" s="4" t="str">
        <f t="array" ref="V38">IFERROR(INDEX($P$2:$P$93,SMALL(IF((COUNTIF($V$1:$V37,$P$2:$P$93)=0)*($U$2:$U$93=$V$1),ROW($U$1:$U$92)),1)),"")</f>
        <v/>
      </c>
      <c r="W38" t="str">
        <f t="shared" si="5"/>
        <v/>
      </c>
      <c r="X38" t="str">
        <f t="array" ref="X38">IFERROR(INDEX($W$2:$W$93,SMALL(IF(COUNTIF($X$1:X37,$W$2:$W$93)=0,ROW($W$1:$W$92)),1)),"")</f>
        <v/>
      </c>
      <c r="Y38" t="str">
        <f t="array" ref="Y38">IFERROR(INDEX($P$2:$P$93,SMALL(IF((COUNTIF($Y$1:$Y37,$P$2:$P$93)=0)*($X$2:$X$93=$Y$1),ROW($X$1:$X$92)),1)),"")</f>
        <v/>
      </c>
      <c r="AA38" t="s">
        <v>239</v>
      </c>
      <c r="AB38" s="4" t="s">
        <v>4</v>
      </c>
      <c r="AC38" s="4" t="s">
        <v>28</v>
      </c>
      <c r="AD38" s="3" t="s">
        <v>126</v>
      </c>
      <c r="AE38" s="2" t="s">
        <v>127</v>
      </c>
      <c r="AF38" t="s">
        <v>229</v>
      </c>
      <c r="AG38" t="s">
        <v>239</v>
      </c>
      <c r="AH38" s="4" t="s">
        <v>4</v>
      </c>
      <c r="AI38" s="4" t="s">
        <v>28</v>
      </c>
      <c r="AK38" t="s">
        <v>238</v>
      </c>
      <c r="AL38" s="4" t="s">
        <v>238</v>
      </c>
      <c r="AM38" s="4" t="s">
        <v>3</v>
      </c>
      <c r="AN38" s="3" t="s">
        <v>69</v>
      </c>
      <c r="AO38" s="2" t="s">
        <v>136</v>
      </c>
      <c r="AP38" t="s">
        <v>229</v>
      </c>
      <c r="AQ38" t="s">
        <v>238</v>
      </c>
      <c r="AR38" s="4" t="s">
        <v>238</v>
      </c>
      <c r="AS38" s="4" t="s">
        <v>3</v>
      </c>
      <c r="AU38" t="s">
        <v>239</v>
      </c>
      <c r="AV38" s="4" t="s">
        <v>4</v>
      </c>
      <c r="AW38" s="4" t="s">
        <v>4</v>
      </c>
      <c r="AX38" s="3" t="s">
        <v>71</v>
      </c>
      <c r="AY38" s="2" t="s">
        <v>84</v>
      </c>
      <c r="AZ38" t="s">
        <v>228</v>
      </c>
      <c r="BA38" t="s">
        <v>239</v>
      </c>
      <c r="BB38" s="4" t="s">
        <v>4</v>
      </c>
      <c r="BC38" s="4" t="s">
        <v>4</v>
      </c>
      <c r="BE38" t="s">
        <v>66</v>
      </c>
      <c r="BF38" s="4" t="s">
        <v>1</v>
      </c>
      <c r="BG38" s="4" t="s">
        <v>1</v>
      </c>
      <c r="BH38" s="3" t="s">
        <v>67</v>
      </c>
      <c r="BI38" s="2" t="s">
        <v>156</v>
      </c>
      <c r="BJ38" t="s">
        <v>229</v>
      </c>
      <c r="BK38" t="s">
        <v>66</v>
      </c>
      <c r="BL38" s="4" t="s">
        <v>1</v>
      </c>
      <c r="BM38" s="4" t="s">
        <v>1</v>
      </c>
    </row>
    <row r="39" spans="5:65" x14ac:dyDescent="0.25">
      <c r="E39" t="s">
        <v>60</v>
      </c>
      <c r="H39" t="str">
        <f t="array" ref="H39">IFERROR(INDEX($AA$2:$AA$93,SMALL(IF(COUNTIF($H$2:H38,$AA$2:$AA$93)=0,ROW($AA$1:$AA$92)),1)),"")</f>
        <v/>
      </c>
      <c r="I39" t="str">
        <f t="array" ref="I39">IFERROR(INDEX($AB$2:$AB$93,SMALL(IF((COUNTIF($I$2:$I38,$AB$2:$AB$93)=0)*($AA$2:$AA$93=$G$1),ROW($AA$1:$AA$92)),1)),"")</f>
        <v/>
      </c>
      <c r="J39" t="str">
        <f t="array" ref="J39">IF($J$1="Все Территории",
IFERROR(INDEX($AC$2:$AC$93,SMALL(IF((COUNTIF($J$2:$J38,$AC$2:$AC$93)=0)*($AA$2:$AA$93=$G$1),ROW($AA$1:$AA$92)),1)),""),
IFERROR(INDEX($AC$2:$AC$93,SMALL(IF((COUNTIF($J$2:$J38,$AC$2:$AC$93)=0)*($AB$2:$AB$93=$J$1),ROW($AB$1:$AB$92)),1)),""))</f>
        <v/>
      </c>
      <c r="K39" t="str">
        <f t="array" ref="K39">IF($J$1="Все Территории",
IFERROR(INDEX($AE$2:$AE$93,SMALL(IF((COUNTIF($K$2:$K38,$AE$2:$AE$93)=0)*($AB$2:$AB$93=$G$1),ROW($AB$1:$AB$92)),1)),""),
IF(AND($G$1="Москва",$J$1="Все Территории"),
IFERROR(INDEX($AE$2:$AE$93,SMALL(IF((COUNTIF($K$2:$K38,$AE$2:$AE$93)=0)*($AC$2:$AC$93=$G$1),ROW($AC$1:$AC$92)),1)),""),
IFERROR(INDEX($AE$2:$AE$93,SMALL(IF((COUNTIF($K$2:$K38,$AE$2:$AE$93)=0)*($AB$2:$AB$93=$J$1),ROW($AB$1:$AB$92)),1)),"")))</f>
        <v/>
      </c>
      <c r="L39" t="str">
        <f t="array" ref="L39">IF($K$1="Все Города",
IFERROR(INDEX($AE$2:$AE$93,SMALL(IF((COUNTIF($L$2:$L38,$AE$2:$AE$93)=0)*($AB$2:$AB$93=$G$1),ROW($AB$1:$AB$92)),1)),""),
IF(AND($G$1="Москва",$J$1="Все"),
IFERROR(INDEX($AE$2:$AE$93,SMALL(IF((COUNTIF($L$2:$L38,$AE$2:$AE$93)=0)*($AD$2:$AD$93=$G$1),ROW($AB$1:$AB$92)),1)),""),
IF(AND($G$1="Москва",$J$1&lt;&gt;"Все"),
IFERROR(INDEX($AE$2:$AE$93,SMALL(IF((COUNTIF($L$2:$L38,$AE$2:$AE$93)=0)*($AB$2:$AB$93=$J$1),ROW($AB$1:$AB$92)),1)),""),
IFERROR(INDEX($AE$2:$AE$93,SMALL(IF((COUNTIF($L$2:$L38,$AE$2:$AE$93)=0)*($AC$2:$AC$93=$K$1),ROW($AC$1:$AC$92)),1)),""))))</f>
        <v/>
      </c>
      <c r="M39" t="str">
        <f t="array" ref="M39">IFERROR(INDEX($O$2:$O$93,SMALL(IF(COUNTIF($M$1:M38,$O$2:$O$93)=0,ROW($O$1:$O$92)),1)),"")</f>
        <v/>
      </c>
      <c r="N39" t="str">
        <f t="array" ref="N39">IF($G$1="Все Округа",
IFERROR(INDEX($AE$2:$AE$93,SMALL(IF(COUNTIF($N$1:N38,$AE$2:$AE$93)=0,ROW($AE$1:$AE$92)),1)),""),
IF($J$1="Все Территории",
IFERROR(INDEX($AE$2:$AE$93,SMALL(IF((COUNTIF($N$1:$N38,$AE$2:$AE$93)=0)*($AA$2:$AA$93=$G$1),ROW($AA$1:$AA$92)),1)),""),
IF($K$1="Все Города",
IFERROR(INDEX($AE$2:$AE$93,SMALL(IF((COUNTIF($N$1:$N38,$AE$2:$AE$93)=0)*($AB$2:$AB$93=$J$1),ROW($AB$1:$AB$92)),1)),""),
IF($L$1="Все Филиалы",
IFERROR(INDEX($AE$2:$AE$93,SMALL(IF((COUNTIF($N$1:$N38,$AE$2:$AE$93)=0)*($AC$2:$AC$93=$K$1),ROW($AC$1:$AC$92)),1)),""),
IF(ROW($L39)=3,$L$1,"")
)
)
)
)</f>
        <v>ТЕРР_ЧЕБО</v>
      </c>
      <c r="O39" t="str">
        <f t="shared" si="3"/>
        <v>Средний</v>
      </c>
      <c r="P39" t="str">
        <f t="array" ref="P39">IF($O$1="Все Форматы",
IFERROR(INDEX($N$3:$N$93,SMALL(IF(COUNTIF($P$2:$P38,$N$3:$N$93)=0,ROW($N$2:$N$92)-1),1)),""),
IFERROR(INDEX($N$2:$N$93,SMALL(IF((COUNTIF($P$1:$P38,$N$2:$N$93)=0)*($O$2:$O$93=$O$1),ROW($O$1:$O$92)),1)),""))</f>
        <v/>
      </c>
      <c r="Q39" t="str">
        <f t="array" ref="Q39">IF($P39="","",VLOOKUP($P39,$AE$3:$AI$93,3,0))</f>
        <v/>
      </c>
      <c r="R39" t="str">
        <f t="array" ref="R39">IFERROR(INDEX($Q$2:$Q$93,SMALL(IF(COUNTIF($R$1:R38,$Q$2:$Q$93)=0,ROW($Q$1:$Q$92)),1)),"")</f>
        <v/>
      </c>
      <c r="S39" t="str">
        <f t="array" ref="S39">IFERROR(INDEX($P$2:$P$93,SMALL(IF((COUNTIF($S$1:$S38,$P$2:$P$93)=0)*($Q$2:$Q$93=$S$1),ROW($Q$1:$Q$92)),1)),"")</f>
        <v/>
      </c>
      <c r="T39" t="str">
        <f t="shared" si="4"/>
        <v/>
      </c>
      <c r="U39" s="4" t="str">
        <f t="array" ref="U39">IFERROR(INDEX($T$2:$T$93,SMALL(IF(COUNTIF($U$1:U38,$T$2:$T$93)=0,ROW($T$1:$T$92)),1)),"")</f>
        <v/>
      </c>
      <c r="V39" s="4" t="str">
        <f t="array" ref="V39">IFERROR(INDEX($P$2:$P$93,SMALL(IF((COUNTIF($V$1:$V38,$P$2:$P$93)=0)*($U$2:$U$93=$V$1),ROW($U$1:$U$92)),1)),"")</f>
        <v/>
      </c>
      <c r="W39" t="str">
        <f t="shared" si="5"/>
        <v/>
      </c>
      <c r="X39" t="str">
        <f t="array" ref="X39">IFERROR(INDEX($W$2:$W$93,SMALL(IF(COUNTIF($X$1:X38,$W$2:$W$93)=0,ROW($W$1:$W$92)),1)),"")</f>
        <v/>
      </c>
      <c r="Y39" t="str">
        <f t="array" ref="Y39">IFERROR(INDEX($P$2:$P$93,SMALL(IF((COUNTIF($Y$1:$Y38,$P$2:$P$93)=0)*($X$2:$X$93=$Y$1),ROW($X$1:$X$92)),1)),"")</f>
        <v/>
      </c>
      <c r="AA39" t="s">
        <v>239</v>
      </c>
      <c r="AB39" s="4" t="s">
        <v>4</v>
      </c>
      <c r="AC39" s="4" t="s">
        <v>22</v>
      </c>
      <c r="AD39" s="3" t="s">
        <v>128</v>
      </c>
      <c r="AE39" s="2" t="s">
        <v>128</v>
      </c>
      <c r="AF39" t="s">
        <v>229</v>
      </c>
      <c r="AG39" t="s">
        <v>239</v>
      </c>
      <c r="AH39" s="4" t="s">
        <v>4</v>
      </c>
      <c r="AI39" s="4" t="s">
        <v>22</v>
      </c>
      <c r="AK39" t="s">
        <v>238</v>
      </c>
      <c r="AL39" s="4" t="s">
        <v>238</v>
      </c>
      <c r="AM39" s="4" t="s">
        <v>3</v>
      </c>
      <c r="AN39" s="3" t="s">
        <v>69</v>
      </c>
      <c r="AO39" s="2" t="s">
        <v>157</v>
      </c>
      <c r="AP39" t="s">
        <v>229</v>
      </c>
      <c r="AQ39" t="s">
        <v>238</v>
      </c>
      <c r="AR39" s="4" t="s">
        <v>238</v>
      </c>
      <c r="AS39" s="4" t="s">
        <v>3</v>
      </c>
      <c r="AU39" t="s">
        <v>239</v>
      </c>
      <c r="AV39" s="4" t="s">
        <v>4</v>
      </c>
      <c r="AW39" s="4" t="s">
        <v>28</v>
      </c>
      <c r="AX39" s="3" t="s">
        <v>126</v>
      </c>
      <c r="AY39" s="2" t="s">
        <v>127</v>
      </c>
      <c r="AZ39" t="s">
        <v>229</v>
      </c>
      <c r="BA39" t="s">
        <v>239</v>
      </c>
      <c r="BB39" s="4" t="s">
        <v>4</v>
      </c>
      <c r="BC39" s="4" t="s">
        <v>28</v>
      </c>
      <c r="BE39" t="s">
        <v>66</v>
      </c>
      <c r="BF39" s="4" t="s">
        <v>1</v>
      </c>
      <c r="BG39" s="4" t="s">
        <v>1</v>
      </c>
      <c r="BH39" s="3" t="s">
        <v>67</v>
      </c>
      <c r="BI39" s="2" t="s">
        <v>166</v>
      </c>
      <c r="BJ39" t="s">
        <v>228</v>
      </c>
      <c r="BK39" t="s">
        <v>66</v>
      </c>
      <c r="BL39" s="4" t="s">
        <v>1</v>
      </c>
      <c r="BM39" s="4" t="s">
        <v>1</v>
      </c>
    </row>
    <row r="40" spans="5:65" x14ac:dyDescent="0.25">
      <c r="E40" t="s">
        <v>43</v>
      </c>
      <c r="H40" t="str">
        <f t="array" ref="H40">IFERROR(INDEX($AA$2:$AA$93,SMALL(IF(COUNTIF($H$2:H39,$AA$2:$AA$93)=0,ROW($AA$1:$AA$92)),1)),"")</f>
        <v/>
      </c>
      <c r="I40" t="str">
        <f t="array" ref="I40">IFERROR(INDEX($AB$2:$AB$93,SMALL(IF((COUNTIF($I$2:$I39,$AB$2:$AB$93)=0)*($AA$2:$AA$93=$G$1),ROW($AA$1:$AA$92)),1)),"")</f>
        <v/>
      </c>
      <c r="J40" t="str">
        <f t="array" ref="J40">IF($J$1="Все Территории",
IFERROR(INDEX($AC$2:$AC$93,SMALL(IF((COUNTIF($J$2:$J39,$AC$2:$AC$93)=0)*($AA$2:$AA$93=$G$1),ROW($AA$1:$AA$92)),1)),""),
IFERROR(INDEX($AC$2:$AC$93,SMALL(IF((COUNTIF($J$2:$J39,$AC$2:$AC$93)=0)*($AB$2:$AB$93=$J$1),ROW($AB$1:$AB$92)),1)),""))</f>
        <v/>
      </c>
      <c r="K40" t="str">
        <f t="array" ref="K40">IF($J$1="Все Территории",
IFERROR(INDEX($AE$2:$AE$93,SMALL(IF((COUNTIF($K$2:$K39,$AE$2:$AE$93)=0)*($AB$2:$AB$93=$G$1),ROW($AB$1:$AB$92)),1)),""),
IF(AND($G$1="Москва",$J$1="Все Территории"),
IFERROR(INDEX($AE$2:$AE$93,SMALL(IF((COUNTIF($K$2:$K39,$AE$2:$AE$93)=0)*($AC$2:$AC$93=$G$1),ROW($AC$1:$AC$92)),1)),""),
IFERROR(INDEX($AE$2:$AE$93,SMALL(IF((COUNTIF($K$2:$K39,$AE$2:$AE$93)=0)*($AB$2:$AB$93=$J$1),ROW($AB$1:$AB$92)),1)),"")))</f>
        <v/>
      </c>
      <c r="L40" t="str">
        <f t="array" ref="L40">IF($K$1="Все Города",
IFERROR(INDEX($AE$2:$AE$93,SMALL(IF((COUNTIF($L$2:$L39,$AE$2:$AE$93)=0)*($AB$2:$AB$93=$G$1),ROW($AB$1:$AB$92)),1)),""),
IF(AND($G$1="Москва",$J$1="Все"),
IFERROR(INDEX($AE$2:$AE$93,SMALL(IF((COUNTIF($L$2:$L39,$AE$2:$AE$93)=0)*($AD$2:$AD$93=$G$1),ROW($AB$1:$AB$92)),1)),""),
IF(AND($G$1="Москва",$J$1&lt;&gt;"Все"),
IFERROR(INDEX($AE$2:$AE$93,SMALL(IF((COUNTIF($L$2:$L39,$AE$2:$AE$93)=0)*($AB$2:$AB$93=$J$1),ROW($AB$1:$AB$92)),1)),""),
IFERROR(INDEX($AE$2:$AE$93,SMALL(IF((COUNTIF($L$2:$L39,$AE$2:$AE$93)=0)*($AC$2:$AC$93=$K$1),ROW($AC$1:$AC$92)),1)),""))))</f>
        <v/>
      </c>
      <c r="M40" t="str">
        <f t="array" ref="M40">IFERROR(INDEX($O$2:$O$93,SMALL(IF(COUNTIF($M$1:M39,$O$2:$O$93)=0,ROW($O$1:$O$92)),1)),"")</f>
        <v/>
      </c>
      <c r="N40" t="str">
        <f t="array" ref="N40">IF($G$1="Все Округа",
IFERROR(INDEX($AE$2:$AE$93,SMALL(IF(COUNTIF($N$1:N39,$AE$2:$AE$93)=0,ROW($AE$1:$AE$92)),1)),""),
IF($J$1="Все Территории",
IFERROR(INDEX($AE$2:$AE$93,SMALL(IF((COUNTIF($N$1:$N39,$AE$2:$AE$93)=0)*($AA$2:$AA$93=$G$1),ROW($AA$1:$AA$92)),1)),""),
IF($K$1="Все Города",
IFERROR(INDEX($AE$2:$AE$93,SMALL(IF((COUNTIF($N$1:$N39,$AE$2:$AE$93)=0)*($AB$2:$AB$93=$J$1),ROW($AB$1:$AB$92)),1)),""),
IF($L$1="Все Филиалы",
IFERROR(INDEX($AE$2:$AE$93,SMALL(IF((COUNTIF($N$1:$N39,$AE$2:$AE$93)=0)*($AC$2:$AC$93=$K$1),ROW($AC$1:$AC$92)),1)),""),
IF(ROW($L40)=3,$L$1,"")
)
)
)
)</f>
        <v>ТЕРР_МАГН1</v>
      </c>
      <c r="O40" t="str">
        <f t="shared" si="3"/>
        <v>Средний</v>
      </c>
      <c r="P40" t="str">
        <f t="array" ref="P40">IF($O$1="Все Форматы",
IFERROR(INDEX($N$3:$N$93,SMALL(IF(COUNTIF($P$2:$P39,$N$3:$N$93)=0,ROW($N$2:$N$92)-1),1)),""),
IFERROR(INDEX($N$2:$N$93,SMALL(IF((COUNTIF($P$1:$P39,$N$2:$N$93)=0)*($O$2:$O$93=$O$1),ROW($O$1:$O$92)),1)),""))</f>
        <v/>
      </c>
      <c r="Q40" t="str">
        <f t="array" ref="Q40">IF($P40="","",VLOOKUP($P40,$AE$3:$AI$93,3,0))</f>
        <v/>
      </c>
      <c r="R40" t="str">
        <f t="array" ref="R40">IFERROR(INDEX($Q$2:$Q$93,SMALL(IF(COUNTIF($R$1:R39,$Q$2:$Q$93)=0,ROW($Q$1:$Q$92)),1)),"")</f>
        <v/>
      </c>
      <c r="S40" t="str">
        <f t="array" ref="S40">IFERROR(INDEX($P$2:$P$93,SMALL(IF((COUNTIF($S$1:$S39,$P$2:$P$93)=0)*($Q$2:$Q$93=$S$1),ROW($Q$1:$Q$92)),1)),"")</f>
        <v/>
      </c>
      <c r="T40" t="str">
        <f t="shared" si="4"/>
        <v/>
      </c>
      <c r="U40" s="4" t="str">
        <f t="array" ref="U40">IFERROR(INDEX($T$2:$T$93,SMALL(IF(COUNTIF($U$1:U39,$T$2:$T$93)=0,ROW($T$1:$T$92)),1)),"")</f>
        <v/>
      </c>
      <c r="V40" s="4" t="str">
        <f t="array" ref="V40">IFERROR(INDEX($P$2:$P$93,SMALL(IF((COUNTIF($V$1:$V39,$P$2:$P$93)=0)*($U$2:$U$93=$V$1),ROW($U$1:$U$92)),1)),"")</f>
        <v/>
      </c>
      <c r="W40" t="str">
        <f t="shared" si="5"/>
        <v/>
      </c>
      <c r="X40" t="str">
        <f t="array" ref="X40">IFERROR(INDEX($W$2:$W$93,SMALL(IF(COUNTIF($X$1:X39,$W$2:$W$93)=0,ROW($W$1:$W$92)),1)),"")</f>
        <v/>
      </c>
      <c r="Y40" t="str">
        <f t="array" ref="Y40">IFERROR(INDEX($P$2:$P$93,SMALL(IF((COUNTIF($Y$1:$Y39,$P$2:$P$93)=0)*($X$2:$X$93=$Y$1),ROW($X$1:$X$92)),1)),"")</f>
        <v/>
      </c>
      <c r="AA40" t="s">
        <v>241</v>
      </c>
      <c r="AB40" s="4" t="s">
        <v>10</v>
      </c>
      <c r="AC40" s="4" t="s">
        <v>31</v>
      </c>
      <c r="AD40" s="3" t="s">
        <v>129</v>
      </c>
      <c r="AE40" s="2" t="s">
        <v>130</v>
      </c>
      <c r="AF40" t="s">
        <v>229</v>
      </c>
      <c r="AG40" t="s">
        <v>241</v>
      </c>
      <c r="AH40" s="4" t="s">
        <v>10</v>
      </c>
      <c r="AI40" s="4" t="s">
        <v>31</v>
      </c>
      <c r="AK40" t="s">
        <v>238</v>
      </c>
      <c r="AL40" s="4" t="s">
        <v>238</v>
      </c>
      <c r="AM40" s="4" t="s">
        <v>3</v>
      </c>
      <c r="AN40" s="3" t="s">
        <v>69</v>
      </c>
      <c r="AO40" s="2" t="s">
        <v>197</v>
      </c>
      <c r="AP40" t="s">
        <v>229</v>
      </c>
      <c r="AQ40" t="s">
        <v>238</v>
      </c>
      <c r="AR40" s="4" t="s">
        <v>238</v>
      </c>
      <c r="AS40" s="4" t="s">
        <v>3</v>
      </c>
      <c r="AU40" t="s">
        <v>239</v>
      </c>
      <c r="AV40" s="4" t="s">
        <v>4</v>
      </c>
      <c r="AW40" s="4" t="s">
        <v>22</v>
      </c>
      <c r="AX40" s="3" t="s">
        <v>128</v>
      </c>
      <c r="AY40" s="2" t="s">
        <v>128</v>
      </c>
      <c r="AZ40" t="s">
        <v>229</v>
      </c>
      <c r="BA40" t="s">
        <v>239</v>
      </c>
      <c r="BB40" s="4" t="s">
        <v>4</v>
      </c>
      <c r="BC40" s="4" t="s">
        <v>22</v>
      </c>
      <c r="BE40" t="s">
        <v>66</v>
      </c>
      <c r="BF40" s="4" t="s">
        <v>2</v>
      </c>
      <c r="BG40" s="4" t="s">
        <v>2</v>
      </c>
      <c r="BH40" s="3" t="s">
        <v>67</v>
      </c>
      <c r="BI40" s="2" t="s">
        <v>92</v>
      </c>
      <c r="BJ40" t="s">
        <v>228</v>
      </c>
      <c r="BK40" t="s">
        <v>66</v>
      </c>
      <c r="BL40" s="4" t="s">
        <v>2</v>
      </c>
      <c r="BM40" s="4" t="s">
        <v>2</v>
      </c>
    </row>
    <row r="41" spans="5:65" x14ac:dyDescent="0.25">
      <c r="E41" t="s">
        <v>19</v>
      </c>
      <c r="H41" t="str">
        <f t="array" ref="H41">IFERROR(INDEX($AA$2:$AA$93,SMALL(IF(COUNTIF($H$2:H40,$AA$2:$AA$93)=0,ROW($AA$1:$AA$92)),1)),"")</f>
        <v/>
      </c>
      <c r="I41" t="str">
        <f t="array" ref="I41">IFERROR(INDEX($AB$2:$AB$93,SMALL(IF((COUNTIF($I$2:$I40,$AB$2:$AB$93)=0)*($AA$2:$AA$93=$G$1),ROW($AA$1:$AA$92)),1)),"")</f>
        <v/>
      </c>
      <c r="J41" t="str">
        <f t="array" ref="J41">IF($J$1="Все Территории",
IFERROR(INDEX($AC$2:$AC$93,SMALL(IF((COUNTIF($J$2:$J40,$AC$2:$AC$93)=0)*($AA$2:$AA$93=$G$1),ROW($AA$1:$AA$92)),1)),""),
IFERROR(INDEX($AC$2:$AC$93,SMALL(IF((COUNTIF($J$2:$J40,$AC$2:$AC$93)=0)*($AB$2:$AB$93=$J$1),ROW($AB$1:$AB$92)),1)),""))</f>
        <v/>
      </c>
      <c r="K41" t="str">
        <f t="array" ref="K41">IF($J$1="Все Территории",
IFERROR(INDEX($AE$2:$AE$93,SMALL(IF((COUNTIF($K$2:$K40,$AE$2:$AE$93)=0)*($AB$2:$AB$93=$G$1),ROW($AB$1:$AB$92)),1)),""),
IF(AND($G$1="Москва",$J$1="Все Территории"),
IFERROR(INDEX($AE$2:$AE$93,SMALL(IF((COUNTIF($K$2:$K40,$AE$2:$AE$93)=0)*($AC$2:$AC$93=$G$1),ROW($AC$1:$AC$92)),1)),""),
IFERROR(INDEX($AE$2:$AE$93,SMALL(IF((COUNTIF($K$2:$K40,$AE$2:$AE$93)=0)*($AB$2:$AB$93=$J$1),ROW($AB$1:$AB$92)),1)),"")))</f>
        <v/>
      </c>
      <c r="L41" t="str">
        <f t="array" ref="L41">IF($K$1="Все Города",
IFERROR(INDEX($AE$2:$AE$93,SMALL(IF((COUNTIF($L$2:$L40,$AE$2:$AE$93)=0)*($AB$2:$AB$93=$G$1),ROW($AB$1:$AB$92)),1)),""),
IF(AND($G$1="Москва",$J$1="Все"),
IFERROR(INDEX($AE$2:$AE$93,SMALL(IF((COUNTIF($L$2:$L40,$AE$2:$AE$93)=0)*($AD$2:$AD$93=$G$1),ROW($AB$1:$AB$92)),1)),""),
IF(AND($G$1="Москва",$J$1&lt;&gt;"Все"),
IFERROR(INDEX($AE$2:$AE$93,SMALL(IF((COUNTIF($L$2:$L40,$AE$2:$AE$93)=0)*($AB$2:$AB$93=$J$1),ROW($AB$1:$AB$92)),1)),""),
IFERROR(INDEX($AE$2:$AE$93,SMALL(IF((COUNTIF($L$2:$L40,$AE$2:$AE$93)=0)*($AC$2:$AC$93=$K$1),ROW($AC$1:$AC$92)),1)),""))))</f>
        <v/>
      </c>
      <c r="M41" t="str">
        <f t="array" ref="M41">IFERROR(INDEX($O$2:$O$93,SMALL(IF(COUNTIF($M$1:M40,$O$2:$O$93)=0,ROW($O$1:$O$92)),1)),"")</f>
        <v/>
      </c>
      <c r="N41" t="str">
        <f t="array" ref="N41">IF($G$1="Все Округа",
IFERROR(INDEX($AE$2:$AE$93,SMALL(IF(COUNTIF($N$1:N40,$AE$2:$AE$93)=0,ROW($AE$1:$AE$92)),1)),""),
IF($J$1="Все Территории",
IFERROR(INDEX($AE$2:$AE$93,SMALL(IF((COUNTIF($N$1:$N40,$AE$2:$AE$93)=0)*($AA$2:$AA$93=$G$1),ROW($AA$1:$AA$92)),1)),""),
IF($K$1="Все Города",
IFERROR(INDEX($AE$2:$AE$93,SMALL(IF((COUNTIF($N$1:$N40,$AE$2:$AE$93)=0)*($AB$2:$AB$93=$J$1),ROW($AB$1:$AB$92)),1)),""),
IF($L$1="Все Филиалы",
IFERROR(INDEX($AE$2:$AE$93,SMALL(IF((COUNTIF($N$1:$N40,$AE$2:$AE$93)=0)*($AC$2:$AC$93=$K$1),ROW($AC$1:$AC$92)),1)),""),
IF(ROW($L41)=3,$L$1,"")
)
)
)
)</f>
        <v>ТЕРР_НТГ1</v>
      </c>
      <c r="O41" t="str">
        <f t="shared" si="3"/>
        <v>Средний</v>
      </c>
      <c r="P41" t="str">
        <f t="array" ref="P41">IF($O$1="Все Форматы",
IFERROR(INDEX($N$3:$N$93,SMALL(IF(COUNTIF($P$2:$P40,$N$3:$N$93)=0,ROW($N$2:$N$92)-1),1)),""),
IFERROR(INDEX($N$2:$N$93,SMALL(IF((COUNTIF($P$1:$P40,$N$2:$N$93)=0)*($O$2:$O$93=$O$1),ROW($O$1:$O$92)),1)),""))</f>
        <v/>
      </c>
      <c r="Q41" t="str">
        <f t="array" ref="Q41">IF($P41="","",VLOOKUP($P41,$AE$3:$AI$93,3,0))</f>
        <v/>
      </c>
      <c r="R41" t="str">
        <f t="array" ref="R41">IFERROR(INDEX($Q$2:$Q$93,SMALL(IF(COUNTIF($R$1:R40,$Q$2:$Q$93)=0,ROW($Q$1:$Q$92)),1)),"")</f>
        <v/>
      </c>
      <c r="S41" t="str">
        <f t="array" ref="S41">IFERROR(INDEX($P$2:$P$93,SMALL(IF((COUNTIF($S$1:$S40,$P$2:$P$93)=0)*($Q$2:$Q$93=$S$1),ROW($Q$1:$Q$92)),1)),"")</f>
        <v/>
      </c>
      <c r="T41" t="str">
        <f t="shared" si="4"/>
        <v/>
      </c>
      <c r="U41" s="4" t="str">
        <f t="array" ref="U41">IFERROR(INDEX($T$2:$T$93,SMALL(IF(COUNTIF($U$1:U40,$T$2:$T$93)=0,ROW($T$1:$T$92)),1)),"")</f>
        <v/>
      </c>
      <c r="V41" s="4" t="str">
        <f t="array" ref="V41">IFERROR(INDEX($P$2:$P$93,SMALL(IF((COUNTIF($V$1:$V40,$P$2:$P$93)=0)*($U$2:$U$93=$V$1),ROW($U$1:$U$92)),1)),"")</f>
        <v/>
      </c>
      <c r="W41" t="str">
        <f t="shared" si="5"/>
        <v/>
      </c>
      <c r="X41" t="str">
        <f t="array" ref="X41">IFERROR(INDEX($W$2:$W$93,SMALL(IF(COUNTIF($X$1:X40,$W$2:$W$93)=0,ROW($W$1:$W$92)),1)),"")</f>
        <v/>
      </c>
      <c r="Y41" t="str">
        <f t="array" ref="Y41">IFERROR(INDEX($P$2:$P$93,SMALL(IF((COUNTIF($Y$1:$Y40,$P$2:$P$93)=0)*($X$2:$X$93=$Y$1),ROW($X$1:$X$92)),1)),"")</f>
        <v/>
      </c>
      <c r="AA41" t="s">
        <v>241</v>
      </c>
      <c r="AB41" s="4" t="s">
        <v>12</v>
      </c>
      <c r="AC41" s="4" t="s">
        <v>41</v>
      </c>
      <c r="AD41" s="3" t="s">
        <v>131</v>
      </c>
      <c r="AE41" s="2" t="s">
        <v>132</v>
      </c>
      <c r="AF41" t="s">
        <v>229</v>
      </c>
      <c r="AG41" t="s">
        <v>241</v>
      </c>
      <c r="AH41" s="4" t="s">
        <v>12</v>
      </c>
      <c r="AI41" s="4" t="s">
        <v>41</v>
      </c>
      <c r="AK41" t="s">
        <v>238</v>
      </c>
      <c r="AL41" s="4" t="s">
        <v>238</v>
      </c>
      <c r="AM41" s="4" t="s">
        <v>48</v>
      </c>
      <c r="AN41" s="3" t="s">
        <v>203</v>
      </c>
      <c r="AO41" s="2" t="s">
        <v>204</v>
      </c>
      <c r="AP41" t="s">
        <v>230</v>
      </c>
      <c r="AQ41" t="s">
        <v>238</v>
      </c>
      <c r="AR41" s="4" t="s">
        <v>238</v>
      </c>
      <c r="AS41" s="4" t="s">
        <v>48</v>
      </c>
      <c r="AU41" t="s">
        <v>239</v>
      </c>
      <c r="AV41" s="4" t="s">
        <v>4</v>
      </c>
      <c r="AW41" s="4" t="s">
        <v>4</v>
      </c>
      <c r="AX41" s="3" t="s">
        <v>71</v>
      </c>
      <c r="AY41" s="2" t="s">
        <v>192</v>
      </c>
      <c r="AZ41" t="s">
        <v>229</v>
      </c>
      <c r="BA41" t="s">
        <v>239</v>
      </c>
      <c r="BB41" s="4" t="s">
        <v>4</v>
      </c>
      <c r="BC41" s="4" t="s">
        <v>4</v>
      </c>
      <c r="BE41" t="s">
        <v>66</v>
      </c>
      <c r="BF41" s="4" t="s">
        <v>2</v>
      </c>
      <c r="BG41" s="4" t="s">
        <v>2</v>
      </c>
      <c r="BH41" s="3" t="s">
        <v>67</v>
      </c>
      <c r="BI41" s="2" t="s">
        <v>112</v>
      </c>
      <c r="BJ41" t="s">
        <v>228</v>
      </c>
      <c r="BK41" t="s">
        <v>66</v>
      </c>
      <c r="BL41" s="4" t="s">
        <v>2</v>
      </c>
      <c r="BM41" s="4" t="s">
        <v>2</v>
      </c>
    </row>
    <row r="42" spans="5:65" x14ac:dyDescent="0.25">
      <c r="E42" t="s">
        <v>62</v>
      </c>
      <c r="H42" t="str">
        <f t="array" ref="H42">IFERROR(INDEX($AA$2:$AA$93,SMALL(IF(COUNTIF($H$2:H41,$AA$2:$AA$93)=0,ROW($AA$1:$AA$92)),1)),"")</f>
        <v/>
      </c>
      <c r="I42" t="str">
        <f t="array" ref="I42">IFERROR(INDEX($AB$2:$AB$93,SMALL(IF((COUNTIF($I$2:$I41,$AB$2:$AB$93)=0)*($AA$2:$AA$93=$G$1),ROW($AA$1:$AA$92)),1)),"")</f>
        <v/>
      </c>
      <c r="J42" t="str">
        <f t="array" ref="J42">IF($J$1="Все Территории",
IFERROR(INDEX($AC$2:$AC$93,SMALL(IF((COUNTIF($J$2:$J41,$AC$2:$AC$93)=0)*($AA$2:$AA$93=$G$1),ROW($AA$1:$AA$92)),1)),""),
IFERROR(INDEX($AC$2:$AC$93,SMALL(IF((COUNTIF($J$2:$J41,$AC$2:$AC$93)=0)*($AB$2:$AB$93=$J$1),ROW($AB$1:$AB$92)),1)),""))</f>
        <v/>
      </c>
      <c r="K42" t="str">
        <f t="array" ref="K42">IF($J$1="Все Территории",
IFERROR(INDEX($AE$2:$AE$93,SMALL(IF((COUNTIF($K$2:$K41,$AE$2:$AE$93)=0)*($AB$2:$AB$93=$G$1),ROW($AB$1:$AB$92)),1)),""),
IF(AND($G$1="Москва",$J$1="Все Территории"),
IFERROR(INDEX($AE$2:$AE$93,SMALL(IF((COUNTIF($K$2:$K41,$AE$2:$AE$93)=0)*($AC$2:$AC$93=$G$1),ROW($AC$1:$AC$92)),1)),""),
IFERROR(INDEX($AE$2:$AE$93,SMALL(IF((COUNTIF($K$2:$K41,$AE$2:$AE$93)=0)*($AB$2:$AB$93=$J$1),ROW($AB$1:$AB$92)),1)),"")))</f>
        <v/>
      </c>
      <c r="L42" t="str">
        <f t="array" ref="L42">IF($K$1="Все Города",
IFERROR(INDEX($AE$2:$AE$93,SMALL(IF((COUNTIF($L$2:$L41,$AE$2:$AE$93)=0)*($AB$2:$AB$93=$G$1),ROW($AB$1:$AB$92)),1)),""),
IF(AND($G$1="Москва",$J$1="Все"),
IFERROR(INDEX($AE$2:$AE$93,SMALL(IF((COUNTIF($L$2:$L41,$AE$2:$AE$93)=0)*($AD$2:$AD$93=$G$1),ROW($AB$1:$AB$92)),1)),""),
IF(AND($G$1="Москва",$J$1&lt;&gt;"Все"),
IFERROR(INDEX($AE$2:$AE$93,SMALL(IF((COUNTIF($L$2:$L41,$AE$2:$AE$93)=0)*($AB$2:$AB$93=$J$1),ROW($AB$1:$AB$92)),1)),""),
IFERROR(INDEX($AE$2:$AE$93,SMALL(IF((COUNTIF($L$2:$L41,$AE$2:$AE$93)=0)*($AC$2:$AC$93=$K$1),ROW($AC$1:$AC$92)),1)),""))))</f>
        <v/>
      </c>
      <c r="M42" t="str">
        <f t="array" ref="M42">IFERROR(INDEX($O$2:$O$93,SMALL(IF(COUNTIF($M$1:M41,$O$2:$O$93)=0,ROW($O$1:$O$92)),1)),"")</f>
        <v/>
      </c>
      <c r="N42" t="str">
        <f t="array" ref="N42">IF($G$1="Все Округа",
IFERROR(INDEX($AE$2:$AE$93,SMALL(IF(COUNTIF($N$1:N41,$AE$2:$AE$93)=0,ROW($AE$1:$AE$92)),1)),""),
IF($J$1="Все Территории",
IFERROR(INDEX($AE$2:$AE$93,SMALL(IF((COUNTIF($N$1:$N41,$AE$2:$AE$93)=0)*($AA$2:$AA$93=$G$1),ROW($AA$1:$AA$92)),1)),""),
IF($K$1="Все Города",
IFERROR(INDEX($AE$2:$AE$93,SMALL(IF((COUNTIF($N$1:$N41,$AE$2:$AE$93)=0)*($AB$2:$AB$93=$J$1),ROW($AB$1:$AB$92)),1)),""),
IF($L$1="Все Филиалы",
IFERROR(INDEX($AE$2:$AE$93,SMALL(IF((COUNTIF($N$1:$N41,$AE$2:$AE$93)=0)*($AC$2:$AC$93=$K$1),ROW($AC$1:$AC$92)),1)),""),
IF(ROW($L42)=3,$L$1,"")
)
)
)
)</f>
        <v>ТЕРР_МСК8</v>
      </c>
      <c r="O42" t="str">
        <f t="shared" si="3"/>
        <v>Средний</v>
      </c>
      <c r="P42" t="str">
        <f t="array" ref="P42">IF($O$1="Все Форматы",
IFERROR(INDEX($N$3:$N$93,SMALL(IF(COUNTIF($P$2:$P41,$N$3:$N$93)=0,ROW($N$2:$N$92)-1),1)),""),
IFERROR(INDEX($N$2:$N$93,SMALL(IF((COUNTIF($P$1:$P41,$N$2:$N$93)=0)*($O$2:$O$93=$O$1),ROW($O$1:$O$92)),1)),""))</f>
        <v/>
      </c>
      <c r="Q42" t="str">
        <f t="array" ref="Q42">IF($P42="","",VLOOKUP($P42,$AE$3:$AI$93,3,0))</f>
        <v/>
      </c>
      <c r="R42" t="str">
        <f t="array" ref="R42">IFERROR(INDEX($Q$2:$Q$93,SMALL(IF(COUNTIF($R$1:R41,$Q$2:$Q$93)=0,ROW($Q$1:$Q$92)),1)),"")</f>
        <v/>
      </c>
      <c r="S42" t="str">
        <f t="array" ref="S42">IFERROR(INDEX($P$2:$P$93,SMALL(IF((COUNTIF($S$1:$S41,$P$2:$P$93)=0)*($Q$2:$Q$93=$S$1),ROW($Q$1:$Q$92)),1)),"")</f>
        <v/>
      </c>
      <c r="T42" t="str">
        <f t="shared" si="4"/>
        <v/>
      </c>
      <c r="U42" s="4" t="str">
        <f t="array" ref="U42">IFERROR(INDEX($T$2:$T$93,SMALL(IF(COUNTIF($U$1:U41,$T$2:$T$93)=0,ROW($T$1:$T$92)),1)),"")</f>
        <v/>
      </c>
      <c r="V42" s="4" t="str">
        <f t="array" ref="V42">IFERROR(INDEX($P$2:$P$93,SMALL(IF((COUNTIF($V$1:$V41,$P$2:$P$93)=0)*($U$2:$U$93=$V$1),ROW($U$1:$U$92)),1)),"")</f>
        <v/>
      </c>
      <c r="W42" t="str">
        <f t="shared" si="5"/>
        <v/>
      </c>
      <c r="X42" t="str">
        <f t="array" ref="X42">IFERROR(INDEX($W$2:$W$93,SMALL(IF(COUNTIF($X$1:X41,$W$2:$W$93)=0,ROW($W$1:$W$92)),1)),"")</f>
        <v/>
      </c>
      <c r="Y42" t="str">
        <f t="array" ref="Y42">IFERROR(INDEX($P$2:$P$93,SMALL(IF((COUNTIF($Y$1:$Y41,$P$2:$P$93)=0)*($X$2:$X$93=$Y$1),ROW($X$1:$X$92)),1)),"")</f>
        <v/>
      </c>
      <c r="AA42" t="s">
        <v>66</v>
      </c>
      <c r="AB42" s="4" t="s">
        <v>1</v>
      </c>
      <c r="AC42" s="4" t="s">
        <v>1</v>
      </c>
      <c r="AD42" s="3" t="s">
        <v>67</v>
      </c>
      <c r="AE42" s="2" t="s">
        <v>133</v>
      </c>
      <c r="AF42" t="s">
        <v>229</v>
      </c>
      <c r="AG42" t="s">
        <v>66</v>
      </c>
      <c r="AH42" s="4" t="s">
        <v>1</v>
      </c>
      <c r="AI42" s="4" t="s">
        <v>1</v>
      </c>
      <c r="AK42" t="s">
        <v>238</v>
      </c>
      <c r="AL42" s="4" t="s">
        <v>238</v>
      </c>
      <c r="AM42" s="4" t="s">
        <v>59</v>
      </c>
      <c r="AN42" s="3" t="s">
        <v>214</v>
      </c>
      <c r="AO42" s="2" t="s">
        <v>215</v>
      </c>
      <c r="AP42" t="s">
        <v>230</v>
      </c>
      <c r="AQ42" t="s">
        <v>238</v>
      </c>
      <c r="AR42" s="4" t="s">
        <v>238</v>
      </c>
      <c r="AS42" s="4" t="s">
        <v>59</v>
      </c>
      <c r="AU42" t="s">
        <v>239</v>
      </c>
      <c r="AV42" s="4" t="s">
        <v>4</v>
      </c>
      <c r="AW42" s="4" t="s">
        <v>46</v>
      </c>
      <c r="AX42" s="3" t="s">
        <v>198</v>
      </c>
      <c r="AY42" s="2" t="s">
        <v>199</v>
      </c>
      <c r="AZ42" t="s">
        <v>230</v>
      </c>
      <c r="BA42" t="s">
        <v>239</v>
      </c>
      <c r="BB42" s="4" t="s">
        <v>4</v>
      </c>
      <c r="BC42" s="4" t="s">
        <v>46</v>
      </c>
      <c r="BE42" t="s">
        <v>66</v>
      </c>
      <c r="BF42" s="4" t="s">
        <v>2</v>
      </c>
      <c r="BG42" s="4" t="s">
        <v>2</v>
      </c>
      <c r="BH42" s="3" t="s">
        <v>67</v>
      </c>
      <c r="BI42" s="2" t="s">
        <v>125</v>
      </c>
      <c r="BJ42" t="s">
        <v>229</v>
      </c>
      <c r="BK42" t="s">
        <v>66</v>
      </c>
      <c r="BL42" s="4" t="s">
        <v>2</v>
      </c>
      <c r="BM42" s="4" t="s">
        <v>2</v>
      </c>
    </row>
    <row r="43" spans="5:65" x14ac:dyDescent="0.25">
      <c r="E43" t="s">
        <v>58</v>
      </c>
      <c r="H43" t="str">
        <f t="array" ref="H43">IFERROR(INDEX($AA$2:$AA$93,SMALL(IF(COUNTIF($H$2:H42,$AA$2:$AA$93)=0,ROW($AA$1:$AA$92)),1)),"")</f>
        <v/>
      </c>
      <c r="I43" t="str">
        <f t="array" ref="I43">IFERROR(INDEX($AB$2:$AB$93,SMALL(IF((COUNTIF($I$2:$I42,$AB$2:$AB$93)=0)*($AA$2:$AA$93=$G$1),ROW($AA$1:$AA$92)),1)),"")</f>
        <v/>
      </c>
      <c r="J43" t="str">
        <f t="array" ref="J43">IF($J$1="Все Территории",
IFERROR(INDEX($AC$2:$AC$93,SMALL(IF((COUNTIF($J$2:$J42,$AC$2:$AC$93)=0)*($AA$2:$AA$93=$G$1),ROW($AA$1:$AA$92)),1)),""),
IFERROR(INDEX($AC$2:$AC$93,SMALL(IF((COUNTIF($J$2:$J42,$AC$2:$AC$93)=0)*($AB$2:$AB$93=$J$1),ROW($AB$1:$AB$92)),1)),""))</f>
        <v/>
      </c>
      <c r="K43" t="str">
        <f t="array" ref="K43">IF($J$1="Все Территории",
IFERROR(INDEX($AE$2:$AE$93,SMALL(IF((COUNTIF($K$2:$K42,$AE$2:$AE$93)=0)*($AB$2:$AB$93=$G$1),ROW($AB$1:$AB$92)),1)),""),
IF(AND($G$1="Москва",$J$1="Все Территории"),
IFERROR(INDEX($AE$2:$AE$93,SMALL(IF((COUNTIF($K$2:$K42,$AE$2:$AE$93)=0)*($AC$2:$AC$93=$G$1),ROW($AC$1:$AC$92)),1)),""),
IFERROR(INDEX($AE$2:$AE$93,SMALL(IF((COUNTIF($K$2:$K42,$AE$2:$AE$93)=0)*($AB$2:$AB$93=$J$1),ROW($AB$1:$AB$92)),1)),"")))</f>
        <v/>
      </c>
      <c r="L43" t="str">
        <f t="array" ref="L43">IF($K$1="Все Города",
IFERROR(INDEX($AE$2:$AE$93,SMALL(IF((COUNTIF($L$2:$L42,$AE$2:$AE$93)=0)*($AB$2:$AB$93=$G$1),ROW($AB$1:$AB$92)),1)),""),
IF(AND($G$1="Москва",$J$1="Все"),
IFERROR(INDEX($AE$2:$AE$93,SMALL(IF((COUNTIF($L$2:$L42,$AE$2:$AE$93)=0)*($AD$2:$AD$93=$G$1),ROW($AB$1:$AB$92)),1)),""),
IF(AND($G$1="Москва",$J$1&lt;&gt;"Все"),
IFERROR(INDEX($AE$2:$AE$93,SMALL(IF((COUNTIF($L$2:$L42,$AE$2:$AE$93)=0)*($AB$2:$AB$93=$J$1),ROW($AB$1:$AB$92)),1)),""),
IFERROR(INDEX($AE$2:$AE$93,SMALL(IF((COUNTIF($L$2:$L42,$AE$2:$AE$93)=0)*($AC$2:$AC$93=$K$1),ROW($AC$1:$AC$92)),1)),""))))</f>
        <v/>
      </c>
      <c r="M43" t="str">
        <f t="array" ref="M43">IFERROR(INDEX($O$2:$O$93,SMALL(IF(COUNTIF($M$1:M42,$O$2:$O$93)=0,ROW($O$1:$O$92)),1)),"")</f>
        <v/>
      </c>
      <c r="N43" t="str">
        <f t="array" ref="N43">IF($G$1="Все Округа",
IFERROR(INDEX($AE$2:$AE$93,SMALL(IF(COUNTIF($N$1:N42,$AE$2:$AE$93)=0,ROW($AE$1:$AE$92)),1)),""),
IF($J$1="Все Территории",
IFERROR(INDEX($AE$2:$AE$93,SMALL(IF((COUNTIF($N$1:$N42,$AE$2:$AE$93)=0)*($AA$2:$AA$93=$G$1),ROW($AA$1:$AA$92)),1)),""),
IF($K$1="Все Города",
IFERROR(INDEX($AE$2:$AE$93,SMALL(IF((COUNTIF($N$1:$N42,$AE$2:$AE$93)=0)*($AB$2:$AB$93=$J$1),ROW($AB$1:$AB$92)),1)),""),
IF($L$1="Все Филиалы",
IFERROR(INDEX($AE$2:$AE$93,SMALL(IF((COUNTIF($N$1:$N42,$AE$2:$AE$93)=0)*($AC$2:$AC$93=$K$1),ROW($AC$1:$AC$92)),1)),""),
IF(ROW($L43)=3,$L$1,"")
)
)
)
)</f>
        <v>ТЕРР_УЛН1</v>
      </c>
      <c r="O43" t="str">
        <f t="shared" si="3"/>
        <v>Средний</v>
      </c>
      <c r="P43" t="str">
        <f t="array" ref="P43">IF($O$1="Все Форматы",
IFERROR(INDEX($N$3:$N$93,SMALL(IF(COUNTIF($P$2:$P42,$N$3:$N$93)=0,ROW($N$2:$N$92)-1),1)),""),
IFERROR(INDEX($N$2:$N$93,SMALL(IF((COUNTIF($P$1:$P42,$N$2:$N$93)=0)*($O$2:$O$93=$O$1),ROW($O$1:$O$92)),1)),""))</f>
        <v/>
      </c>
      <c r="Q43" t="str">
        <f t="array" ref="Q43">IF($P43="","",VLOOKUP($P43,$AE$3:$AI$93,3,0))</f>
        <v/>
      </c>
      <c r="R43" t="str">
        <f t="array" ref="R43">IFERROR(INDEX($Q$2:$Q$93,SMALL(IF(COUNTIF($R$1:R42,$Q$2:$Q$93)=0,ROW($Q$1:$Q$92)),1)),"")</f>
        <v/>
      </c>
      <c r="S43" t="str">
        <f t="array" ref="S43">IFERROR(INDEX($P$2:$P$93,SMALL(IF((COUNTIF($S$1:$S42,$P$2:$P$93)=0)*($Q$2:$Q$93=$S$1),ROW($Q$1:$Q$92)),1)),"")</f>
        <v/>
      </c>
      <c r="T43" t="str">
        <f t="shared" si="4"/>
        <v/>
      </c>
      <c r="U43" s="4" t="str">
        <f t="array" ref="U43">IFERROR(INDEX($T$2:$T$93,SMALL(IF(COUNTIF($U$1:U42,$T$2:$T$93)=0,ROW($T$1:$T$92)),1)),"")</f>
        <v/>
      </c>
      <c r="V43" s="4" t="str">
        <f t="array" ref="V43">IFERROR(INDEX($P$2:$P$93,SMALL(IF((COUNTIF($V$1:$V42,$P$2:$P$93)=0)*($U$2:$U$93=$V$1),ROW($U$1:$U$92)),1)),"")</f>
        <v/>
      </c>
      <c r="W43" t="str">
        <f t="shared" si="5"/>
        <v/>
      </c>
      <c r="X43" t="str">
        <f t="array" ref="X43">IFERROR(INDEX($W$2:$W$93,SMALL(IF(COUNTIF($X$1:X42,$W$2:$W$93)=0,ROW($W$1:$W$92)),1)),"")</f>
        <v/>
      </c>
      <c r="Y43" t="str">
        <f t="array" ref="Y43">IFERROR(INDEX($P$2:$P$93,SMALL(IF((COUNTIF($Y$1:$Y42,$P$2:$P$93)=0)*($X$2:$X$93=$Y$1),ROW($X$1:$X$92)),1)),"")</f>
        <v/>
      </c>
      <c r="AA43" t="s">
        <v>239</v>
      </c>
      <c r="AB43" s="4" t="s">
        <v>5</v>
      </c>
      <c r="AC43" s="4" t="s">
        <v>24</v>
      </c>
      <c r="AD43" s="3" t="s">
        <v>134</v>
      </c>
      <c r="AE43" s="2" t="s">
        <v>135</v>
      </c>
      <c r="AF43" t="s">
        <v>229</v>
      </c>
      <c r="AG43" t="s">
        <v>239</v>
      </c>
      <c r="AH43" s="4" t="s">
        <v>5</v>
      </c>
      <c r="AI43" s="4" t="s">
        <v>24</v>
      </c>
      <c r="AK43" t="s">
        <v>238</v>
      </c>
      <c r="AL43" s="4" t="s">
        <v>238</v>
      </c>
      <c r="AM43" s="4" t="s">
        <v>3</v>
      </c>
      <c r="AN43" s="3" t="s">
        <v>69</v>
      </c>
      <c r="AO43" s="2" t="s">
        <v>216</v>
      </c>
      <c r="AP43" t="s">
        <v>229</v>
      </c>
      <c r="AQ43" t="s">
        <v>238</v>
      </c>
      <c r="AR43" s="4" t="s">
        <v>238</v>
      </c>
      <c r="AS43" s="4" t="s">
        <v>3</v>
      </c>
      <c r="AU43" t="s">
        <v>239</v>
      </c>
      <c r="AV43" s="4" t="s">
        <v>4</v>
      </c>
      <c r="AW43" s="4" t="s">
        <v>55</v>
      </c>
      <c r="AX43" s="3" t="s">
        <v>209</v>
      </c>
      <c r="AY43" s="2" t="s">
        <v>210</v>
      </c>
      <c r="AZ43" t="s">
        <v>230</v>
      </c>
      <c r="BA43" t="s">
        <v>239</v>
      </c>
      <c r="BB43" s="4" t="s">
        <v>4</v>
      </c>
      <c r="BC43" s="4" t="s">
        <v>55</v>
      </c>
      <c r="BE43" t="s">
        <v>239</v>
      </c>
      <c r="BF43" s="4" t="s">
        <v>4</v>
      </c>
      <c r="BG43" s="4" t="s">
        <v>55</v>
      </c>
      <c r="BH43" s="3" t="s">
        <v>209</v>
      </c>
      <c r="BI43" s="2" t="s">
        <v>210</v>
      </c>
      <c r="BJ43" t="s">
        <v>230</v>
      </c>
      <c r="BK43" t="s">
        <v>239</v>
      </c>
      <c r="BL43" s="4" t="s">
        <v>4</v>
      </c>
      <c r="BM43" s="4" t="s">
        <v>55</v>
      </c>
    </row>
    <row r="44" spans="5:65" x14ac:dyDescent="0.25">
      <c r="E44" t="s">
        <v>26</v>
      </c>
      <c r="H44" t="str">
        <f t="array" ref="H44">IFERROR(INDEX($AA$2:$AA$93,SMALL(IF(COUNTIF($H$2:H43,$AA$2:$AA$93)=0,ROW($AA$1:$AA$92)),1)),"")</f>
        <v/>
      </c>
      <c r="I44" t="str">
        <f t="array" ref="I44">IFERROR(INDEX($AB$2:$AB$93,SMALL(IF((COUNTIF($I$2:$I43,$AB$2:$AB$93)=0)*($AA$2:$AA$93=$G$1),ROW($AA$1:$AA$92)),1)),"")</f>
        <v/>
      </c>
      <c r="J44" t="str">
        <f t="array" ref="J44">IF($J$1="Все Территории",
IFERROR(INDEX($AC$2:$AC$93,SMALL(IF((COUNTIF($J$2:$J43,$AC$2:$AC$93)=0)*($AA$2:$AA$93=$G$1),ROW($AA$1:$AA$92)),1)),""),
IFERROR(INDEX($AC$2:$AC$93,SMALL(IF((COUNTIF($J$2:$J43,$AC$2:$AC$93)=0)*($AB$2:$AB$93=$J$1),ROW($AB$1:$AB$92)),1)),""))</f>
        <v/>
      </c>
      <c r="K44" t="str">
        <f t="array" ref="K44">IF($J$1="Все Территории",
IFERROR(INDEX($AE$2:$AE$93,SMALL(IF((COUNTIF($K$2:$K43,$AE$2:$AE$93)=0)*($AB$2:$AB$93=$G$1),ROW($AB$1:$AB$92)),1)),""),
IF(AND($G$1="Москва",$J$1="Все Территории"),
IFERROR(INDEX($AE$2:$AE$93,SMALL(IF((COUNTIF($K$2:$K43,$AE$2:$AE$93)=0)*($AC$2:$AC$93=$G$1),ROW($AC$1:$AC$92)),1)),""),
IFERROR(INDEX($AE$2:$AE$93,SMALL(IF((COUNTIF($K$2:$K43,$AE$2:$AE$93)=0)*($AB$2:$AB$93=$J$1),ROW($AB$1:$AB$92)),1)),"")))</f>
        <v/>
      </c>
      <c r="L44" t="str">
        <f t="array" ref="L44">IF($K$1="Все Города",
IFERROR(INDEX($AE$2:$AE$93,SMALL(IF((COUNTIF($L$2:$L43,$AE$2:$AE$93)=0)*($AB$2:$AB$93=$G$1),ROW($AB$1:$AB$92)),1)),""),
IF(AND($G$1="Москва",$J$1="Все"),
IFERROR(INDEX($AE$2:$AE$93,SMALL(IF((COUNTIF($L$2:$L43,$AE$2:$AE$93)=0)*($AD$2:$AD$93=$G$1),ROW($AB$1:$AB$92)),1)),""),
IF(AND($G$1="Москва",$J$1&lt;&gt;"Все"),
IFERROR(INDEX($AE$2:$AE$93,SMALL(IF((COUNTIF($L$2:$L43,$AE$2:$AE$93)=0)*($AB$2:$AB$93=$J$1),ROW($AB$1:$AB$92)),1)),""),
IFERROR(INDEX($AE$2:$AE$93,SMALL(IF((COUNTIF($L$2:$L43,$AE$2:$AE$93)=0)*($AC$2:$AC$93=$K$1),ROW($AC$1:$AC$92)),1)),""))))</f>
        <v/>
      </c>
      <c r="M44" t="str">
        <f t="array" ref="M44">IFERROR(INDEX($O$2:$O$93,SMALL(IF(COUNTIF($M$1:M43,$O$2:$O$93)=0,ROW($O$1:$O$92)),1)),"")</f>
        <v/>
      </c>
      <c r="N44" t="str">
        <f t="array" ref="N44">IF($G$1="Все Округа",
IFERROR(INDEX($AE$2:$AE$93,SMALL(IF(COUNTIF($N$1:N43,$AE$2:$AE$93)=0,ROW($AE$1:$AE$92)),1)),""),
IF($J$1="Все Территории",
IFERROR(INDEX($AE$2:$AE$93,SMALL(IF((COUNTIF($N$1:$N43,$AE$2:$AE$93)=0)*($AA$2:$AA$93=$G$1),ROW($AA$1:$AA$92)),1)),""),
IF($K$1="Все Города",
IFERROR(INDEX($AE$2:$AE$93,SMALL(IF((COUNTIF($N$1:$N43,$AE$2:$AE$93)=0)*($AB$2:$AB$93=$J$1),ROW($AB$1:$AB$92)),1)),""),
IF($L$1="Все Филиалы",
IFERROR(INDEX($AE$2:$AE$93,SMALL(IF((COUNTIF($N$1:$N43,$AE$2:$AE$93)=0)*($AC$2:$AC$93=$K$1),ROW($AC$1:$AC$92)),1)),""),
IF(ROW($L44)=3,$L$1,"")
)
)
)
)</f>
        <v>ТЕРР_СПБ4</v>
      </c>
      <c r="O44" t="str">
        <f t="shared" si="3"/>
        <v>Средний</v>
      </c>
      <c r="P44" t="str">
        <f t="array" ref="P44">IF($O$1="Все Форматы",
IFERROR(INDEX($N$3:$N$93,SMALL(IF(COUNTIF($P$2:$P43,$N$3:$N$93)=0,ROW($N$2:$N$92)-1),1)),""),
IFERROR(INDEX($N$2:$N$93,SMALL(IF((COUNTIF($P$1:$P43,$N$2:$N$93)=0)*($O$2:$O$93=$O$1),ROW($O$1:$O$92)),1)),""))</f>
        <v/>
      </c>
      <c r="Q44" t="str">
        <f t="array" ref="Q44">IF($P44="","",VLOOKUP($P44,$AE$3:$AI$93,3,0))</f>
        <v/>
      </c>
      <c r="R44" t="str">
        <f t="array" ref="R44">IFERROR(INDEX($Q$2:$Q$93,SMALL(IF(COUNTIF($R$1:R43,$Q$2:$Q$93)=0,ROW($Q$1:$Q$92)),1)),"")</f>
        <v/>
      </c>
      <c r="S44" t="str">
        <f t="array" ref="S44">IFERROR(INDEX($P$2:$P$93,SMALL(IF((COUNTIF($S$1:$S43,$P$2:$P$93)=0)*($Q$2:$Q$93=$S$1),ROW($Q$1:$Q$92)),1)),"")</f>
        <v/>
      </c>
      <c r="T44" t="str">
        <f t="shared" si="4"/>
        <v/>
      </c>
      <c r="U44" s="4" t="str">
        <f t="array" ref="U44">IFERROR(INDEX($T$2:$T$93,SMALL(IF(COUNTIF($U$1:U43,$T$2:$T$93)=0,ROW($T$1:$T$92)),1)),"")</f>
        <v/>
      </c>
      <c r="V44" s="4" t="str">
        <f t="array" ref="V44">IFERROR(INDEX($P$2:$P$93,SMALL(IF((COUNTIF($V$1:$V43,$P$2:$P$93)=0)*($U$2:$U$93=$V$1),ROW($U$1:$U$92)),1)),"")</f>
        <v/>
      </c>
      <c r="W44" t="str">
        <f t="shared" si="5"/>
        <v/>
      </c>
      <c r="X44" t="str">
        <f t="array" ref="X44">IFERROR(INDEX($W$2:$W$93,SMALL(IF(COUNTIF($X$1:X43,$W$2:$W$93)=0,ROW($W$1:$W$92)),1)),"")</f>
        <v/>
      </c>
      <c r="Y44" t="str">
        <f t="array" ref="Y44">IFERROR(INDEX($P$2:$P$93,SMALL(IF((COUNTIF($Y$1:$Y43,$P$2:$P$93)=0)*($X$2:$X$93=$Y$1),ROW($X$1:$X$92)),1)),"")</f>
        <v/>
      </c>
      <c r="AA44" t="s">
        <v>238</v>
      </c>
      <c r="AB44" s="4" t="s">
        <v>238</v>
      </c>
      <c r="AC44" s="4" t="s">
        <v>3</v>
      </c>
      <c r="AD44" s="3" t="s">
        <v>69</v>
      </c>
      <c r="AE44" s="2" t="s">
        <v>136</v>
      </c>
      <c r="AF44" t="s">
        <v>229</v>
      </c>
      <c r="AG44" t="s">
        <v>238</v>
      </c>
      <c r="AH44" s="4" t="s">
        <v>238</v>
      </c>
      <c r="AI44" s="4" t="s">
        <v>3</v>
      </c>
      <c r="AK44" t="s">
        <v>239</v>
      </c>
      <c r="AL44" s="4" t="s">
        <v>4</v>
      </c>
      <c r="AM44" s="4" t="s">
        <v>4</v>
      </c>
      <c r="AN44" s="3" t="s">
        <v>71</v>
      </c>
      <c r="AO44" s="2" t="s">
        <v>72</v>
      </c>
      <c r="AP44" t="s">
        <v>228</v>
      </c>
      <c r="AQ44" t="s">
        <v>239</v>
      </c>
      <c r="AR44" s="4" t="s">
        <v>4</v>
      </c>
      <c r="AS44" s="4" t="s">
        <v>4</v>
      </c>
      <c r="AU44" t="s">
        <v>241</v>
      </c>
      <c r="AV44" s="4" t="s">
        <v>19</v>
      </c>
      <c r="AW44" s="4" t="s">
        <v>19</v>
      </c>
      <c r="AX44" s="3" t="s">
        <v>115</v>
      </c>
      <c r="AY44" s="2" t="s">
        <v>116</v>
      </c>
      <c r="AZ44" t="s">
        <v>229</v>
      </c>
      <c r="BA44" t="s">
        <v>241</v>
      </c>
      <c r="BB44" s="4" t="s">
        <v>19</v>
      </c>
      <c r="BC44" s="4" t="s">
        <v>19</v>
      </c>
      <c r="BE44" t="s">
        <v>239</v>
      </c>
      <c r="BF44" s="4" t="s">
        <v>4</v>
      </c>
      <c r="BG44" s="4" t="s">
        <v>4</v>
      </c>
      <c r="BH44" s="3" t="s">
        <v>71</v>
      </c>
      <c r="BI44" s="2" t="s">
        <v>72</v>
      </c>
      <c r="BJ44" t="s">
        <v>228</v>
      </c>
      <c r="BK44" t="s">
        <v>239</v>
      </c>
      <c r="BL44" s="4" t="s">
        <v>4</v>
      </c>
      <c r="BM44" s="4" t="s">
        <v>4</v>
      </c>
    </row>
    <row r="45" spans="5:65" x14ac:dyDescent="0.25">
      <c r="E45" t="s">
        <v>35</v>
      </c>
      <c r="H45" t="str">
        <f t="array" ref="H45">IFERROR(INDEX($AA$2:$AA$93,SMALL(IF(COUNTIF($H$2:H44,$AA$2:$AA$93)=0,ROW($AA$1:$AA$92)),1)),"")</f>
        <v/>
      </c>
      <c r="I45" t="str">
        <f t="array" ref="I45">IFERROR(INDEX($AB$2:$AB$93,SMALL(IF((COUNTIF($I$2:$I44,$AB$2:$AB$93)=0)*($AA$2:$AA$93=$G$1),ROW($AA$1:$AA$92)),1)),"")</f>
        <v/>
      </c>
      <c r="J45" t="str">
        <f t="array" ref="J45">IF($J$1="Все Территории",
IFERROR(INDEX($AC$2:$AC$93,SMALL(IF((COUNTIF($J$2:$J44,$AC$2:$AC$93)=0)*($AA$2:$AA$93=$G$1),ROW($AA$1:$AA$92)),1)),""),
IFERROR(INDEX($AC$2:$AC$93,SMALL(IF((COUNTIF($J$2:$J44,$AC$2:$AC$93)=0)*($AB$2:$AB$93=$J$1),ROW($AB$1:$AB$92)),1)),""))</f>
        <v/>
      </c>
      <c r="K45" t="str">
        <f t="array" ref="K45">IF($J$1="Все Территории",
IFERROR(INDEX($AE$2:$AE$93,SMALL(IF((COUNTIF($K$2:$K44,$AE$2:$AE$93)=0)*($AB$2:$AB$93=$G$1),ROW($AB$1:$AB$92)),1)),""),
IF(AND($G$1="Москва",$J$1="Все Территории"),
IFERROR(INDEX($AE$2:$AE$93,SMALL(IF((COUNTIF($K$2:$K44,$AE$2:$AE$93)=0)*($AC$2:$AC$93=$G$1),ROW($AC$1:$AC$92)),1)),""),
IFERROR(INDEX($AE$2:$AE$93,SMALL(IF((COUNTIF($K$2:$K44,$AE$2:$AE$93)=0)*($AB$2:$AB$93=$J$1),ROW($AB$1:$AB$92)),1)),"")))</f>
        <v/>
      </c>
      <c r="L45" t="str">
        <f t="array" ref="L45">IF($K$1="Все Города",
IFERROR(INDEX($AE$2:$AE$93,SMALL(IF((COUNTIF($L$2:$L44,$AE$2:$AE$93)=0)*($AB$2:$AB$93=$G$1),ROW($AB$1:$AB$92)),1)),""),
IF(AND($G$1="Москва",$J$1="Все"),
IFERROR(INDEX($AE$2:$AE$93,SMALL(IF((COUNTIF($L$2:$L44,$AE$2:$AE$93)=0)*($AD$2:$AD$93=$G$1),ROW($AB$1:$AB$92)),1)),""),
IF(AND($G$1="Москва",$J$1&lt;&gt;"Все"),
IFERROR(INDEX($AE$2:$AE$93,SMALL(IF((COUNTIF($L$2:$L44,$AE$2:$AE$93)=0)*($AB$2:$AB$93=$J$1),ROW($AB$1:$AB$92)),1)),""),
IFERROR(INDEX($AE$2:$AE$93,SMALL(IF((COUNTIF($L$2:$L44,$AE$2:$AE$93)=0)*($AC$2:$AC$93=$K$1),ROW($AC$1:$AC$92)),1)),""))))</f>
        <v/>
      </c>
      <c r="M45" t="str">
        <f t="array" ref="M45">IFERROR(INDEX($O$2:$O$93,SMALL(IF(COUNTIF($M$1:M44,$O$2:$O$93)=0,ROW($O$1:$O$92)),1)),"")</f>
        <v/>
      </c>
      <c r="N45" t="str">
        <f t="array" ref="N45">IF($G$1="Все Округа",
IFERROR(INDEX($AE$2:$AE$93,SMALL(IF(COUNTIF($N$1:N44,$AE$2:$AE$93)=0,ROW($AE$1:$AE$92)),1)),""),
IF($J$1="Все Территории",
IFERROR(INDEX($AE$2:$AE$93,SMALL(IF((COUNTIF($N$1:$N44,$AE$2:$AE$93)=0)*($AA$2:$AA$93=$G$1),ROW($AA$1:$AA$92)),1)),""),
IF($K$1="Все Города",
IFERROR(INDEX($AE$2:$AE$93,SMALL(IF((COUNTIF($N$1:$N44,$AE$2:$AE$93)=0)*($AB$2:$AB$93=$J$1),ROW($AB$1:$AB$92)),1)),""),
IF($L$1="Все Филиалы",
IFERROR(INDEX($AE$2:$AE$93,SMALL(IF((COUNTIF($N$1:$N44,$AE$2:$AE$93)=0)*($AC$2:$AC$93=$K$1),ROW($AC$1:$AC$92)),1)),""),
IF(ROW($L45)=3,$L$1,"")
)
)
)
)</f>
        <v>ТЕРР_ПТГ1</v>
      </c>
      <c r="O45" t="str">
        <f t="shared" si="3"/>
        <v>Малыш</v>
      </c>
      <c r="P45" t="str">
        <f t="array" ref="P45">IF($O$1="Все Форматы",
IFERROR(INDEX($N$3:$N$93,SMALL(IF(COUNTIF($P$2:$P44,$N$3:$N$93)=0,ROW($N$2:$N$92)-1),1)),""),
IFERROR(INDEX($N$2:$N$93,SMALL(IF((COUNTIF($P$1:$P44,$N$2:$N$93)=0)*($O$2:$O$93=$O$1),ROW($O$1:$O$92)),1)),""))</f>
        <v/>
      </c>
      <c r="Q45" t="str">
        <f t="array" ref="Q45">IF($P45="","",VLOOKUP($P45,$AE$3:$AI$93,3,0))</f>
        <v/>
      </c>
      <c r="R45" t="str">
        <f t="array" ref="R45">IFERROR(INDEX($Q$2:$Q$93,SMALL(IF(COUNTIF($R$1:R44,$Q$2:$Q$93)=0,ROW($Q$1:$Q$92)),1)),"")</f>
        <v/>
      </c>
      <c r="S45" t="str">
        <f t="array" ref="S45">IFERROR(INDEX($P$2:$P$93,SMALL(IF((COUNTIF($S$1:$S44,$P$2:$P$93)=0)*($Q$2:$Q$93=$S$1),ROW($Q$1:$Q$92)),1)),"")</f>
        <v/>
      </c>
      <c r="T45" t="str">
        <f t="shared" si="4"/>
        <v/>
      </c>
      <c r="U45" s="4" t="str">
        <f t="array" ref="U45">IFERROR(INDEX($T$2:$T$93,SMALL(IF(COUNTIF($U$1:U44,$T$2:$T$93)=0,ROW($T$1:$T$92)),1)),"")</f>
        <v/>
      </c>
      <c r="V45" s="4" t="str">
        <f t="array" ref="V45">IFERROR(INDEX($P$2:$P$93,SMALL(IF((COUNTIF($V$1:$V44,$P$2:$P$93)=0)*($U$2:$U$93=$V$1),ROW($U$1:$U$92)),1)),"")</f>
        <v/>
      </c>
      <c r="W45" t="str">
        <f t="shared" si="5"/>
        <v/>
      </c>
      <c r="X45" t="str">
        <f t="array" ref="X45">IFERROR(INDEX($W$2:$W$93,SMALL(IF(COUNTIF($X$1:X44,$W$2:$W$93)=0,ROW($W$1:$W$92)),1)),"")</f>
        <v/>
      </c>
      <c r="Y45" t="str">
        <f t="array" ref="Y45">IFERROR(INDEX($P$2:$P$93,SMALL(IF((COUNTIF($Y$1:$Y44,$P$2:$P$93)=0)*($X$2:$X$93=$Y$1),ROW($X$1:$X$92)),1)),"")</f>
        <v/>
      </c>
      <c r="AA45" t="s">
        <v>240</v>
      </c>
      <c r="AB45" s="4" t="s">
        <v>246</v>
      </c>
      <c r="AC45" s="4" t="s">
        <v>44</v>
      </c>
      <c r="AD45" s="3" t="s">
        <v>137</v>
      </c>
      <c r="AE45" s="2" t="s">
        <v>138</v>
      </c>
      <c r="AF45" t="s">
        <v>230</v>
      </c>
      <c r="AG45" t="s">
        <v>240</v>
      </c>
      <c r="AH45" s="4" t="s">
        <v>246</v>
      </c>
      <c r="AI45" s="4" t="s">
        <v>44</v>
      </c>
      <c r="AK45" t="s">
        <v>239</v>
      </c>
      <c r="AL45" s="4" t="s">
        <v>5</v>
      </c>
      <c r="AM45" s="4" t="s">
        <v>5</v>
      </c>
      <c r="AN45" s="3" t="s">
        <v>77</v>
      </c>
      <c r="AO45" s="2" t="s">
        <v>78</v>
      </c>
      <c r="AP45" t="s">
        <v>228</v>
      </c>
      <c r="AQ45" t="s">
        <v>239</v>
      </c>
      <c r="AR45" s="4" t="s">
        <v>5</v>
      </c>
      <c r="AS45" s="4" t="s">
        <v>5</v>
      </c>
      <c r="AU45" t="s">
        <v>241</v>
      </c>
      <c r="AV45" s="4" t="s">
        <v>19</v>
      </c>
      <c r="AW45" s="4" t="s">
        <v>38</v>
      </c>
      <c r="AX45" s="3" t="s">
        <v>149</v>
      </c>
      <c r="AY45" s="2" t="s">
        <v>150</v>
      </c>
      <c r="AZ45" t="s">
        <v>229</v>
      </c>
      <c r="BA45" t="s">
        <v>241</v>
      </c>
      <c r="BB45" s="4" t="s">
        <v>19</v>
      </c>
      <c r="BC45" s="4" t="s">
        <v>38</v>
      </c>
      <c r="BE45" t="s">
        <v>239</v>
      </c>
      <c r="BF45" s="4" t="s">
        <v>4</v>
      </c>
      <c r="BG45" s="4" t="s">
        <v>4</v>
      </c>
      <c r="BH45" s="3" t="s">
        <v>71</v>
      </c>
      <c r="BI45" s="2" t="s">
        <v>84</v>
      </c>
      <c r="BJ45" t="s">
        <v>228</v>
      </c>
      <c r="BK45" t="s">
        <v>239</v>
      </c>
      <c r="BL45" s="4" t="s">
        <v>4</v>
      </c>
      <c r="BM45" s="4" t="s">
        <v>4</v>
      </c>
    </row>
    <row r="46" spans="5:65" x14ac:dyDescent="0.25">
      <c r="E46" t="s">
        <v>18</v>
      </c>
      <c r="H46" t="str">
        <f t="array" ref="H46">IFERROR(INDEX($AA$2:$AA$93,SMALL(IF(COUNTIF($H$2:H45,$AA$2:$AA$93)=0,ROW($AA$1:$AA$92)),1)),"")</f>
        <v/>
      </c>
      <c r="I46" t="str">
        <f t="array" ref="I46">IFERROR(INDEX($AB$2:$AB$93,SMALL(IF((COUNTIF($I$2:$I45,$AB$2:$AB$93)=0)*($AA$2:$AA$93=$G$1),ROW($AA$1:$AA$92)),1)),"")</f>
        <v/>
      </c>
      <c r="J46" t="str">
        <f t="array" ref="J46">IF($J$1="Все Территории",
IFERROR(INDEX($AC$2:$AC$93,SMALL(IF((COUNTIF($J$2:$J45,$AC$2:$AC$93)=0)*($AA$2:$AA$93=$G$1),ROW($AA$1:$AA$92)),1)),""),
IFERROR(INDEX($AC$2:$AC$93,SMALL(IF((COUNTIF($J$2:$J45,$AC$2:$AC$93)=0)*($AB$2:$AB$93=$J$1),ROW($AB$1:$AB$92)),1)),""))</f>
        <v/>
      </c>
      <c r="K46" t="str">
        <f t="array" ref="K46">IF($J$1="Все Территории",
IFERROR(INDEX($AE$2:$AE$93,SMALL(IF((COUNTIF($K$2:$K45,$AE$2:$AE$93)=0)*($AB$2:$AB$93=$G$1),ROW($AB$1:$AB$92)),1)),""),
IF(AND($G$1="Москва",$J$1="Все Территории"),
IFERROR(INDEX($AE$2:$AE$93,SMALL(IF((COUNTIF($K$2:$K45,$AE$2:$AE$93)=0)*($AC$2:$AC$93=$G$1),ROW($AC$1:$AC$92)),1)),""),
IFERROR(INDEX($AE$2:$AE$93,SMALL(IF((COUNTIF($K$2:$K45,$AE$2:$AE$93)=0)*($AB$2:$AB$93=$J$1),ROW($AB$1:$AB$92)),1)),"")))</f>
        <v/>
      </c>
      <c r="L46" t="str">
        <f t="array" ref="L46">IF($K$1="Все Города",
IFERROR(INDEX($AE$2:$AE$93,SMALL(IF((COUNTIF($L$2:$L45,$AE$2:$AE$93)=0)*($AB$2:$AB$93=$G$1),ROW($AB$1:$AB$92)),1)),""),
IF(AND($G$1="Москва",$J$1="Все"),
IFERROR(INDEX($AE$2:$AE$93,SMALL(IF((COUNTIF($L$2:$L45,$AE$2:$AE$93)=0)*($AD$2:$AD$93=$G$1),ROW($AB$1:$AB$92)),1)),""),
IF(AND($G$1="Москва",$J$1&lt;&gt;"Все"),
IFERROR(INDEX($AE$2:$AE$93,SMALL(IF((COUNTIF($L$2:$L45,$AE$2:$AE$93)=0)*($AB$2:$AB$93=$J$1),ROW($AB$1:$AB$92)),1)),""),
IFERROR(INDEX($AE$2:$AE$93,SMALL(IF((COUNTIF($L$2:$L45,$AE$2:$AE$93)=0)*($AC$2:$AC$93=$K$1),ROW($AC$1:$AC$92)),1)),""))))</f>
        <v/>
      </c>
      <c r="M46" t="str">
        <f t="array" ref="M46">IFERROR(INDEX($O$2:$O$93,SMALL(IF(COUNTIF($M$1:M45,$O$2:$O$93)=0,ROW($O$1:$O$92)),1)),"")</f>
        <v/>
      </c>
      <c r="N46" t="str">
        <f t="array" ref="N46">IF($G$1="Все Округа",
IFERROR(INDEX($AE$2:$AE$93,SMALL(IF(COUNTIF($N$1:N45,$AE$2:$AE$93)=0,ROW($AE$1:$AE$92)),1)),""),
IF($J$1="Все Территории",
IFERROR(INDEX($AE$2:$AE$93,SMALL(IF((COUNTIF($N$1:$N45,$AE$2:$AE$93)=0)*($AA$2:$AA$93=$G$1),ROW($AA$1:$AA$92)),1)),""),
IF($K$1="Все Города",
IFERROR(INDEX($AE$2:$AE$93,SMALL(IF((COUNTIF($N$1:$N45,$AE$2:$AE$93)=0)*($AB$2:$AB$93=$J$1),ROW($AB$1:$AB$92)),1)),""),
IF($L$1="Все Филиалы",
IFERROR(INDEX($AE$2:$AE$93,SMALL(IF((COUNTIF($N$1:$N45,$AE$2:$AE$93)=0)*($AC$2:$AC$93=$K$1),ROW($AC$1:$AC$92)),1)),""),
IF(ROW($L46)=3,$L$1,"")
)
)
)
)</f>
        <v>ТЕРР_ОМК1</v>
      </c>
      <c r="O46" t="str">
        <f t="shared" si="3"/>
        <v>Большой</v>
      </c>
      <c r="P46" t="str">
        <f t="array" ref="P46">IF($O$1="Все Форматы",
IFERROR(INDEX($N$3:$N$93,SMALL(IF(COUNTIF($P$2:$P45,$N$3:$N$93)=0,ROW($N$2:$N$92)-1),1)),""),
IFERROR(INDEX($N$2:$N$93,SMALL(IF((COUNTIF($P$1:$P45,$N$2:$N$93)=0)*($O$2:$O$93=$O$1),ROW($O$1:$O$92)),1)),""))</f>
        <v/>
      </c>
      <c r="Q46" t="str">
        <f t="array" ref="Q46">IF($P46="","",VLOOKUP($P46,$AE$3:$AI$93,3,0))</f>
        <v/>
      </c>
      <c r="R46" t="str">
        <f t="array" ref="R46">IFERROR(INDEX($Q$2:$Q$93,SMALL(IF(COUNTIF($R$1:R45,$Q$2:$Q$93)=0,ROW($Q$1:$Q$92)),1)),"")</f>
        <v/>
      </c>
      <c r="S46" t="str">
        <f t="array" ref="S46">IFERROR(INDEX($P$2:$P$93,SMALL(IF((COUNTIF($S$1:$S45,$P$2:$P$93)=0)*($Q$2:$Q$93=$S$1),ROW($Q$1:$Q$92)),1)),"")</f>
        <v/>
      </c>
      <c r="T46" t="str">
        <f t="shared" si="4"/>
        <v/>
      </c>
      <c r="U46" s="4" t="str">
        <f t="array" ref="U46">IFERROR(INDEX($T$2:$T$93,SMALL(IF(COUNTIF($U$1:U45,$T$2:$T$93)=0,ROW($T$1:$T$92)),1)),"")</f>
        <v/>
      </c>
      <c r="V46" s="4" t="str">
        <f t="array" ref="V46">IFERROR(INDEX($P$2:$P$93,SMALL(IF((COUNTIF($V$1:$V45,$P$2:$P$93)=0)*($U$2:$U$93=$V$1),ROW($U$1:$U$92)),1)),"")</f>
        <v/>
      </c>
      <c r="W46" t="str">
        <f t="shared" si="5"/>
        <v/>
      </c>
      <c r="X46" t="str">
        <f t="array" ref="X46">IFERROR(INDEX($W$2:$W$93,SMALL(IF(COUNTIF($X$1:X45,$W$2:$W$93)=0,ROW($W$1:$W$92)),1)),"")</f>
        <v/>
      </c>
      <c r="Y46" t="str">
        <f t="array" ref="Y46">IFERROR(INDEX($P$2:$P$93,SMALL(IF((COUNTIF($Y$1:$Y45,$P$2:$P$93)=0)*($X$2:$X$93=$Y$1),ROW($X$1:$X$92)),1)),"")</f>
        <v/>
      </c>
      <c r="AA46" t="s">
        <v>241</v>
      </c>
      <c r="AB46" s="4" t="s">
        <v>10</v>
      </c>
      <c r="AC46" s="4" t="s">
        <v>26</v>
      </c>
      <c r="AD46" s="3" t="s">
        <v>139</v>
      </c>
      <c r="AE46" s="2" t="s">
        <v>140</v>
      </c>
      <c r="AF46" t="s">
        <v>228</v>
      </c>
      <c r="AG46" t="s">
        <v>241</v>
      </c>
      <c r="AH46" s="4" t="s">
        <v>10</v>
      </c>
      <c r="AI46" s="4" t="s">
        <v>26</v>
      </c>
      <c r="AK46" t="s">
        <v>239</v>
      </c>
      <c r="AL46" s="4" t="s">
        <v>9</v>
      </c>
      <c r="AM46" s="4" t="s">
        <v>9</v>
      </c>
      <c r="AN46" s="3" t="s">
        <v>80</v>
      </c>
      <c r="AO46" s="2" t="s">
        <v>81</v>
      </c>
      <c r="AP46" t="s">
        <v>228</v>
      </c>
      <c r="AQ46" t="s">
        <v>239</v>
      </c>
      <c r="AR46" s="4" t="s">
        <v>9</v>
      </c>
      <c r="AS46" s="4" t="s">
        <v>9</v>
      </c>
      <c r="AU46" t="s">
        <v>241</v>
      </c>
      <c r="AV46" s="4" t="s">
        <v>19</v>
      </c>
      <c r="AW46" s="4" t="s">
        <v>61</v>
      </c>
      <c r="AX46" s="3" t="s">
        <v>217</v>
      </c>
      <c r="AY46" s="2" t="s">
        <v>218</v>
      </c>
      <c r="AZ46" t="s">
        <v>229</v>
      </c>
      <c r="BA46" t="s">
        <v>241</v>
      </c>
      <c r="BB46" s="4" t="s">
        <v>19</v>
      </c>
      <c r="BC46" s="4" t="s">
        <v>61</v>
      </c>
      <c r="BE46" t="s">
        <v>239</v>
      </c>
      <c r="BF46" s="4" t="s">
        <v>4</v>
      </c>
      <c r="BG46" s="4" t="s">
        <v>4</v>
      </c>
      <c r="BH46" s="3" t="s">
        <v>71</v>
      </c>
      <c r="BI46" s="2" t="s">
        <v>192</v>
      </c>
      <c r="BJ46" t="s">
        <v>229</v>
      </c>
      <c r="BK46" t="s">
        <v>239</v>
      </c>
      <c r="BL46" s="4" t="s">
        <v>4</v>
      </c>
      <c r="BM46" s="4" t="s">
        <v>4</v>
      </c>
    </row>
    <row r="47" spans="5:65" x14ac:dyDescent="0.25">
      <c r="E47" t="s">
        <v>14</v>
      </c>
      <c r="H47" t="str">
        <f t="array" ref="H47">IFERROR(INDEX($AA$2:$AA$93,SMALL(IF(COUNTIF($H$2:H46,$AA$2:$AA$93)=0,ROW($AA$1:$AA$92)),1)),"")</f>
        <v/>
      </c>
      <c r="I47" t="str">
        <f t="array" ref="I47">IFERROR(INDEX($AB$2:$AB$93,SMALL(IF((COUNTIF($I$2:$I46,$AB$2:$AB$93)=0)*($AA$2:$AA$93=$G$1),ROW($AA$1:$AA$92)),1)),"")</f>
        <v/>
      </c>
      <c r="J47" t="str">
        <f t="array" ref="J47">IF($J$1="Все Территории",
IFERROR(INDEX($AC$2:$AC$93,SMALL(IF((COUNTIF($J$2:$J46,$AC$2:$AC$93)=0)*($AA$2:$AA$93=$G$1),ROW($AA$1:$AA$92)),1)),""),
IFERROR(INDEX($AC$2:$AC$93,SMALL(IF((COUNTIF($J$2:$J46,$AC$2:$AC$93)=0)*($AB$2:$AB$93=$J$1),ROW($AB$1:$AB$92)),1)),""))</f>
        <v/>
      </c>
      <c r="K47" t="str">
        <f t="array" ref="K47">IF($J$1="Все Территории",
IFERROR(INDEX($AE$2:$AE$93,SMALL(IF((COUNTIF($K$2:$K46,$AE$2:$AE$93)=0)*($AB$2:$AB$93=$G$1),ROW($AB$1:$AB$92)),1)),""),
IF(AND($G$1="Москва",$J$1="Все Территории"),
IFERROR(INDEX($AE$2:$AE$93,SMALL(IF((COUNTIF($K$2:$K46,$AE$2:$AE$93)=0)*($AC$2:$AC$93=$G$1),ROW($AC$1:$AC$92)),1)),""),
IFERROR(INDEX($AE$2:$AE$93,SMALL(IF((COUNTIF($K$2:$K46,$AE$2:$AE$93)=0)*($AB$2:$AB$93=$J$1),ROW($AB$1:$AB$92)),1)),"")))</f>
        <v/>
      </c>
      <c r="L47" t="str">
        <f t="array" ref="L47">IF($K$1="Все Города",
IFERROR(INDEX($AE$2:$AE$93,SMALL(IF((COUNTIF($L$2:$L46,$AE$2:$AE$93)=0)*($AB$2:$AB$93=$G$1),ROW($AB$1:$AB$92)),1)),""),
IF(AND($G$1="Москва",$J$1="Все"),
IFERROR(INDEX($AE$2:$AE$93,SMALL(IF((COUNTIF($L$2:$L46,$AE$2:$AE$93)=0)*($AD$2:$AD$93=$G$1),ROW($AB$1:$AB$92)),1)),""),
IF(AND($G$1="Москва",$J$1&lt;&gt;"Все"),
IFERROR(INDEX($AE$2:$AE$93,SMALL(IF((COUNTIF($L$2:$L46,$AE$2:$AE$93)=0)*($AB$2:$AB$93=$J$1),ROW($AB$1:$AB$92)),1)),""),
IFERROR(INDEX($AE$2:$AE$93,SMALL(IF((COUNTIF($L$2:$L46,$AE$2:$AE$93)=0)*($AC$2:$AC$93=$K$1),ROW($AC$1:$AC$92)),1)),""))))</f>
        <v/>
      </c>
      <c r="M47" t="str">
        <f t="array" ref="M47">IFERROR(INDEX($O$2:$O$93,SMALL(IF(COUNTIF($M$1:M46,$O$2:$O$93)=0,ROW($O$1:$O$92)),1)),"")</f>
        <v/>
      </c>
      <c r="N47" t="str">
        <f t="array" ref="N47">IF($G$1="Все Округа",
IFERROR(INDEX($AE$2:$AE$93,SMALL(IF(COUNTIF($N$1:N46,$AE$2:$AE$93)=0,ROW($AE$1:$AE$92)),1)),""),
IF($J$1="Все Территории",
IFERROR(INDEX($AE$2:$AE$93,SMALL(IF((COUNTIF($N$1:$N46,$AE$2:$AE$93)=0)*($AA$2:$AA$93=$G$1),ROW($AA$1:$AA$92)),1)),""),
IF($K$1="Все Города",
IFERROR(INDEX($AE$2:$AE$93,SMALL(IF((COUNTIF($N$1:$N46,$AE$2:$AE$93)=0)*($AB$2:$AB$93=$J$1),ROW($AB$1:$AB$92)),1)),""),
IF($L$1="Все Филиалы",
IFERROR(INDEX($AE$2:$AE$93,SMALL(IF((COUNTIF($N$1:$N46,$AE$2:$AE$93)=0)*($AC$2:$AC$93=$K$1),ROW($AC$1:$AC$92)),1)),""),
IF(ROW($L47)=3,$L$1,"")
)
)
)
)</f>
        <v>ТЕРР_БЛГ1</v>
      </c>
      <c r="O47" t="str">
        <f t="shared" si="3"/>
        <v>Средний</v>
      </c>
      <c r="P47" t="str">
        <f t="array" ref="P47">IF($O$1="Все Форматы",
IFERROR(INDEX($N$3:$N$93,SMALL(IF(COUNTIF($P$2:$P46,$N$3:$N$93)=0,ROW($N$2:$N$92)-1),1)),""),
IFERROR(INDEX($N$2:$N$93,SMALL(IF((COUNTIF($P$1:$P46,$N$2:$N$93)=0)*($O$2:$O$93=$O$1),ROW($O$1:$O$92)),1)),""))</f>
        <v/>
      </c>
      <c r="Q47" t="str">
        <f t="array" ref="Q47">IF($P47="","",VLOOKUP($P47,$AE$3:$AI$93,3,0))</f>
        <v/>
      </c>
      <c r="R47" t="str">
        <f t="array" ref="R47">IFERROR(INDEX($Q$2:$Q$93,SMALL(IF(COUNTIF($R$1:R46,$Q$2:$Q$93)=0,ROW($Q$1:$Q$92)),1)),"")</f>
        <v/>
      </c>
      <c r="S47" t="str">
        <f t="array" ref="S47">IFERROR(INDEX($P$2:$P$93,SMALL(IF((COUNTIF($S$1:$S46,$P$2:$P$93)=0)*($Q$2:$Q$93=$S$1),ROW($Q$1:$Q$92)),1)),"")</f>
        <v/>
      </c>
      <c r="T47" t="str">
        <f t="shared" si="4"/>
        <v/>
      </c>
      <c r="U47" s="4" t="str">
        <f t="array" ref="U47">IFERROR(INDEX($T$2:$T$93,SMALL(IF(COUNTIF($U$1:U46,$T$2:$T$93)=0,ROW($T$1:$T$92)),1)),"")</f>
        <v/>
      </c>
      <c r="V47" s="4" t="str">
        <f t="array" ref="V47">IFERROR(INDEX($P$2:$P$93,SMALL(IF((COUNTIF($V$1:$V46,$P$2:$P$93)=0)*($U$2:$U$93=$V$1),ROW($U$1:$U$92)),1)),"")</f>
        <v/>
      </c>
      <c r="W47" t="str">
        <f t="shared" si="5"/>
        <v/>
      </c>
      <c r="X47" t="str">
        <f t="array" ref="X47">IFERROR(INDEX($W$2:$W$93,SMALL(IF(COUNTIF($X$1:X46,$W$2:$W$93)=0,ROW($W$1:$W$92)),1)),"")</f>
        <v/>
      </c>
      <c r="Y47" t="str">
        <f t="array" ref="Y47">IFERROR(INDEX($P$2:$P$93,SMALL(IF((COUNTIF($Y$1:$Y46,$P$2:$P$93)=0)*($X$2:$X$93=$Y$1),ROW($X$1:$X$92)),1)),"")</f>
        <v/>
      </c>
      <c r="AA47" t="s">
        <v>239</v>
      </c>
      <c r="AB47" s="4" t="s">
        <v>248</v>
      </c>
      <c r="AC47" s="4" t="s">
        <v>29</v>
      </c>
      <c r="AD47" s="3" t="s">
        <v>141</v>
      </c>
      <c r="AE47" s="2" t="s">
        <v>142</v>
      </c>
      <c r="AF47" t="s">
        <v>229</v>
      </c>
      <c r="AG47" t="s">
        <v>239</v>
      </c>
      <c r="AH47" s="4" t="s">
        <v>248</v>
      </c>
      <c r="AI47" s="4" t="s">
        <v>29</v>
      </c>
      <c r="AK47" t="s">
        <v>239</v>
      </c>
      <c r="AL47" s="4" t="s">
        <v>4</v>
      </c>
      <c r="AM47" s="4" t="s">
        <v>4</v>
      </c>
      <c r="AN47" s="3" t="s">
        <v>71</v>
      </c>
      <c r="AO47" s="2" t="s">
        <v>84</v>
      </c>
      <c r="AP47" t="s">
        <v>228</v>
      </c>
      <c r="AQ47" t="s">
        <v>239</v>
      </c>
      <c r="AR47" s="4" t="s">
        <v>4</v>
      </c>
      <c r="AS47" s="4" t="s">
        <v>4</v>
      </c>
      <c r="AU47" t="s">
        <v>240</v>
      </c>
      <c r="AV47" s="4" t="s">
        <v>7</v>
      </c>
      <c r="AW47" s="4" t="s">
        <v>7</v>
      </c>
      <c r="AX47" s="3" t="s">
        <v>75</v>
      </c>
      <c r="AY47" s="2" t="s">
        <v>76</v>
      </c>
      <c r="AZ47" t="s">
        <v>228</v>
      </c>
      <c r="BA47" t="s">
        <v>240</v>
      </c>
      <c r="BB47" s="4" t="s">
        <v>7</v>
      </c>
      <c r="BC47" s="4" t="s">
        <v>7</v>
      </c>
      <c r="BE47" t="s">
        <v>241</v>
      </c>
      <c r="BF47" s="4" t="s">
        <v>12</v>
      </c>
      <c r="BG47" s="4" t="s">
        <v>41</v>
      </c>
      <c r="BH47" s="3" t="s">
        <v>131</v>
      </c>
      <c r="BI47" s="2" t="s">
        <v>132</v>
      </c>
      <c r="BJ47" t="s">
        <v>229</v>
      </c>
      <c r="BK47" t="s">
        <v>241</v>
      </c>
      <c r="BL47" s="4" t="s">
        <v>12</v>
      </c>
      <c r="BM47" s="4" t="s">
        <v>41</v>
      </c>
    </row>
    <row r="48" spans="5:65" x14ac:dyDescent="0.25">
      <c r="E48" t="s">
        <v>48</v>
      </c>
      <c r="H48" t="str">
        <f t="array" ref="H48">IFERROR(INDEX($AA$2:$AA$93,SMALL(IF(COUNTIF($H$2:H47,$AA$2:$AA$93)=0,ROW($AA$1:$AA$92)),1)),"")</f>
        <v/>
      </c>
      <c r="I48" t="str">
        <f t="array" ref="I48">IFERROR(INDEX($AB$2:$AB$93,SMALL(IF((COUNTIF($I$2:$I47,$AB$2:$AB$93)=0)*($AA$2:$AA$93=$G$1),ROW($AA$1:$AA$92)),1)),"")</f>
        <v/>
      </c>
      <c r="J48" t="str">
        <f t="array" ref="J48">IF($J$1="Все Территории",
IFERROR(INDEX($AC$2:$AC$93,SMALL(IF((COUNTIF($J$2:$J47,$AC$2:$AC$93)=0)*($AA$2:$AA$93=$G$1),ROW($AA$1:$AA$92)),1)),""),
IFERROR(INDEX($AC$2:$AC$93,SMALL(IF((COUNTIF($J$2:$J47,$AC$2:$AC$93)=0)*($AB$2:$AB$93=$J$1),ROW($AB$1:$AB$92)),1)),""))</f>
        <v/>
      </c>
      <c r="K48" t="str">
        <f t="array" ref="K48">IF($J$1="Все Территории",
IFERROR(INDEX($AE$2:$AE$93,SMALL(IF((COUNTIF($K$2:$K47,$AE$2:$AE$93)=0)*($AB$2:$AB$93=$G$1),ROW($AB$1:$AB$92)),1)),""),
IF(AND($G$1="Москва",$J$1="Все Территории"),
IFERROR(INDEX($AE$2:$AE$93,SMALL(IF((COUNTIF($K$2:$K47,$AE$2:$AE$93)=0)*($AC$2:$AC$93=$G$1),ROW($AC$1:$AC$92)),1)),""),
IFERROR(INDEX($AE$2:$AE$93,SMALL(IF((COUNTIF($K$2:$K47,$AE$2:$AE$93)=0)*($AB$2:$AB$93=$J$1),ROW($AB$1:$AB$92)),1)),"")))</f>
        <v/>
      </c>
      <c r="L48" t="str">
        <f t="array" ref="L48">IF($K$1="Все Города",
IFERROR(INDEX($AE$2:$AE$93,SMALL(IF((COUNTIF($L$2:$L47,$AE$2:$AE$93)=0)*($AB$2:$AB$93=$G$1),ROW($AB$1:$AB$92)),1)),""),
IF(AND($G$1="Москва",$J$1="Все"),
IFERROR(INDEX($AE$2:$AE$93,SMALL(IF((COUNTIF($L$2:$L47,$AE$2:$AE$93)=0)*($AD$2:$AD$93=$G$1),ROW($AB$1:$AB$92)),1)),""),
IF(AND($G$1="Москва",$J$1&lt;&gt;"Все"),
IFERROR(INDEX($AE$2:$AE$93,SMALL(IF((COUNTIF($L$2:$L47,$AE$2:$AE$93)=0)*($AB$2:$AB$93=$J$1),ROW($AB$1:$AB$92)),1)),""),
IFERROR(INDEX($AE$2:$AE$93,SMALL(IF((COUNTIF($L$2:$L47,$AE$2:$AE$93)=0)*($AC$2:$AC$93=$K$1),ROW($AC$1:$AC$92)),1)),""))))</f>
        <v/>
      </c>
      <c r="M48" t="str">
        <f t="array" ref="M48">IFERROR(INDEX($O$2:$O$93,SMALL(IF(COUNTIF($M$1:M47,$O$2:$O$93)=0,ROW($O$1:$O$92)),1)),"")</f>
        <v/>
      </c>
      <c r="N48" t="str">
        <f t="array" ref="N48">IF($G$1="Все Округа",
IFERROR(INDEX($AE$2:$AE$93,SMALL(IF(COUNTIF($N$1:N47,$AE$2:$AE$93)=0,ROW($AE$1:$AE$92)),1)),""),
IF($J$1="Все Территории",
IFERROR(INDEX($AE$2:$AE$93,SMALL(IF((COUNTIF($N$1:$N47,$AE$2:$AE$93)=0)*($AA$2:$AA$93=$G$1),ROW($AA$1:$AA$92)),1)),""),
IF($K$1="Все Города",
IFERROR(INDEX($AE$2:$AE$93,SMALL(IF((COUNTIF($N$1:$N47,$AE$2:$AE$93)=0)*($AB$2:$AB$93=$J$1),ROW($AB$1:$AB$92)),1)),""),
IF($L$1="Все Филиалы",
IFERROR(INDEX($AE$2:$AE$93,SMALL(IF((COUNTIF($N$1:$N47,$AE$2:$AE$93)=0)*($AC$2:$AC$93=$K$1),ROW($AC$1:$AC$92)),1)),""),
IF(ROW($L48)=3,$L$1,"")
)
)
)
)</f>
        <v>ТЕРР_НВР1</v>
      </c>
      <c r="O48" t="str">
        <f t="shared" si="3"/>
        <v>Малыш</v>
      </c>
      <c r="P48" t="str">
        <f t="array" ref="P48">IF($O$1="Все Форматы",
IFERROR(INDEX($N$3:$N$93,SMALL(IF(COUNTIF($P$2:$P47,$N$3:$N$93)=0,ROW($N$2:$N$92)-1),1)),""),
IFERROR(INDEX($N$2:$N$93,SMALL(IF((COUNTIF($P$1:$P47,$N$2:$N$93)=0)*($O$2:$O$93=$O$1),ROW($O$1:$O$92)),1)),""))</f>
        <v/>
      </c>
      <c r="Q48" t="str">
        <f t="array" ref="Q48">IF($P48="","",VLOOKUP($P48,$AE$3:$AI$93,3,0))</f>
        <v/>
      </c>
      <c r="R48" t="str">
        <f t="array" ref="R48">IFERROR(INDEX($Q$2:$Q$93,SMALL(IF(COUNTIF($R$1:R47,$Q$2:$Q$93)=0,ROW($Q$1:$Q$92)),1)),"")</f>
        <v/>
      </c>
      <c r="S48" t="str">
        <f t="array" ref="S48">IFERROR(INDEX($P$2:$P$93,SMALL(IF((COUNTIF($S$1:$S47,$P$2:$P$93)=0)*($Q$2:$Q$93=$S$1),ROW($Q$1:$Q$92)),1)),"")</f>
        <v/>
      </c>
      <c r="T48" t="str">
        <f t="shared" si="4"/>
        <v/>
      </c>
      <c r="U48" s="4" t="str">
        <f t="array" ref="U48">IFERROR(INDEX($T$2:$T$93,SMALL(IF(COUNTIF($U$1:U47,$T$2:$T$93)=0,ROW($T$1:$T$92)),1)),"")</f>
        <v/>
      </c>
      <c r="V48" s="4" t="str">
        <f t="array" ref="V48">IFERROR(INDEX($P$2:$P$93,SMALL(IF((COUNTIF($V$1:$V47,$P$2:$P$93)=0)*($U$2:$U$93=$V$1),ROW($U$1:$U$92)),1)),"")</f>
        <v/>
      </c>
      <c r="W48" t="str">
        <f t="shared" si="5"/>
        <v/>
      </c>
      <c r="X48" t="str">
        <f t="array" ref="X48">IFERROR(INDEX($W$2:$W$93,SMALL(IF(COUNTIF($X$1:X47,$W$2:$W$93)=0,ROW($W$1:$W$92)),1)),"")</f>
        <v/>
      </c>
      <c r="Y48" t="str">
        <f t="array" ref="Y48">IFERROR(INDEX($P$2:$P$93,SMALL(IF((COUNTIF($Y$1:$Y47,$P$2:$P$93)=0)*($X$2:$X$93=$Y$1),ROW($X$1:$X$92)),1)),"")</f>
        <v/>
      </c>
      <c r="AA48" t="s">
        <v>240</v>
      </c>
      <c r="AB48" s="4" t="s">
        <v>8</v>
      </c>
      <c r="AC48" s="4" t="s">
        <v>43</v>
      </c>
      <c r="AD48" s="3" t="s">
        <v>143</v>
      </c>
      <c r="AE48" s="2" t="s">
        <v>144</v>
      </c>
      <c r="AF48" t="s">
        <v>230</v>
      </c>
      <c r="AG48" t="s">
        <v>240</v>
      </c>
      <c r="AH48" s="4" t="s">
        <v>8</v>
      </c>
      <c r="AI48" s="4" t="s">
        <v>43</v>
      </c>
      <c r="AK48" t="s">
        <v>239</v>
      </c>
      <c r="AL48" s="4" t="s">
        <v>5</v>
      </c>
      <c r="AM48" s="4" t="s">
        <v>5</v>
      </c>
      <c r="AN48" s="3" t="s">
        <v>77</v>
      </c>
      <c r="AO48" s="2" t="s">
        <v>91</v>
      </c>
      <c r="AP48" t="s">
        <v>228</v>
      </c>
      <c r="AQ48" t="s">
        <v>239</v>
      </c>
      <c r="AR48" s="4" t="s">
        <v>5</v>
      </c>
      <c r="AS48" s="4" t="s">
        <v>5</v>
      </c>
      <c r="AU48" t="s">
        <v>240</v>
      </c>
      <c r="AV48" s="4" t="s">
        <v>7</v>
      </c>
      <c r="AW48" s="4" t="s">
        <v>7</v>
      </c>
      <c r="AX48" s="3" t="s">
        <v>75</v>
      </c>
      <c r="AY48" s="2" t="s">
        <v>153</v>
      </c>
      <c r="AZ48" t="s">
        <v>229</v>
      </c>
      <c r="BA48" t="s">
        <v>240</v>
      </c>
      <c r="BB48" s="4" t="s">
        <v>7</v>
      </c>
      <c r="BC48" s="4" t="s">
        <v>7</v>
      </c>
      <c r="BE48" t="s">
        <v>239</v>
      </c>
      <c r="BF48" s="4" t="s">
        <v>9</v>
      </c>
      <c r="BG48" s="4" t="s">
        <v>21</v>
      </c>
      <c r="BH48" s="3" t="s">
        <v>117</v>
      </c>
      <c r="BI48" s="2" t="s">
        <v>118</v>
      </c>
      <c r="BJ48" t="s">
        <v>229</v>
      </c>
      <c r="BK48" t="s">
        <v>239</v>
      </c>
      <c r="BL48" s="4" t="s">
        <v>9</v>
      </c>
      <c r="BM48" s="4" t="s">
        <v>21</v>
      </c>
    </row>
    <row r="49" spans="5:65" x14ac:dyDescent="0.25">
      <c r="E49" t="s">
        <v>44</v>
      </c>
      <c r="H49" t="str">
        <f t="array" ref="H49">IFERROR(INDEX($AA$2:$AA$93,SMALL(IF(COUNTIF($H$2:H48,$AA$2:$AA$93)=0,ROW($AA$1:$AA$92)),1)),"")</f>
        <v/>
      </c>
      <c r="I49" t="str">
        <f t="array" ref="I49">IFERROR(INDEX($AB$2:$AB$93,SMALL(IF((COUNTIF($I$2:$I48,$AB$2:$AB$93)=0)*($AA$2:$AA$93=$G$1),ROW($AA$1:$AA$92)),1)),"")</f>
        <v/>
      </c>
      <c r="J49" t="str">
        <f t="array" ref="J49">IF($J$1="Все Территории",
IFERROR(INDEX($AC$2:$AC$93,SMALL(IF((COUNTIF($J$2:$J48,$AC$2:$AC$93)=0)*($AA$2:$AA$93=$G$1),ROW($AA$1:$AA$92)),1)),""),
IFERROR(INDEX($AC$2:$AC$93,SMALL(IF((COUNTIF($J$2:$J48,$AC$2:$AC$93)=0)*($AB$2:$AB$93=$J$1),ROW($AB$1:$AB$92)),1)),""))</f>
        <v/>
      </c>
      <c r="K49" t="str">
        <f t="array" ref="K49">IF($J$1="Все Территории",
IFERROR(INDEX($AE$2:$AE$93,SMALL(IF((COUNTIF($K$2:$K48,$AE$2:$AE$93)=0)*($AB$2:$AB$93=$G$1),ROW($AB$1:$AB$92)),1)),""),
IF(AND($G$1="Москва",$J$1="Все Территории"),
IFERROR(INDEX($AE$2:$AE$93,SMALL(IF((COUNTIF($K$2:$K48,$AE$2:$AE$93)=0)*($AC$2:$AC$93=$G$1),ROW($AC$1:$AC$92)),1)),""),
IFERROR(INDEX($AE$2:$AE$93,SMALL(IF((COUNTIF($K$2:$K48,$AE$2:$AE$93)=0)*($AB$2:$AB$93=$J$1),ROW($AB$1:$AB$92)),1)),"")))</f>
        <v/>
      </c>
      <c r="L49" t="str">
        <f t="array" ref="L49">IF($K$1="Все Города",
IFERROR(INDEX($AE$2:$AE$93,SMALL(IF((COUNTIF($L$2:$L48,$AE$2:$AE$93)=0)*($AB$2:$AB$93=$G$1),ROW($AB$1:$AB$92)),1)),""),
IF(AND($G$1="Москва",$J$1="Все"),
IFERROR(INDEX($AE$2:$AE$93,SMALL(IF((COUNTIF($L$2:$L48,$AE$2:$AE$93)=0)*($AD$2:$AD$93=$G$1),ROW($AB$1:$AB$92)),1)),""),
IF(AND($G$1="Москва",$J$1&lt;&gt;"Все"),
IFERROR(INDEX($AE$2:$AE$93,SMALL(IF((COUNTIF($L$2:$L48,$AE$2:$AE$93)=0)*($AB$2:$AB$93=$J$1),ROW($AB$1:$AB$92)),1)),""),
IFERROR(INDEX($AE$2:$AE$93,SMALL(IF((COUNTIF($L$2:$L48,$AE$2:$AE$93)=0)*($AC$2:$AC$93=$K$1),ROW($AC$1:$AC$92)),1)),""))))</f>
        <v/>
      </c>
      <c r="M49" t="str">
        <f t="array" ref="M49">IFERROR(INDEX($O$2:$O$93,SMALL(IF(COUNTIF($M$1:M48,$O$2:$O$93)=0,ROW($O$1:$O$92)),1)),"")</f>
        <v/>
      </c>
      <c r="N49" t="str">
        <f t="array" ref="N49">IF($G$1="Все Округа",
IFERROR(INDEX($AE$2:$AE$93,SMALL(IF(COUNTIF($N$1:N48,$AE$2:$AE$93)=0,ROW($AE$1:$AE$92)),1)),""),
IF($J$1="Все Территории",
IFERROR(INDEX($AE$2:$AE$93,SMALL(IF((COUNTIF($N$1:$N48,$AE$2:$AE$93)=0)*($AA$2:$AA$93=$G$1),ROW($AA$1:$AA$92)),1)),""),
IF($K$1="Все Города",
IFERROR(INDEX($AE$2:$AE$93,SMALL(IF((COUNTIF($N$1:$N48,$AE$2:$AE$93)=0)*($AB$2:$AB$93=$J$1),ROW($AB$1:$AB$92)),1)),""),
IF($L$1="Все Филиалы",
IFERROR(INDEX($AE$2:$AE$93,SMALL(IF((COUNTIF($N$1:$N48,$AE$2:$AE$93)=0)*($AC$2:$AC$93=$K$1),ROW($AC$1:$AC$92)),1)),""),
IF(ROW($L49)=3,$L$1,"")
)
)
)
)</f>
        <v>ТЕРР_КИР1</v>
      </c>
      <c r="O49" t="str">
        <f t="shared" si="3"/>
        <v>Средний</v>
      </c>
      <c r="P49" t="str">
        <f t="array" ref="P49">IF($O$1="Все Форматы",
IFERROR(INDEX($N$3:$N$93,SMALL(IF(COUNTIF($P$2:$P48,$N$3:$N$93)=0,ROW($N$2:$N$92)-1),1)),""),
IFERROR(INDEX($N$2:$N$93,SMALL(IF((COUNTIF($P$1:$P48,$N$2:$N$93)=0)*($O$2:$O$93=$O$1),ROW($O$1:$O$92)),1)),""))</f>
        <v/>
      </c>
      <c r="Q49" t="str">
        <f t="array" ref="Q49">IF($P49="","",VLOOKUP($P49,$AE$3:$AI$93,3,0))</f>
        <v/>
      </c>
      <c r="R49" t="str">
        <f t="array" ref="R49">IFERROR(INDEX($Q$2:$Q$93,SMALL(IF(COUNTIF($R$1:R48,$Q$2:$Q$93)=0,ROW($Q$1:$Q$92)),1)),"")</f>
        <v/>
      </c>
      <c r="S49" t="str">
        <f t="array" ref="S49">IFERROR(INDEX($P$2:$P$93,SMALL(IF((COUNTIF($S$1:$S48,$P$2:$P$93)=0)*($Q$2:$Q$93=$S$1),ROW($Q$1:$Q$92)),1)),"")</f>
        <v/>
      </c>
      <c r="T49" t="str">
        <f t="shared" si="4"/>
        <v/>
      </c>
      <c r="U49" s="4" t="str">
        <f t="array" ref="U49">IFERROR(INDEX($T$2:$T$93,SMALL(IF(COUNTIF($U$1:U48,$T$2:$T$93)=0,ROW($T$1:$T$92)),1)),"")</f>
        <v/>
      </c>
      <c r="V49" s="4" t="str">
        <f t="array" ref="V49">IFERROR(INDEX($P$2:$P$93,SMALL(IF((COUNTIF($V$1:$V48,$P$2:$P$93)=0)*($U$2:$U$93=$V$1),ROW($U$1:$U$92)),1)),"")</f>
        <v/>
      </c>
      <c r="W49" t="str">
        <f t="shared" si="5"/>
        <v/>
      </c>
      <c r="X49" t="str">
        <f t="array" ref="X49">IFERROR(INDEX($W$2:$W$93,SMALL(IF(COUNTIF($X$1:X48,$W$2:$W$93)=0,ROW($W$1:$W$92)),1)),"")</f>
        <v/>
      </c>
      <c r="Y49" t="str">
        <f t="array" ref="Y49">IFERROR(INDEX($P$2:$P$93,SMALL(IF((COUNTIF($Y$1:$Y48,$P$2:$P$93)=0)*($X$2:$X$93=$Y$1),ROW($X$1:$X$92)),1)),"")</f>
        <v/>
      </c>
      <c r="AA49" t="s">
        <v>239</v>
      </c>
      <c r="AB49" s="4" t="s">
        <v>9</v>
      </c>
      <c r="AC49" s="4" t="s">
        <v>32</v>
      </c>
      <c r="AD49" s="3" t="s">
        <v>145</v>
      </c>
      <c r="AE49" s="2" t="s">
        <v>146</v>
      </c>
      <c r="AF49" t="s">
        <v>229</v>
      </c>
      <c r="AG49" t="s">
        <v>239</v>
      </c>
      <c r="AH49" s="4" t="s">
        <v>9</v>
      </c>
      <c r="AI49" s="4" t="s">
        <v>32</v>
      </c>
      <c r="AK49" t="s">
        <v>239</v>
      </c>
      <c r="AL49" s="4" t="s">
        <v>5</v>
      </c>
      <c r="AM49" s="4" t="s">
        <v>5</v>
      </c>
      <c r="AN49" s="3" t="s">
        <v>77</v>
      </c>
      <c r="AO49" s="2" t="s">
        <v>93</v>
      </c>
      <c r="AP49" t="s">
        <v>228</v>
      </c>
      <c r="AQ49" t="s">
        <v>239</v>
      </c>
      <c r="AR49" s="4" t="s">
        <v>5</v>
      </c>
      <c r="AS49" s="4" t="s">
        <v>5</v>
      </c>
      <c r="AU49" t="s">
        <v>240</v>
      </c>
      <c r="AV49" s="4" t="s">
        <v>7</v>
      </c>
      <c r="AW49" s="4" t="s">
        <v>62</v>
      </c>
      <c r="AX49" s="3" t="s">
        <v>193</v>
      </c>
      <c r="AY49" s="2" t="s">
        <v>194</v>
      </c>
      <c r="AZ49" t="s">
        <v>230</v>
      </c>
      <c r="BA49" t="s">
        <v>240</v>
      </c>
      <c r="BB49" s="4" t="s">
        <v>7</v>
      </c>
      <c r="BC49" s="4" t="s">
        <v>62</v>
      </c>
      <c r="BE49" t="s">
        <v>241</v>
      </c>
      <c r="BF49" s="4" t="s">
        <v>20</v>
      </c>
      <c r="BG49" s="4" t="s">
        <v>63</v>
      </c>
      <c r="BH49" s="3" t="s">
        <v>205</v>
      </c>
      <c r="BI49" s="2" t="s">
        <v>206</v>
      </c>
      <c r="BJ49" t="s">
        <v>230</v>
      </c>
      <c r="BK49" t="s">
        <v>241</v>
      </c>
      <c r="BL49" s="4" t="s">
        <v>20</v>
      </c>
      <c r="BM49" s="4" t="s">
        <v>63</v>
      </c>
    </row>
    <row r="50" spans="5:65" x14ac:dyDescent="0.25">
      <c r="E50" t="s">
        <v>7</v>
      </c>
      <c r="H50" t="str">
        <f t="array" ref="H50">IFERROR(INDEX($AA$2:$AA$93,SMALL(IF(COUNTIF($H$2:H49,$AA$2:$AA$93)=0,ROW($AA$1:$AA$92)),1)),"")</f>
        <v/>
      </c>
      <c r="I50" t="str">
        <f t="array" ref="I50">IFERROR(INDEX($AB$2:$AB$93,SMALL(IF((COUNTIF($I$2:$I49,$AB$2:$AB$93)=0)*($AA$2:$AA$93=$G$1),ROW($AA$1:$AA$92)),1)),"")</f>
        <v/>
      </c>
      <c r="J50" t="str">
        <f t="array" ref="J50">IF($J$1="Все Территории",
IFERROR(INDEX($AC$2:$AC$93,SMALL(IF((COUNTIF($J$2:$J49,$AC$2:$AC$93)=0)*($AA$2:$AA$93=$G$1),ROW($AA$1:$AA$92)),1)),""),
IFERROR(INDEX($AC$2:$AC$93,SMALL(IF((COUNTIF($J$2:$J49,$AC$2:$AC$93)=0)*($AB$2:$AB$93=$J$1),ROW($AB$1:$AB$92)),1)),""))</f>
        <v/>
      </c>
      <c r="K50" t="str">
        <f t="array" ref="K50">IF($J$1="Все Территории",
IFERROR(INDEX($AE$2:$AE$93,SMALL(IF((COUNTIF($K$2:$K49,$AE$2:$AE$93)=0)*($AB$2:$AB$93=$G$1),ROW($AB$1:$AB$92)),1)),""),
IF(AND($G$1="Москва",$J$1="Все Территории"),
IFERROR(INDEX($AE$2:$AE$93,SMALL(IF((COUNTIF($K$2:$K49,$AE$2:$AE$93)=0)*($AC$2:$AC$93=$G$1),ROW($AC$1:$AC$92)),1)),""),
IFERROR(INDEX($AE$2:$AE$93,SMALL(IF((COUNTIF($K$2:$K49,$AE$2:$AE$93)=0)*($AB$2:$AB$93=$J$1),ROW($AB$1:$AB$92)),1)),"")))</f>
        <v/>
      </c>
      <c r="L50" t="str">
        <f t="array" ref="L50">IF($K$1="Все Города",
IFERROR(INDEX($AE$2:$AE$93,SMALL(IF((COUNTIF($L$2:$L49,$AE$2:$AE$93)=0)*($AB$2:$AB$93=$G$1),ROW($AB$1:$AB$92)),1)),""),
IF(AND($G$1="Москва",$J$1="Все"),
IFERROR(INDEX($AE$2:$AE$93,SMALL(IF((COUNTIF($L$2:$L49,$AE$2:$AE$93)=0)*($AD$2:$AD$93=$G$1),ROW($AB$1:$AB$92)),1)),""),
IF(AND($G$1="Москва",$J$1&lt;&gt;"Все"),
IFERROR(INDEX($AE$2:$AE$93,SMALL(IF((COUNTIF($L$2:$L49,$AE$2:$AE$93)=0)*($AB$2:$AB$93=$J$1),ROW($AB$1:$AB$92)),1)),""),
IFERROR(INDEX($AE$2:$AE$93,SMALL(IF((COUNTIF($L$2:$L49,$AE$2:$AE$93)=0)*($AC$2:$AC$93=$K$1),ROW($AC$1:$AC$92)),1)),""))))</f>
        <v/>
      </c>
      <c r="M50" t="str">
        <f t="array" ref="M50">IFERROR(INDEX($O$2:$O$93,SMALL(IF(COUNTIF($M$1:M49,$O$2:$O$93)=0,ROW($O$1:$O$92)),1)),"")</f>
        <v/>
      </c>
      <c r="N50" t="str">
        <f t="array" ref="N50">IF($G$1="Все Округа",
IFERROR(INDEX($AE$2:$AE$93,SMALL(IF(COUNTIF($N$1:N49,$AE$2:$AE$93)=0,ROW($AE$1:$AE$92)),1)),""),
IF($J$1="Все Территории",
IFERROR(INDEX($AE$2:$AE$93,SMALL(IF((COUNTIF($N$1:$N49,$AE$2:$AE$93)=0)*($AA$2:$AA$93=$G$1),ROW($AA$1:$AA$92)),1)),""),
IF($K$1="Все Города",
IFERROR(INDEX($AE$2:$AE$93,SMALL(IF((COUNTIF($N$1:$N49,$AE$2:$AE$93)=0)*($AB$2:$AB$93=$J$1),ROW($AB$1:$AB$92)),1)),""),
IF($L$1="Все Филиалы",
IFERROR(INDEX($AE$2:$AE$93,SMALL(IF((COUNTIF($N$1:$N49,$AE$2:$AE$93)=0)*($AC$2:$AC$93=$K$1),ROW($AC$1:$AC$92)),1)),""),
IF(ROW($L50)=3,$L$1,"")
)
)
)
)</f>
        <v>ТЕРР_ОРН1</v>
      </c>
      <c r="O50" t="str">
        <f t="shared" si="3"/>
        <v>Средний</v>
      </c>
      <c r="P50" t="str">
        <f t="array" ref="P50">IF($O$1="Все Форматы",
IFERROR(INDEX($N$3:$N$93,SMALL(IF(COUNTIF($P$2:$P49,$N$3:$N$93)=0,ROW($N$2:$N$92)-1),1)),""),
IFERROR(INDEX($N$2:$N$93,SMALL(IF((COUNTIF($P$1:$P49,$N$2:$N$93)=0)*($O$2:$O$93=$O$1),ROW($O$1:$O$92)),1)),""))</f>
        <v/>
      </c>
      <c r="Q50" t="str">
        <f t="array" ref="Q50">IF($P50="","",VLOOKUP($P50,$AE$3:$AI$93,3,0))</f>
        <v/>
      </c>
      <c r="R50" t="str">
        <f t="array" ref="R50">IFERROR(INDEX($Q$2:$Q$93,SMALL(IF(COUNTIF($R$1:R49,$Q$2:$Q$93)=0,ROW($Q$1:$Q$92)),1)),"")</f>
        <v/>
      </c>
      <c r="S50" t="str">
        <f t="array" ref="S50">IFERROR(INDEX($P$2:$P$93,SMALL(IF((COUNTIF($S$1:$S49,$P$2:$P$93)=0)*($Q$2:$Q$93=$S$1),ROW($Q$1:$Q$92)),1)),"")</f>
        <v/>
      </c>
      <c r="T50" t="str">
        <f t="shared" si="4"/>
        <v/>
      </c>
      <c r="U50" s="4" t="str">
        <f t="array" ref="U50">IFERROR(INDEX($T$2:$T$93,SMALL(IF(COUNTIF($U$1:U49,$T$2:$T$93)=0,ROW($T$1:$T$92)),1)),"")</f>
        <v/>
      </c>
      <c r="V50" s="4" t="str">
        <f t="array" ref="V50">IFERROR(INDEX($P$2:$P$93,SMALL(IF((COUNTIF($V$1:$V49,$P$2:$P$93)=0)*($U$2:$U$93=$V$1),ROW($U$1:$U$92)),1)),"")</f>
        <v/>
      </c>
      <c r="W50" t="str">
        <f t="shared" si="5"/>
        <v/>
      </c>
      <c r="X50" t="str">
        <f t="array" ref="X50">IFERROR(INDEX($W$2:$W$93,SMALL(IF(COUNTIF($X$1:X49,$W$2:$W$93)=0,ROW($W$1:$W$92)),1)),"")</f>
        <v/>
      </c>
      <c r="Y50" t="str">
        <f t="array" ref="Y50">IFERROR(INDEX($P$2:$P$93,SMALL(IF((COUNTIF($Y$1:$Y49,$P$2:$P$93)=0)*($X$2:$X$93=$Y$1),ROW($X$1:$X$92)),1)),"")</f>
        <v/>
      </c>
      <c r="AA50" t="s">
        <v>241</v>
      </c>
      <c r="AB50" s="4" t="s">
        <v>20</v>
      </c>
      <c r="AC50" s="4" t="s">
        <v>35</v>
      </c>
      <c r="AD50" s="3" t="s">
        <v>147</v>
      </c>
      <c r="AE50" s="2" t="s">
        <v>148</v>
      </c>
      <c r="AF50" t="s">
        <v>229</v>
      </c>
      <c r="AG50" t="s">
        <v>241</v>
      </c>
      <c r="AH50" s="4" t="s">
        <v>20</v>
      </c>
      <c r="AI50" s="4" t="s">
        <v>35</v>
      </c>
      <c r="AK50" t="s">
        <v>239</v>
      </c>
      <c r="AL50" s="4" t="s">
        <v>247</v>
      </c>
      <c r="AM50" s="4" t="s">
        <v>15</v>
      </c>
      <c r="AN50" s="3" t="s">
        <v>96</v>
      </c>
      <c r="AO50" s="2" t="s">
        <v>97</v>
      </c>
      <c r="AP50" t="s">
        <v>228</v>
      </c>
      <c r="AQ50" t="s">
        <v>239</v>
      </c>
      <c r="AR50" s="4" t="s">
        <v>247</v>
      </c>
      <c r="AS50" s="4" t="s">
        <v>15</v>
      </c>
      <c r="AU50" t="s">
        <v>239</v>
      </c>
      <c r="AV50" s="4" t="s">
        <v>5</v>
      </c>
      <c r="AW50" s="4" t="s">
        <v>5</v>
      </c>
      <c r="AX50" s="3" t="s">
        <v>77</v>
      </c>
      <c r="AY50" s="2" t="s">
        <v>78</v>
      </c>
      <c r="AZ50" t="s">
        <v>228</v>
      </c>
      <c r="BA50" t="s">
        <v>239</v>
      </c>
      <c r="BB50" s="4" t="s">
        <v>5</v>
      </c>
      <c r="BC50" s="4" t="s">
        <v>5</v>
      </c>
      <c r="BE50" t="s">
        <v>239</v>
      </c>
      <c r="BF50" s="4" t="s">
        <v>9</v>
      </c>
      <c r="BG50" s="4" t="s">
        <v>60</v>
      </c>
      <c r="BH50" s="3" t="s">
        <v>212</v>
      </c>
      <c r="BI50" s="2" t="s">
        <v>213</v>
      </c>
      <c r="BJ50" t="s">
        <v>230</v>
      </c>
      <c r="BK50" t="s">
        <v>239</v>
      </c>
      <c r="BL50" s="4" t="s">
        <v>9</v>
      </c>
      <c r="BM50" s="4" t="s">
        <v>60</v>
      </c>
    </row>
    <row r="51" spans="5:65" x14ac:dyDescent="0.25">
      <c r="E51" t="s">
        <v>45</v>
      </c>
      <c r="H51" t="str">
        <f t="array" ref="H51">IFERROR(INDEX($AA$2:$AA$93,SMALL(IF(COUNTIF($H$2:H50,$AA$2:$AA$93)=0,ROW($AA$1:$AA$92)),1)),"")</f>
        <v/>
      </c>
      <c r="I51" t="str">
        <f t="array" ref="I51">IFERROR(INDEX($AB$2:$AB$93,SMALL(IF((COUNTIF($I$2:$I50,$AB$2:$AB$93)=0)*($AA$2:$AA$93=$G$1),ROW($AA$1:$AA$92)),1)),"")</f>
        <v/>
      </c>
      <c r="J51" t="str">
        <f t="array" ref="J51">IF($J$1="Все Территории",
IFERROR(INDEX($AC$2:$AC$93,SMALL(IF((COUNTIF($J$2:$J50,$AC$2:$AC$93)=0)*($AA$2:$AA$93=$G$1),ROW($AA$1:$AA$92)),1)),""),
IFERROR(INDEX($AC$2:$AC$93,SMALL(IF((COUNTIF($J$2:$J50,$AC$2:$AC$93)=0)*($AB$2:$AB$93=$J$1),ROW($AB$1:$AB$92)),1)),""))</f>
        <v/>
      </c>
      <c r="K51" t="str">
        <f t="array" ref="K51">IF($J$1="Все Территории",
IFERROR(INDEX($AE$2:$AE$93,SMALL(IF((COUNTIF($K$2:$K50,$AE$2:$AE$93)=0)*($AB$2:$AB$93=$G$1),ROW($AB$1:$AB$92)),1)),""),
IF(AND($G$1="Москва",$J$1="Все Территории"),
IFERROR(INDEX($AE$2:$AE$93,SMALL(IF((COUNTIF($K$2:$K50,$AE$2:$AE$93)=0)*($AC$2:$AC$93=$G$1),ROW($AC$1:$AC$92)),1)),""),
IFERROR(INDEX($AE$2:$AE$93,SMALL(IF((COUNTIF($K$2:$K50,$AE$2:$AE$93)=0)*($AB$2:$AB$93=$J$1),ROW($AB$1:$AB$92)),1)),"")))</f>
        <v/>
      </c>
      <c r="L51" t="str">
        <f t="array" ref="L51">IF($K$1="Все Города",
IFERROR(INDEX($AE$2:$AE$93,SMALL(IF((COUNTIF($L$2:$L50,$AE$2:$AE$93)=0)*($AB$2:$AB$93=$G$1),ROW($AB$1:$AB$92)),1)),""),
IF(AND($G$1="Москва",$J$1="Все"),
IFERROR(INDEX($AE$2:$AE$93,SMALL(IF((COUNTIF($L$2:$L50,$AE$2:$AE$93)=0)*($AD$2:$AD$93=$G$1),ROW($AB$1:$AB$92)),1)),""),
IF(AND($G$1="Москва",$J$1&lt;&gt;"Все"),
IFERROR(INDEX($AE$2:$AE$93,SMALL(IF((COUNTIF($L$2:$L50,$AE$2:$AE$93)=0)*($AB$2:$AB$93=$J$1),ROW($AB$1:$AB$92)),1)),""),
IFERROR(INDEX($AE$2:$AE$93,SMALL(IF((COUNTIF($L$2:$L50,$AE$2:$AE$93)=0)*($AC$2:$AC$93=$K$1),ROW($AC$1:$AC$92)),1)),""))))</f>
        <v/>
      </c>
      <c r="M51" t="str">
        <f t="array" ref="M51">IFERROR(INDEX($O$2:$O$93,SMALL(IF(COUNTIF($M$1:M50,$O$2:$O$93)=0,ROW($O$1:$O$92)),1)),"")</f>
        <v/>
      </c>
      <c r="N51" t="str">
        <f t="array" ref="N51">IF($G$1="Все Округа",
IFERROR(INDEX($AE$2:$AE$93,SMALL(IF(COUNTIF($N$1:N50,$AE$2:$AE$93)=0,ROW($AE$1:$AE$92)),1)),""),
IF($J$1="Все Территории",
IFERROR(INDEX($AE$2:$AE$93,SMALL(IF((COUNTIF($N$1:$N50,$AE$2:$AE$93)=0)*($AA$2:$AA$93=$G$1),ROW($AA$1:$AA$92)),1)),""),
IF($K$1="Все Города",
IFERROR(INDEX($AE$2:$AE$93,SMALL(IF((COUNTIF($N$1:$N50,$AE$2:$AE$93)=0)*($AB$2:$AB$93=$J$1),ROW($AB$1:$AB$92)),1)),""),
IF($L$1="Все Филиалы",
IFERROR(INDEX($AE$2:$AE$93,SMALL(IF((COUNTIF($N$1:$N50,$AE$2:$AE$93)=0)*($AC$2:$AC$93=$K$1),ROW($AC$1:$AC$92)),1)),""),
IF(ROW($L51)=3,$L$1,"")
)
)
)
)</f>
        <v>ТЕРР_КМР1</v>
      </c>
      <c r="O51" t="str">
        <f t="shared" si="3"/>
        <v>Средний</v>
      </c>
      <c r="P51" t="str">
        <f t="array" ref="P51">IF($O$1="Все Форматы",
IFERROR(INDEX($N$3:$N$93,SMALL(IF(COUNTIF($P$2:$P50,$N$3:$N$93)=0,ROW($N$2:$N$92)-1),1)),""),
IFERROR(INDEX($N$2:$N$93,SMALL(IF((COUNTIF($P$1:$P50,$N$2:$N$93)=0)*($O$2:$O$93=$O$1),ROW($O$1:$O$92)),1)),""))</f>
        <v/>
      </c>
      <c r="Q51" t="str">
        <f t="array" ref="Q51">IF($P51="","",VLOOKUP($P51,$AE$3:$AI$93,3,0))</f>
        <v/>
      </c>
      <c r="R51" t="str">
        <f t="array" ref="R51">IFERROR(INDEX($Q$2:$Q$93,SMALL(IF(COUNTIF($R$1:R50,$Q$2:$Q$93)=0,ROW($Q$1:$Q$92)),1)),"")</f>
        <v/>
      </c>
      <c r="S51" t="str">
        <f t="array" ref="S51">IFERROR(INDEX($P$2:$P$93,SMALL(IF((COUNTIF($S$1:$S50,$P$2:$P$93)=0)*($Q$2:$Q$93=$S$1),ROW($Q$1:$Q$92)),1)),"")</f>
        <v/>
      </c>
      <c r="T51" t="str">
        <f t="shared" si="4"/>
        <v/>
      </c>
      <c r="U51" s="4" t="str">
        <f t="array" ref="U51">IFERROR(INDEX($T$2:$T$93,SMALL(IF(COUNTIF($U$1:U50,$T$2:$T$93)=0,ROW($T$1:$T$92)),1)),"")</f>
        <v/>
      </c>
      <c r="V51" s="4" t="str">
        <f t="array" ref="V51">IFERROR(INDEX($P$2:$P$93,SMALL(IF((COUNTIF($V$1:$V50,$P$2:$P$93)=0)*($U$2:$U$93=$V$1),ROW($U$1:$U$92)),1)),"")</f>
        <v/>
      </c>
      <c r="W51" t="str">
        <f t="shared" si="5"/>
        <v/>
      </c>
      <c r="X51" t="str">
        <f t="array" ref="X51">IFERROR(INDEX($W$2:$W$93,SMALL(IF(COUNTIF($X$1:X50,$W$2:$W$93)=0,ROW($W$1:$W$92)),1)),"")</f>
        <v/>
      </c>
      <c r="Y51" t="str">
        <f t="array" ref="Y51">IFERROR(INDEX($P$2:$P$93,SMALL(IF((COUNTIF($Y$1:$Y50,$P$2:$P$93)=0)*($X$2:$X$93=$Y$1),ROW($X$1:$X$92)),1)),"")</f>
        <v/>
      </c>
      <c r="AA51" t="s">
        <v>241</v>
      </c>
      <c r="AB51" s="4" t="s">
        <v>19</v>
      </c>
      <c r="AC51" s="4" t="s">
        <v>38</v>
      </c>
      <c r="AD51" s="3" t="s">
        <v>149</v>
      </c>
      <c r="AE51" s="2" t="s">
        <v>150</v>
      </c>
      <c r="AF51" t="s">
        <v>229</v>
      </c>
      <c r="AG51" t="s">
        <v>241</v>
      </c>
      <c r="AH51" s="4" t="s">
        <v>19</v>
      </c>
      <c r="AI51" s="4" t="s">
        <v>38</v>
      </c>
      <c r="AK51" t="s">
        <v>239</v>
      </c>
      <c r="AL51" s="4" t="s">
        <v>248</v>
      </c>
      <c r="AM51" s="4" t="s">
        <v>13</v>
      </c>
      <c r="AN51" s="3" t="s">
        <v>100</v>
      </c>
      <c r="AO51" s="2" t="s">
        <v>101</v>
      </c>
      <c r="AP51" t="s">
        <v>228</v>
      </c>
      <c r="AQ51" t="s">
        <v>239</v>
      </c>
      <c r="AR51" s="4" t="s">
        <v>248</v>
      </c>
      <c r="AS51" s="4" t="s">
        <v>13</v>
      </c>
      <c r="AU51" t="s">
        <v>239</v>
      </c>
      <c r="AV51" s="4" t="s">
        <v>5</v>
      </c>
      <c r="AW51" s="4" t="s">
        <v>5</v>
      </c>
      <c r="AX51" s="3" t="s">
        <v>77</v>
      </c>
      <c r="AY51" s="2" t="s">
        <v>91</v>
      </c>
      <c r="AZ51" t="s">
        <v>228</v>
      </c>
      <c r="BA51" t="s">
        <v>239</v>
      </c>
      <c r="BB51" s="4" t="s">
        <v>5</v>
      </c>
      <c r="BC51" s="4" t="s">
        <v>5</v>
      </c>
      <c r="BE51" t="s">
        <v>240</v>
      </c>
      <c r="BF51" s="4" t="s">
        <v>8</v>
      </c>
      <c r="BG51" s="4" t="s">
        <v>43</v>
      </c>
      <c r="BH51" s="3" t="s">
        <v>143</v>
      </c>
      <c r="BI51" s="2" t="s">
        <v>144</v>
      </c>
      <c r="BJ51" t="s">
        <v>230</v>
      </c>
      <c r="BK51" t="s">
        <v>240</v>
      </c>
      <c r="BL51" s="4" t="s">
        <v>8</v>
      </c>
      <c r="BM51" s="4" t="s">
        <v>43</v>
      </c>
    </row>
    <row r="52" spans="5:65" x14ac:dyDescent="0.25">
      <c r="E52" t="s">
        <v>3</v>
      </c>
      <c r="H52" t="str">
        <f t="array" ref="H52">IFERROR(INDEX($AA$2:$AA$93,SMALL(IF(COUNTIF($H$2:H51,$AA$2:$AA$93)=0,ROW($AA$1:$AA$92)),1)),"")</f>
        <v/>
      </c>
      <c r="I52" t="str">
        <f t="array" ref="I52">IFERROR(INDEX($AB$2:$AB$93,SMALL(IF((COUNTIF($I$2:$I51,$AB$2:$AB$93)=0)*($AA$2:$AA$93=$G$1),ROW($AA$1:$AA$92)),1)),"")</f>
        <v/>
      </c>
      <c r="J52" t="str">
        <f t="array" ref="J52">IF($J$1="Все Территории",
IFERROR(INDEX($AC$2:$AC$93,SMALL(IF((COUNTIF($J$2:$J51,$AC$2:$AC$93)=0)*($AA$2:$AA$93=$G$1),ROW($AA$1:$AA$92)),1)),""),
IFERROR(INDEX($AC$2:$AC$93,SMALL(IF((COUNTIF($J$2:$J51,$AC$2:$AC$93)=0)*($AB$2:$AB$93=$J$1),ROW($AB$1:$AB$92)),1)),""))</f>
        <v/>
      </c>
      <c r="K52" t="str">
        <f t="array" ref="K52">IF($J$1="Все Территории",
IFERROR(INDEX($AE$2:$AE$93,SMALL(IF((COUNTIF($K$2:$K51,$AE$2:$AE$93)=0)*($AB$2:$AB$93=$G$1),ROW($AB$1:$AB$92)),1)),""),
IF(AND($G$1="Москва",$J$1="Все Территории"),
IFERROR(INDEX($AE$2:$AE$93,SMALL(IF((COUNTIF($K$2:$K51,$AE$2:$AE$93)=0)*($AC$2:$AC$93=$G$1),ROW($AC$1:$AC$92)),1)),""),
IFERROR(INDEX($AE$2:$AE$93,SMALL(IF((COUNTIF($K$2:$K51,$AE$2:$AE$93)=0)*($AB$2:$AB$93=$J$1),ROW($AB$1:$AB$92)),1)),"")))</f>
        <v/>
      </c>
      <c r="L52" t="str">
        <f t="array" ref="L52">IF($K$1="Все Города",
IFERROR(INDEX($AE$2:$AE$93,SMALL(IF((COUNTIF($L$2:$L51,$AE$2:$AE$93)=0)*($AB$2:$AB$93=$G$1),ROW($AB$1:$AB$92)),1)),""),
IF(AND($G$1="Москва",$J$1="Все"),
IFERROR(INDEX($AE$2:$AE$93,SMALL(IF((COUNTIF($L$2:$L51,$AE$2:$AE$93)=0)*($AD$2:$AD$93=$G$1),ROW($AB$1:$AB$92)),1)),""),
IF(AND($G$1="Москва",$J$1&lt;&gt;"Все"),
IFERROR(INDEX($AE$2:$AE$93,SMALL(IF((COUNTIF($L$2:$L51,$AE$2:$AE$93)=0)*($AB$2:$AB$93=$J$1),ROW($AB$1:$AB$92)),1)),""),
IFERROR(INDEX($AE$2:$AE$93,SMALL(IF((COUNTIF($L$2:$L51,$AE$2:$AE$93)=0)*($AC$2:$AC$93=$K$1),ROW($AC$1:$AC$92)),1)),""))))</f>
        <v/>
      </c>
      <c r="M52" t="str">
        <f t="array" ref="M52">IFERROR(INDEX($O$2:$O$93,SMALL(IF(COUNTIF($M$1:M51,$O$2:$O$93)=0,ROW($O$1:$O$92)),1)),"")</f>
        <v/>
      </c>
      <c r="N52" t="str">
        <f t="array" ref="N52">IF($G$1="Все Округа",
IFERROR(INDEX($AE$2:$AE$93,SMALL(IF(COUNTIF($N$1:N51,$AE$2:$AE$93)=0,ROW($AE$1:$AE$92)),1)),""),
IF($J$1="Все Территории",
IFERROR(INDEX($AE$2:$AE$93,SMALL(IF((COUNTIF($N$1:$N51,$AE$2:$AE$93)=0)*($AA$2:$AA$93=$G$1),ROW($AA$1:$AA$92)),1)),""),
IF($K$1="Все Города",
IFERROR(INDEX($AE$2:$AE$93,SMALL(IF((COUNTIF($N$1:$N51,$AE$2:$AE$93)=0)*($AB$2:$AB$93=$J$1),ROW($AB$1:$AB$92)),1)),""),
IF($L$1="Все Филиалы",
IFERROR(INDEX($AE$2:$AE$93,SMALL(IF((COUNTIF($N$1:$N51,$AE$2:$AE$93)=0)*($AC$2:$AC$93=$K$1),ROW($AC$1:$AC$92)),1)),""),
IF(ROW($L52)=3,$L$1,"")
)
)
)
)</f>
        <v>ТЕРР_СОЧ1</v>
      </c>
      <c r="O52" t="str">
        <f t="shared" si="3"/>
        <v>Средний</v>
      </c>
      <c r="P52" t="str">
        <f t="array" ref="P52">IF($O$1="Все Форматы",
IFERROR(INDEX($N$3:$N$93,SMALL(IF(COUNTIF($P$2:$P51,$N$3:$N$93)=0,ROW($N$2:$N$92)-1),1)),""),
IFERROR(INDEX($N$2:$N$93,SMALL(IF((COUNTIF($P$1:$P51,$N$2:$N$93)=0)*($O$2:$O$93=$O$1),ROW($O$1:$O$92)),1)),""))</f>
        <v/>
      </c>
      <c r="Q52" t="str">
        <f t="array" ref="Q52">IF($P52="","",VLOOKUP($P52,$AE$3:$AI$93,3,0))</f>
        <v/>
      </c>
      <c r="R52" t="str">
        <f t="array" ref="R52">IFERROR(INDEX($Q$2:$Q$93,SMALL(IF(COUNTIF($R$1:R51,$Q$2:$Q$93)=0,ROW($Q$1:$Q$92)),1)),"")</f>
        <v/>
      </c>
      <c r="S52" t="str">
        <f t="array" ref="S52">IFERROR(INDEX($P$2:$P$93,SMALL(IF((COUNTIF($S$1:$S51,$P$2:$P$93)=0)*($Q$2:$Q$93=$S$1),ROW($Q$1:$Q$92)),1)),"")</f>
        <v/>
      </c>
      <c r="T52" t="str">
        <f t="shared" si="4"/>
        <v/>
      </c>
      <c r="U52" s="4" t="str">
        <f t="array" ref="U52">IFERROR(INDEX($T$2:$T$93,SMALL(IF(COUNTIF($U$1:U51,$T$2:$T$93)=0,ROW($T$1:$T$92)),1)),"")</f>
        <v/>
      </c>
      <c r="V52" s="4" t="str">
        <f t="array" ref="V52">IFERROR(INDEX($P$2:$P$93,SMALL(IF((COUNTIF($V$1:$V51,$P$2:$P$93)=0)*($U$2:$U$93=$V$1),ROW($U$1:$U$92)),1)),"")</f>
        <v/>
      </c>
      <c r="W52" t="str">
        <f t="shared" si="5"/>
        <v/>
      </c>
      <c r="X52" t="str">
        <f t="array" ref="X52">IFERROR(INDEX($W$2:$W$93,SMALL(IF(COUNTIF($X$1:X51,$W$2:$W$93)=0,ROW($W$1:$W$92)),1)),"")</f>
        <v/>
      </c>
      <c r="Y52" t="str">
        <f t="array" ref="Y52">IFERROR(INDEX($P$2:$P$93,SMALL(IF((COUNTIF($Y$1:$Y51,$P$2:$P$93)=0)*($X$2:$X$93=$Y$1),ROW($X$1:$X$92)),1)),"")</f>
        <v/>
      </c>
      <c r="AA52" t="s">
        <v>240</v>
      </c>
      <c r="AB52" s="4" t="s">
        <v>8</v>
      </c>
      <c r="AC52" s="4" t="s">
        <v>40</v>
      </c>
      <c r="AD52" s="3" t="s">
        <v>151</v>
      </c>
      <c r="AE52" s="2" t="s">
        <v>152</v>
      </c>
      <c r="AF52" t="s">
        <v>229</v>
      </c>
      <c r="AG52" t="s">
        <v>240</v>
      </c>
      <c r="AH52" s="4" t="s">
        <v>8</v>
      </c>
      <c r="AI52" s="4" t="s">
        <v>40</v>
      </c>
      <c r="AK52" t="s">
        <v>239</v>
      </c>
      <c r="AL52" s="4" t="s">
        <v>247</v>
      </c>
      <c r="AM52" s="4" t="s">
        <v>23</v>
      </c>
      <c r="AN52" s="3" t="s">
        <v>110</v>
      </c>
      <c r="AO52" s="2" t="s">
        <v>111</v>
      </c>
      <c r="AP52" t="s">
        <v>229</v>
      </c>
      <c r="AQ52" t="s">
        <v>239</v>
      </c>
      <c r="AR52" s="4" t="s">
        <v>247</v>
      </c>
      <c r="AS52" s="4" t="s">
        <v>23</v>
      </c>
      <c r="AU52" t="s">
        <v>239</v>
      </c>
      <c r="AV52" s="4" t="s">
        <v>5</v>
      </c>
      <c r="AW52" s="4" t="s">
        <v>5</v>
      </c>
      <c r="AX52" s="3" t="s">
        <v>77</v>
      </c>
      <c r="AY52" s="2" t="s">
        <v>93</v>
      </c>
      <c r="AZ52" t="s">
        <v>228</v>
      </c>
      <c r="BA52" t="s">
        <v>239</v>
      </c>
      <c r="BB52" s="4" t="s">
        <v>5</v>
      </c>
      <c r="BC52" s="4" t="s">
        <v>5</v>
      </c>
      <c r="BE52" t="s">
        <v>241</v>
      </c>
      <c r="BF52" s="4" t="s">
        <v>19</v>
      </c>
      <c r="BG52" s="4" t="s">
        <v>19</v>
      </c>
      <c r="BH52" s="3" t="s">
        <v>115</v>
      </c>
      <c r="BI52" s="2" t="s">
        <v>116</v>
      </c>
      <c r="BJ52" t="s">
        <v>229</v>
      </c>
      <c r="BK52" t="s">
        <v>241</v>
      </c>
      <c r="BL52" s="4" t="s">
        <v>19</v>
      </c>
      <c r="BM52" s="4" t="s">
        <v>19</v>
      </c>
    </row>
    <row r="53" spans="5:65" x14ac:dyDescent="0.25">
      <c r="E53" t="s">
        <v>57</v>
      </c>
      <c r="H53" t="str">
        <f t="array" ref="H53">IFERROR(INDEX($AA$2:$AA$93,SMALL(IF(COUNTIF($H$2:H52,$AA$2:$AA$93)=0,ROW($AA$1:$AA$92)),1)),"")</f>
        <v/>
      </c>
      <c r="I53" t="str">
        <f t="array" ref="I53">IFERROR(INDEX($AB$2:$AB$93,SMALL(IF((COUNTIF($I$2:$I52,$AB$2:$AB$93)=0)*($AA$2:$AA$93=$G$1),ROW($AA$1:$AA$92)),1)),"")</f>
        <v/>
      </c>
      <c r="J53" t="str">
        <f t="array" ref="J53">IF($J$1="Все Территории",
IFERROR(INDEX($AC$2:$AC$93,SMALL(IF((COUNTIF($J$2:$J52,$AC$2:$AC$93)=0)*($AA$2:$AA$93=$G$1),ROW($AA$1:$AA$92)),1)),""),
IFERROR(INDEX($AC$2:$AC$93,SMALL(IF((COUNTIF($J$2:$J52,$AC$2:$AC$93)=0)*($AB$2:$AB$93=$J$1),ROW($AB$1:$AB$92)),1)),""))</f>
        <v/>
      </c>
      <c r="K53" t="str">
        <f t="array" ref="K53">IF($J$1="Все Территории",
IFERROR(INDEX($AE$2:$AE$93,SMALL(IF((COUNTIF($K$2:$K52,$AE$2:$AE$93)=0)*($AB$2:$AB$93=$G$1),ROW($AB$1:$AB$92)),1)),""),
IF(AND($G$1="Москва",$J$1="Все Территории"),
IFERROR(INDEX($AE$2:$AE$93,SMALL(IF((COUNTIF($K$2:$K52,$AE$2:$AE$93)=0)*($AC$2:$AC$93=$G$1),ROW($AC$1:$AC$92)),1)),""),
IFERROR(INDEX($AE$2:$AE$93,SMALL(IF((COUNTIF($K$2:$K52,$AE$2:$AE$93)=0)*($AB$2:$AB$93=$J$1),ROW($AB$1:$AB$92)),1)),"")))</f>
        <v/>
      </c>
      <c r="L53" t="str">
        <f t="array" ref="L53">IF($K$1="Все Города",
IFERROR(INDEX($AE$2:$AE$93,SMALL(IF((COUNTIF($L$2:$L52,$AE$2:$AE$93)=0)*($AB$2:$AB$93=$G$1),ROW($AB$1:$AB$92)),1)),""),
IF(AND($G$1="Москва",$J$1="Все"),
IFERROR(INDEX($AE$2:$AE$93,SMALL(IF((COUNTIF($L$2:$L52,$AE$2:$AE$93)=0)*($AD$2:$AD$93=$G$1),ROW($AB$1:$AB$92)),1)),""),
IF(AND($G$1="Москва",$J$1&lt;&gt;"Все"),
IFERROR(INDEX($AE$2:$AE$93,SMALL(IF((COUNTIF($L$2:$L52,$AE$2:$AE$93)=0)*($AB$2:$AB$93=$J$1),ROW($AB$1:$AB$92)),1)),""),
IFERROR(INDEX($AE$2:$AE$93,SMALL(IF((COUNTIF($L$2:$L52,$AE$2:$AE$93)=0)*($AC$2:$AC$93=$K$1),ROW($AC$1:$AC$92)),1)),""))))</f>
        <v/>
      </c>
      <c r="M53" t="str">
        <f t="array" ref="M53">IFERROR(INDEX($O$2:$O$93,SMALL(IF(COUNTIF($M$1:M52,$O$2:$O$93)=0,ROW($O$1:$O$92)),1)),"")</f>
        <v/>
      </c>
      <c r="N53" t="str">
        <f t="array" ref="N53">IF($G$1="Все Округа",
IFERROR(INDEX($AE$2:$AE$93,SMALL(IF(COUNTIF($N$1:N52,$AE$2:$AE$93)=0,ROW($AE$1:$AE$92)),1)),""),
IF($J$1="Все Территории",
IFERROR(INDEX($AE$2:$AE$93,SMALL(IF((COUNTIF($N$1:$N52,$AE$2:$AE$93)=0)*($AA$2:$AA$93=$G$1),ROW($AA$1:$AA$92)),1)),""),
IF($K$1="Все Города",
IFERROR(INDEX($AE$2:$AE$93,SMALL(IF((COUNTIF($N$1:$N52,$AE$2:$AE$93)=0)*($AB$2:$AB$93=$J$1),ROW($AB$1:$AB$92)),1)),""),
IF($L$1="Все Филиалы",
IFERROR(INDEX($AE$2:$AE$93,SMALL(IF((COUNTIF($N$1:$N52,$AE$2:$AE$93)=0)*($AC$2:$AC$93=$K$1),ROW($AC$1:$AC$92)),1)),""),
IF(ROW($L53)=3,$L$1,"")
)
)
)
)</f>
        <v>ТЕРР_РНД2</v>
      </c>
      <c r="O53" t="str">
        <f t="shared" si="3"/>
        <v>Средний</v>
      </c>
      <c r="P53" t="str">
        <f t="array" ref="P53">IF($O$1="Все Форматы",
IFERROR(INDEX($N$3:$N$93,SMALL(IF(COUNTIF($P$2:$P52,$N$3:$N$93)=0,ROW($N$2:$N$92)-1),1)),""),
IFERROR(INDEX($N$2:$N$93,SMALL(IF((COUNTIF($P$1:$P52,$N$2:$N$93)=0)*($O$2:$O$93=$O$1),ROW($O$1:$O$92)),1)),""))</f>
        <v/>
      </c>
      <c r="Q53" t="str">
        <f t="array" ref="Q53">IF($P53="","",VLOOKUP($P53,$AE$3:$AI$93,3,0))</f>
        <v/>
      </c>
      <c r="R53" t="str">
        <f t="array" ref="R53">IFERROR(INDEX($Q$2:$Q$93,SMALL(IF(COUNTIF($R$1:R52,$Q$2:$Q$93)=0,ROW($Q$1:$Q$92)),1)),"")</f>
        <v/>
      </c>
      <c r="S53" t="str">
        <f t="array" ref="S53">IFERROR(INDEX($P$2:$P$93,SMALL(IF((COUNTIF($S$1:$S52,$P$2:$P$93)=0)*($Q$2:$Q$93=$S$1),ROW($Q$1:$Q$92)),1)),"")</f>
        <v/>
      </c>
      <c r="T53" t="str">
        <f t="shared" si="4"/>
        <v/>
      </c>
      <c r="U53" s="4" t="str">
        <f t="array" ref="U53">IFERROR(INDEX($T$2:$T$93,SMALL(IF(COUNTIF($U$1:U52,$T$2:$T$93)=0,ROW($T$1:$T$92)),1)),"")</f>
        <v/>
      </c>
      <c r="V53" s="4" t="str">
        <f t="array" ref="V53">IFERROR(INDEX($P$2:$P$93,SMALL(IF((COUNTIF($V$1:$V52,$P$2:$P$93)=0)*($U$2:$U$93=$V$1),ROW($U$1:$U$92)),1)),"")</f>
        <v/>
      </c>
      <c r="W53" t="str">
        <f t="shared" si="5"/>
        <v/>
      </c>
      <c r="X53" t="str">
        <f t="array" ref="X53">IFERROR(INDEX($W$2:$W$93,SMALL(IF(COUNTIF($X$1:X52,$W$2:$W$93)=0,ROW($W$1:$W$92)),1)),"")</f>
        <v/>
      </c>
      <c r="Y53" t="str">
        <f t="array" ref="Y53">IFERROR(INDEX($P$2:$P$93,SMALL(IF((COUNTIF($Y$1:$Y52,$P$2:$P$93)=0)*($X$2:$X$93=$Y$1),ROW($X$1:$X$92)),1)),"")</f>
        <v/>
      </c>
      <c r="AA53" t="s">
        <v>240</v>
      </c>
      <c r="AB53" s="4" t="s">
        <v>7</v>
      </c>
      <c r="AC53" s="4" t="s">
        <v>7</v>
      </c>
      <c r="AD53" s="3" t="s">
        <v>75</v>
      </c>
      <c r="AE53" s="2" t="s">
        <v>153</v>
      </c>
      <c r="AF53" t="s">
        <v>229</v>
      </c>
      <c r="AG53" t="s">
        <v>240</v>
      </c>
      <c r="AH53" s="4" t="s">
        <v>7</v>
      </c>
      <c r="AI53" s="4" t="s">
        <v>7</v>
      </c>
      <c r="AK53" t="s">
        <v>239</v>
      </c>
      <c r="AL53" s="4" t="s">
        <v>9</v>
      </c>
      <c r="AM53" s="4" t="s">
        <v>21</v>
      </c>
      <c r="AN53" s="3" t="s">
        <v>117</v>
      </c>
      <c r="AO53" s="2" t="s">
        <v>118</v>
      </c>
      <c r="AP53" t="s">
        <v>229</v>
      </c>
      <c r="AQ53" t="s">
        <v>239</v>
      </c>
      <c r="AR53" s="4" t="s">
        <v>9</v>
      </c>
      <c r="AS53" s="4" t="s">
        <v>21</v>
      </c>
      <c r="AU53" t="s">
        <v>239</v>
      </c>
      <c r="AV53" s="4" t="s">
        <v>5</v>
      </c>
      <c r="AW53" s="4" t="s">
        <v>24</v>
      </c>
      <c r="AX53" s="3" t="s">
        <v>134</v>
      </c>
      <c r="AY53" s="2" t="s">
        <v>135</v>
      </c>
      <c r="AZ53" t="s">
        <v>229</v>
      </c>
      <c r="BA53" t="s">
        <v>239</v>
      </c>
      <c r="BB53" s="4" t="s">
        <v>5</v>
      </c>
      <c r="BC53" s="4" t="s">
        <v>24</v>
      </c>
      <c r="BE53" t="s">
        <v>240</v>
      </c>
      <c r="BF53" s="4" t="s">
        <v>7</v>
      </c>
      <c r="BG53" s="4" t="s">
        <v>62</v>
      </c>
      <c r="BH53" s="3" t="s">
        <v>193</v>
      </c>
      <c r="BI53" s="2" t="s">
        <v>194</v>
      </c>
      <c r="BJ53" t="s">
        <v>230</v>
      </c>
      <c r="BK53" t="s">
        <v>240</v>
      </c>
      <c r="BL53" s="4" t="s">
        <v>7</v>
      </c>
      <c r="BM53" s="4" t="s">
        <v>62</v>
      </c>
    </row>
    <row r="54" spans="5:65" x14ac:dyDescent="0.25">
      <c r="E54" t="s">
        <v>5</v>
      </c>
      <c r="H54" t="str">
        <f t="array" ref="H54">IFERROR(INDEX($AA$2:$AA$93,SMALL(IF(COUNTIF($H$2:H53,$AA$2:$AA$93)=0,ROW($AA$1:$AA$92)),1)),"")</f>
        <v/>
      </c>
      <c r="I54" t="str">
        <f t="array" ref="I54">IFERROR(INDEX($AB$2:$AB$93,SMALL(IF((COUNTIF($I$2:$I53,$AB$2:$AB$93)=0)*($AA$2:$AA$93=$G$1),ROW($AA$1:$AA$92)),1)),"")</f>
        <v/>
      </c>
      <c r="J54" t="str">
        <f t="array" ref="J54">IF($J$1="Все Территории",
IFERROR(INDEX($AC$2:$AC$93,SMALL(IF((COUNTIF($J$2:$J53,$AC$2:$AC$93)=0)*($AA$2:$AA$93=$G$1),ROW($AA$1:$AA$92)),1)),""),
IFERROR(INDEX($AC$2:$AC$93,SMALL(IF((COUNTIF($J$2:$J53,$AC$2:$AC$93)=0)*($AB$2:$AB$93=$J$1),ROW($AB$1:$AB$92)),1)),""))</f>
        <v/>
      </c>
      <c r="K54" t="str">
        <f t="array" ref="K54">IF($J$1="Все Территории",
IFERROR(INDEX($AE$2:$AE$93,SMALL(IF((COUNTIF($K$2:$K53,$AE$2:$AE$93)=0)*($AB$2:$AB$93=$G$1),ROW($AB$1:$AB$92)),1)),""),
IF(AND($G$1="Москва",$J$1="Все Территории"),
IFERROR(INDEX($AE$2:$AE$93,SMALL(IF((COUNTIF($K$2:$K53,$AE$2:$AE$93)=0)*($AC$2:$AC$93=$G$1),ROW($AC$1:$AC$92)),1)),""),
IFERROR(INDEX($AE$2:$AE$93,SMALL(IF((COUNTIF($K$2:$K53,$AE$2:$AE$93)=0)*($AB$2:$AB$93=$J$1),ROW($AB$1:$AB$92)),1)),"")))</f>
        <v/>
      </c>
      <c r="L54" t="str">
        <f t="array" ref="L54">IF($K$1="Все Города",
IFERROR(INDEX($AE$2:$AE$93,SMALL(IF((COUNTIF($L$2:$L53,$AE$2:$AE$93)=0)*($AB$2:$AB$93=$G$1),ROW($AB$1:$AB$92)),1)),""),
IF(AND($G$1="Москва",$J$1="Все"),
IFERROR(INDEX($AE$2:$AE$93,SMALL(IF((COUNTIF($L$2:$L53,$AE$2:$AE$93)=0)*($AD$2:$AD$93=$G$1),ROW($AB$1:$AB$92)),1)),""),
IF(AND($G$1="Москва",$J$1&lt;&gt;"Все"),
IFERROR(INDEX($AE$2:$AE$93,SMALL(IF((COUNTIF($L$2:$L53,$AE$2:$AE$93)=0)*($AB$2:$AB$93=$J$1),ROW($AB$1:$AB$92)),1)),""),
IFERROR(INDEX($AE$2:$AE$93,SMALL(IF((COUNTIF($L$2:$L53,$AE$2:$AE$93)=0)*($AC$2:$AC$93=$K$1),ROW($AC$1:$AC$92)),1)),""))))</f>
        <v/>
      </c>
      <c r="M54" t="str">
        <f t="array" ref="M54">IFERROR(INDEX($O$2:$O$93,SMALL(IF(COUNTIF($M$1:M53,$O$2:$O$93)=0,ROW($O$1:$O$92)),1)),"")</f>
        <v/>
      </c>
      <c r="N54" t="str">
        <f t="array" ref="N54">IF($G$1="Все Округа",
IFERROR(INDEX($AE$2:$AE$93,SMALL(IF(COUNTIF($N$1:N53,$AE$2:$AE$93)=0,ROW($AE$1:$AE$92)),1)),""),
IF($J$1="Все Территории",
IFERROR(INDEX($AE$2:$AE$93,SMALL(IF((COUNTIF($N$1:$N53,$AE$2:$AE$93)=0)*($AA$2:$AA$93=$G$1),ROW($AA$1:$AA$92)),1)),""),
IF($K$1="Все Города",
IFERROR(INDEX($AE$2:$AE$93,SMALL(IF((COUNTIF($N$1:$N53,$AE$2:$AE$93)=0)*($AB$2:$AB$93=$J$1),ROW($AB$1:$AB$92)),1)),""),
IF($L$1="Все Филиалы",
IFERROR(INDEX($AE$2:$AE$93,SMALL(IF((COUNTIF($N$1:$N53,$AE$2:$AE$93)=0)*($AC$2:$AC$93=$K$1),ROW($AC$1:$AC$92)),1)),""),
IF(ROW($L54)=3,$L$1,"")
)
)
)
)</f>
        <v>ТЕРР_ТВР1</v>
      </c>
      <c r="O54" t="str">
        <f t="shared" si="3"/>
        <v>Средний</v>
      </c>
      <c r="P54" t="str">
        <f t="array" ref="P54">IF($O$1="Все Форматы",
IFERROR(INDEX($N$3:$N$93,SMALL(IF(COUNTIF($P$2:$P53,$N$3:$N$93)=0,ROW($N$2:$N$92)-1),1)),""),
IFERROR(INDEX($N$2:$N$93,SMALL(IF((COUNTIF($P$1:$P53,$N$2:$N$93)=0)*($O$2:$O$93=$O$1),ROW($O$1:$O$92)),1)),""))</f>
        <v/>
      </c>
      <c r="Q54" t="str">
        <f t="array" ref="Q54">IF($P54="","",VLOOKUP($P54,$AE$3:$AI$93,3,0))</f>
        <v/>
      </c>
      <c r="R54" t="str">
        <f t="array" ref="R54">IFERROR(INDEX($Q$2:$Q$93,SMALL(IF(COUNTIF($R$1:R53,$Q$2:$Q$93)=0,ROW($Q$1:$Q$92)),1)),"")</f>
        <v/>
      </c>
      <c r="S54" t="str">
        <f t="array" ref="S54">IFERROR(INDEX($P$2:$P$93,SMALL(IF((COUNTIF($S$1:$S53,$P$2:$P$93)=0)*($Q$2:$Q$93=$S$1),ROW($Q$1:$Q$92)),1)),"")</f>
        <v/>
      </c>
      <c r="T54" t="str">
        <f t="shared" si="4"/>
        <v/>
      </c>
      <c r="U54" s="4" t="str">
        <f t="array" ref="U54">IFERROR(INDEX($T$2:$T$93,SMALL(IF(COUNTIF($U$1:U53,$T$2:$T$93)=0,ROW($T$1:$T$92)),1)),"")</f>
        <v/>
      </c>
      <c r="V54" s="4" t="str">
        <f t="array" ref="V54">IFERROR(INDEX($P$2:$P$93,SMALL(IF((COUNTIF($V$1:$V53,$P$2:$P$93)=0)*($U$2:$U$93=$V$1),ROW($U$1:$U$92)),1)),"")</f>
        <v/>
      </c>
      <c r="W54" t="str">
        <f t="shared" si="5"/>
        <v/>
      </c>
      <c r="X54" t="str">
        <f t="array" ref="X54">IFERROR(INDEX($W$2:$W$93,SMALL(IF(COUNTIF($X$1:X53,$W$2:$W$93)=0,ROW($W$1:$W$92)),1)),"")</f>
        <v/>
      </c>
      <c r="Y54" t="str">
        <f t="array" ref="Y54">IFERROR(INDEX($P$2:$P$93,SMALL(IF((COUNTIF($Y$1:$Y53,$P$2:$P$93)=0)*($X$2:$X$93=$Y$1),ROW($X$1:$X$92)),1)),"")</f>
        <v/>
      </c>
      <c r="AA54" t="s">
        <v>239</v>
      </c>
      <c r="AB54" s="4" t="s">
        <v>247</v>
      </c>
      <c r="AC54" s="4" t="s">
        <v>33</v>
      </c>
      <c r="AD54" s="3" t="s">
        <v>154</v>
      </c>
      <c r="AE54" s="2" t="s">
        <v>155</v>
      </c>
      <c r="AF54" t="s">
        <v>229</v>
      </c>
      <c r="AG54" t="s">
        <v>239</v>
      </c>
      <c r="AH54" s="4" t="s">
        <v>247</v>
      </c>
      <c r="AI54" s="4" t="s">
        <v>33</v>
      </c>
      <c r="AK54" t="s">
        <v>239</v>
      </c>
      <c r="AL54" s="4" t="s">
        <v>248</v>
      </c>
      <c r="AM54" s="4" t="s">
        <v>30</v>
      </c>
      <c r="AN54" s="3" t="s">
        <v>121</v>
      </c>
      <c r="AO54" s="2" t="s">
        <v>122</v>
      </c>
      <c r="AP54" t="s">
        <v>229</v>
      </c>
      <c r="AQ54" t="s">
        <v>239</v>
      </c>
      <c r="AR54" s="4" t="s">
        <v>248</v>
      </c>
      <c r="AS54" s="4" t="s">
        <v>30</v>
      </c>
      <c r="AU54" t="s">
        <v>240</v>
      </c>
      <c r="AV54" s="4" t="s">
        <v>11</v>
      </c>
      <c r="AW54" s="4" t="s">
        <v>11</v>
      </c>
      <c r="AX54" s="3" t="s">
        <v>85</v>
      </c>
      <c r="AY54" s="2" t="s">
        <v>86</v>
      </c>
      <c r="AZ54" t="s">
        <v>228</v>
      </c>
      <c r="BA54" t="s">
        <v>240</v>
      </c>
      <c r="BB54" s="4" t="s">
        <v>11</v>
      </c>
      <c r="BC54" s="4" t="s">
        <v>11</v>
      </c>
      <c r="BE54" t="s">
        <v>241</v>
      </c>
      <c r="BF54" s="4" t="s">
        <v>20</v>
      </c>
      <c r="BG54" s="4" t="s">
        <v>58</v>
      </c>
      <c r="BH54" s="3" t="s">
        <v>177</v>
      </c>
      <c r="BI54" s="2" t="s">
        <v>178</v>
      </c>
      <c r="BJ54" t="s">
        <v>230</v>
      </c>
      <c r="BK54" t="s">
        <v>241</v>
      </c>
      <c r="BL54" s="4" t="s">
        <v>20</v>
      </c>
      <c r="BM54" s="4" t="s">
        <v>58</v>
      </c>
    </row>
    <row r="55" spans="5:65" x14ac:dyDescent="0.25">
      <c r="E55" t="s">
        <v>11</v>
      </c>
      <c r="H55" t="str">
        <f t="array" ref="H55">IFERROR(INDEX($AA$2:$AA$93,SMALL(IF(COUNTIF($H$2:H54,$AA$2:$AA$93)=0,ROW($AA$1:$AA$92)),1)),"")</f>
        <v/>
      </c>
      <c r="I55" t="str">
        <f t="array" ref="I55">IFERROR(INDEX($AB$2:$AB$93,SMALL(IF((COUNTIF($I$2:$I54,$AB$2:$AB$93)=0)*($AA$2:$AA$93=$G$1),ROW($AA$1:$AA$92)),1)),"")</f>
        <v/>
      </c>
      <c r="J55" t="str">
        <f t="array" ref="J55">IF($J$1="Все Территории",
IFERROR(INDEX($AC$2:$AC$93,SMALL(IF((COUNTIF($J$2:$J54,$AC$2:$AC$93)=0)*($AA$2:$AA$93=$G$1),ROW($AA$1:$AA$92)),1)),""),
IFERROR(INDEX($AC$2:$AC$93,SMALL(IF((COUNTIF($J$2:$J54,$AC$2:$AC$93)=0)*($AB$2:$AB$93=$J$1),ROW($AB$1:$AB$92)),1)),""))</f>
        <v/>
      </c>
      <c r="K55" t="str">
        <f t="array" ref="K55">IF($J$1="Все Территории",
IFERROR(INDEX($AE$2:$AE$93,SMALL(IF((COUNTIF($K$2:$K54,$AE$2:$AE$93)=0)*($AB$2:$AB$93=$G$1),ROW($AB$1:$AB$92)),1)),""),
IF(AND($G$1="Москва",$J$1="Все Территории"),
IFERROR(INDEX($AE$2:$AE$93,SMALL(IF((COUNTIF($K$2:$K54,$AE$2:$AE$93)=0)*($AC$2:$AC$93=$G$1),ROW($AC$1:$AC$92)),1)),""),
IFERROR(INDEX($AE$2:$AE$93,SMALL(IF((COUNTIF($K$2:$K54,$AE$2:$AE$93)=0)*($AB$2:$AB$93=$J$1),ROW($AB$1:$AB$92)),1)),"")))</f>
        <v/>
      </c>
      <c r="L55" t="str">
        <f t="array" ref="L55">IF($K$1="Все Города",
IFERROR(INDEX($AE$2:$AE$93,SMALL(IF((COUNTIF($L$2:$L54,$AE$2:$AE$93)=0)*($AB$2:$AB$93=$G$1),ROW($AB$1:$AB$92)),1)),""),
IF(AND($G$1="Москва",$J$1="Все"),
IFERROR(INDEX($AE$2:$AE$93,SMALL(IF((COUNTIF($L$2:$L54,$AE$2:$AE$93)=0)*($AD$2:$AD$93=$G$1),ROW($AB$1:$AB$92)),1)),""),
IF(AND($G$1="Москва",$J$1&lt;&gt;"Все"),
IFERROR(INDEX($AE$2:$AE$93,SMALL(IF((COUNTIF($L$2:$L54,$AE$2:$AE$93)=0)*($AB$2:$AB$93=$J$1),ROW($AB$1:$AB$92)),1)),""),
IFERROR(INDEX($AE$2:$AE$93,SMALL(IF((COUNTIF($L$2:$L54,$AE$2:$AE$93)=0)*($AC$2:$AC$93=$K$1),ROW($AC$1:$AC$92)),1)),""))))</f>
        <v/>
      </c>
      <c r="M55" t="str">
        <f t="array" ref="M55">IFERROR(INDEX($O$2:$O$93,SMALL(IF(COUNTIF($M$1:M54,$O$2:$O$93)=0,ROW($O$1:$O$92)),1)),"")</f>
        <v/>
      </c>
      <c r="N55" t="str">
        <f t="array" ref="N55">IF($G$1="Все Округа",
IFERROR(INDEX($AE$2:$AE$93,SMALL(IF(COUNTIF($N$1:N54,$AE$2:$AE$93)=0,ROW($AE$1:$AE$92)),1)),""),
IF($J$1="Все Территории",
IFERROR(INDEX($AE$2:$AE$93,SMALL(IF((COUNTIF($N$1:$N54,$AE$2:$AE$93)=0)*($AA$2:$AA$93=$G$1),ROW($AA$1:$AA$92)),1)),""),
IF($K$1="Все Города",
IFERROR(INDEX($AE$2:$AE$93,SMALL(IF((COUNTIF($N$1:$N54,$AE$2:$AE$93)=0)*($AB$2:$AB$93=$J$1),ROW($AB$1:$AB$92)),1)),""),
IF($L$1="Все Филиалы",
IFERROR(INDEX($AE$2:$AE$93,SMALL(IF((COUNTIF($N$1:$N54,$AE$2:$AE$93)=0)*($AC$2:$AC$93=$K$1),ROW($AC$1:$AC$92)),1)),""),
IF(ROW($L55)=3,$L$1,"")
)
)
)
)</f>
        <v>ТЕРР_МСК10</v>
      </c>
      <c r="O55" t="str">
        <f t="shared" si="3"/>
        <v>Средний</v>
      </c>
      <c r="P55" t="str">
        <f t="array" ref="P55">IF($O$1="Все Форматы",
IFERROR(INDEX($N$3:$N$93,SMALL(IF(COUNTIF($P$2:$P54,$N$3:$N$93)=0,ROW($N$2:$N$92)-1),1)),""),
IFERROR(INDEX($N$2:$N$93,SMALL(IF((COUNTIF($P$1:$P54,$N$2:$N$93)=0)*($O$2:$O$93=$O$1),ROW($O$1:$O$92)),1)),""))</f>
        <v/>
      </c>
      <c r="Q55" t="str">
        <f t="array" ref="Q55">IF($P55="","",VLOOKUP($P55,$AE$3:$AI$93,3,0))</f>
        <v/>
      </c>
      <c r="R55" t="str">
        <f t="array" ref="R55">IFERROR(INDEX($Q$2:$Q$93,SMALL(IF(COUNTIF($R$1:R54,$Q$2:$Q$93)=0,ROW($Q$1:$Q$92)),1)),"")</f>
        <v/>
      </c>
      <c r="S55" t="str">
        <f t="array" ref="S55">IFERROR(INDEX($P$2:$P$93,SMALL(IF((COUNTIF($S$1:$S54,$P$2:$P$93)=0)*($Q$2:$Q$93=$S$1),ROW($Q$1:$Q$92)),1)),"")</f>
        <v/>
      </c>
      <c r="T55" t="str">
        <f t="shared" si="4"/>
        <v/>
      </c>
      <c r="U55" s="4" t="str">
        <f t="array" ref="U55">IFERROR(INDEX($T$2:$T$93,SMALL(IF(COUNTIF($U$1:U54,$T$2:$T$93)=0,ROW($T$1:$T$92)),1)),"")</f>
        <v/>
      </c>
      <c r="V55" s="4" t="str">
        <f t="array" ref="V55">IFERROR(INDEX($P$2:$P$93,SMALL(IF((COUNTIF($V$1:$V54,$P$2:$P$93)=0)*($U$2:$U$93=$V$1),ROW($U$1:$U$92)),1)),"")</f>
        <v/>
      </c>
      <c r="W55" t="str">
        <f t="shared" si="5"/>
        <v/>
      </c>
      <c r="X55" t="str">
        <f t="array" ref="X55">IFERROR(INDEX($W$2:$W$93,SMALL(IF(COUNTIF($X$1:X54,$W$2:$W$93)=0,ROW($W$1:$W$92)),1)),"")</f>
        <v/>
      </c>
      <c r="Y55" t="str">
        <f t="array" ref="Y55">IFERROR(INDEX($P$2:$P$93,SMALL(IF((COUNTIF($Y$1:$Y54,$P$2:$P$93)=0)*($X$2:$X$93=$Y$1),ROW($X$1:$X$92)),1)),"")</f>
        <v/>
      </c>
      <c r="AA55" t="s">
        <v>66</v>
      </c>
      <c r="AB55" s="4" t="s">
        <v>1</v>
      </c>
      <c r="AC55" s="4" t="s">
        <v>1</v>
      </c>
      <c r="AD55" s="3" t="s">
        <v>67</v>
      </c>
      <c r="AE55" s="2" t="s">
        <v>156</v>
      </c>
      <c r="AF55" t="s">
        <v>229</v>
      </c>
      <c r="AG55" t="s">
        <v>66</v>
      </c>
      <c r="AH55" s="4" t="s">
        <v>1</v>
      </c>
      <c r="AI55" s="4" t="s">
        <v>1</v>
      </c>
      <c r="AK55" t="s">
        <v>239</v>
      </c>
      <c r="AL55" s="4" t="s">
        <v>9</v>
      </c>
      <c r="AM55" s="4" t="s">
        <v>27</v>
      </c>
      <c r="AN55" s="3" t="s">
        <v>123</v>
      </c>
      <c r="AO55" s="2" t="s">
        <v>124</v>
      </c>
      <c r="AP55" t="s">
        <v>229</v>
      </c>
      <c r="AQ55" t="s">
        <v>239</v>
      </c>
      <c r="AR55" s="4" t="s">
        <v>9</v>
      </c>
      <c r="AS55" s="4" t="s">
        <v>27</v>
      </c>
      <c r="AU55" t="s">
        <v>240</v>
      </c>
      <c r="AV55" s="4" t="s">
        <v>11</v>
      </c>
      <c r="AW55" s="4" t="s">
        <v>18</v>
      </c>
      <c r="AX55" s="3" t="s">
        <v>104</v>
      </c>
      <c r="AY55" s="2" t="s">
        <v>105</v>
      </c>
      <c r="AZ55" t="s">
        <v>228</v>
      </c>
      <c r="BA55" t="s">
        <v>240</v>
      </c>
      <c r="BB55" s="4" t="s">
        <v>11</v>
      </c>
      <c r="BC55" s="4" t="s">
        <v>18</v>
      </c>
      <c r="BE55" t="s">
        <v>241</v>
      </c>
      <c r="BF55" s="4" t="s">
        <v>10</v>
      </c>
      <c r="BG55" s="4" t="s">
        <v>26</v>
      </c>
      <c r="BH55" s="3" t="s">
        <v>139</v>
      </c>
      <c r="BI55" s="2" t="s">
        <v>140</v>
      </c>
      <c r="BJ55" t="s">
        <v>228</v>
      </c>
      <c r="BK55" t="s">
        <v>241</v>
      </c>
      <c r="BL55" s="4" t="s">
        <v>10</v>
      </c>
      <c r="BM55" s="4" t="s">
        <v>26</v>
      </c>
    </row>
    <row r="56" spans="5:65" x14ac:dyDescent="0.25">
      <c r="E56" t="s">
        <v>56</v>
      </c>
      <c r="H56" t="str">
        <f t="array" ref="H56">IFERROR(INDEX($AA$2:$AA$93,SMALL(IF(COUNTIF($H$2:H55,$AA$2:$AA$93)=0,ROW($AA$1:$AA$92)),1)),"")</f>
        <v/>
      </c>
      <c r="I56" t="str">
        <f t="array" ref="I56">IFERROR(INDEX($AB$2:$AB$93,SMALL(IF((COUNTIF($I$2:$I55,$AB$2:$AB$93)=0)*($AA$2:$AA$93=$G$1),ROW($AA$1:$AA$92)),1)),"")</f>
        <v/>
      </c>
      <c r="J56" t="str">
        <f t="array" ref="J56">IF($J$1="Все Территории",
IFERROR(INDEX($AC$2:$AC$93,SMALL(IF((COUNTIF($J$2:$J55,$AC$2:$AC$93)=0)*($AA$2:$AA$93=$G$1),ROW($AA$1:$AA$92)),1)),""),
IFERROR(INDEX($AC$2:$AC$93,SMALL(IF((COUNTIF($J$2:$J55,$AC$2:$AC$93)=0)*($AB$2:$AB$93=$J$1),ROW($AB$1:$AB$92)),1)),""))</f>
        <v/>
      </c>
      <c r="K56" t="str">
        <f t="array" ref="K56">IF($J$1="Все Территории",
IFERROR(INDEX($AE$2:$AE$93,SMALL(IF((COUNTIF($K$2:$K55,$AE$2:$AE$93)=0)*($AB$2:$AB$93=$G$1),ROW($AB$1:$AB$92)),1)),""),
IF(AND($G$1="Москва",$J$1="Все Территории"),
IFERROR(INDEX($AE$2:$AE$93,SMALL(IF((COUNTIF($K$2:$K55,$AE$2:$AE$93)=0)*($AC$2:$AC$93=$G$1),ROW($AC$1:$AC$92)),1)),""),
IFERROR(INDEX($AE$2:$AE$93,SMALL(IF((COUNTIF($K$2:$K55,$AE$2:$AE$93)=0)*($AB$2:$AB$93=$J$1),ROW($AB$1:$AB$92)),1)),"")))</f>
        <v/>
      </c>
      <c r="L56" t="str">
        <f t="array" ref="L56">IF($K$1="Все Города",
IFERROR(INDEX($AE$2:$AE$93,SMALL(IF((COUNTIF($L$2:$L55,$AE$2:$AE$93)=0)*($AB$2:$AB$93=$G$1),ROW($AB$1:$AB$92)),1)),""),
IF(AND($G$1="Москва",$J$1="Все"),
IFERROR(INDEX($AE$2:$AE$93,SMALL(IF((COUNTIF($L$2:$L55,$AE$2:$AE$93)=0)*($AD$2:$AD$93=$G$1),ROW($AB$1:$AB$92)),1)),""),
IF(AND($G$1="Москва",$J$1&lt;&gt;"Все"),
IFERROR(INDEX($AE$2:$AE$93,SMALL(IF((COUNTIF($L$2:$L55,$AE$2:$AE$93)=0)*($AB$2:$AB$93=$J$1),ROW($AB$1:$AB$92)),1)),""),
IFERROR(INDEX($AE$2:$AE$93,SMALL(IF((COUNTIF($L$2:$L55,$AE$2:$AE$93)=0)*($AC$2:$AC$93=$K$1),ROW($AC$1:$AC$92)),1)),""))))</f>
        <v/>
      </c>
      <c r="M56" t="str">
        <f t="array" ref="M56">IFERROR(INDEX($O$2:$O$93,SMALL(IF(COUNTIF($M$1:M55,$O$2:$O$93)=0,ROW($O$1:$O$92)),1)),"")</f>
        <v/>
      </c>
      <c r="N56" t="str">
        <f t="array" ref="N56">IF($G$1="Все Округа",
IFERROR(INDEX($AE$2:$AE$93,SMALL(IF(COUNTIF($N$1:N55,$AE$2:$AE$93)=0,ROW($AE$1:$AE$92)),1)),""),
IF($J$1="Все Территории",
IFERROR(INDEX($AE$2:$AE$93,SMALL(IF((COUNTIF($N$1:$N55,$AE$2:$AE$93)=0)*($AA$2:$AA$93=$G$1),ROW($AA$1:$AA$92)),1)),""),
IF($K$1="Все Города",
IFERROR(INDEX($AE$2:$AE$93,SMALL(IF((COUNTIF($N$1:$N55,$AE$2:$AE$93)=0)*($AB$2:$AB$93=$J$1),ROW($AB$1:$AB$92)),1)),""),
IF($L$1="Все Филиалы",
IFERROR(INDEX($AE$2:$AE$93,SMALL(IF((COUNTIF($N$1:$N55,$AE$2:$AE$93)=0)*($AC$2:$AC$93=$K$1),ROW($AC$1:$AC$92)),1)),""),
IF(ROW($L56)=3,$L$1,"")
)
)
)
)</f>
        <v>ТЕРР_СПБ5</v>
      </c>
      <c r="O56" t="str">
        <f t="shared" si="3"/>
        <v>Средний</v>
      </c>
      <c r="P56" t="str">
        <f t="array" ref="P56">IF($O$1="Все Форматы",
IFERROR(INDEX($N$3:$N$93,SMALL(IF(COUNTIF($P$2:$P55,$N$3:$N$93)=0,ROW($N$2:$N$92)-1),1)),""),
IFERROR(INDEX($N$2:$N$93,SMALL(IF((COUNTIF($P$1:$P55,$N$2:$N$93)=0)*($O$2:$O$93=$O$1),ROW($O$1:$O$92)),1)),""))</f>
        <v/>
      </c>
      <c r="Q56" t="str">
        <f t="array" ref="Q56">IF($P56="","",VLOOKUP($P56,$AE$3:$AI$93,3,0))</f>
        <v/>
      </c>
      <c r="R56" t="str">
        <f t="array" ref="R56">IFERROR(INDEX($Q$2:$Q$93,SMALL(IF(COUNTIF($R$1:R55,$Q$2:$Q$93)=0,ROW($Q$1:$Q$92)),1)),"")</f>
        <v/>
      </c>
      <c r="S56" t="str">
        <f t="array" ref="S56">IFERROR(INDEX($P$2:$P$93,SMALL(IF((COUNTIF($S$1:$S55,$P$2:$P$93)=0)*($Q$2:$Q$93=$S$1),ROW($Q$1:$Q$92)),1)),"")</f>
        <v/>
      </c>
      <c r="T56" t="str">
        <f t="shared" si="4"/>
        <v/>
      </c>
      <c r="U56" s="4" t="str">
        <f t="array" ref="U56">IFERROR(INDEX($T$2:$T$93,SMALL(IF(COUNTIF($U$1:U55,$T$2:$T$93)=0,ROW($T$1:$T$92)),1)),"")</f>
        <v/>
      </c>
      <c r="V56" s="4" t="str">
        <f t="array" ref="V56">IFERROR(INDEX($P$2:$P$93,SMALL(IF((COUNTIF($V$1:$V55,$P$2:$P$93)=0)*($U$2:$U$93=$V$1),ROW($U$1:$U$92)),1)),"")</f>
        <v/>
      </c>
      <c r="W56" t="str">
        <f t="shared" si="5"/>
        <v/>
      </c>
      <c r="X56" t="str">
        <f t="array" ref="X56">IFERROR(INDEX($W$2:$W$93,SMALL(IF(COUNTIF($X$1:X55,$W$2:$W$93)=0,ROW($W$1:$W$92)),1)),"")</f>
        <v/>
      </c>
      <c r="Y56" t="str">
        <f t="array" ref="Y56">IFERROR(INDEX($P$2:$P$93,SMALL(IF((COUNTIF($Y$1:$Y55,$P$2:$P$93)=0)*($X$2:$X$93=$Y$1),ROW($X$1:$X$92)),1)),"")</f>
        <v/>
      </c>
      <c r="AA56" t="s">
        <v>238</v>
      </c>
      <c r="AB56" s="4" t="s">
        <v>238</v>
      </c>
      <c r="AC56" s="4" t="s">
        <v>3</v>
      </c>
      <c r="AD56" s="3" t="s">
        <v>69</v>
      </c>
      <c r="AE56" s="2" t="s">
        <v>157</v>
      </c>
      <c r="AF56" t="s">
        <v>229</v>
      </c>
      <c r="AG56" t="s">
        <v>238</v>
      </c>
      <c r="AH56" s="4" t="s">
        <v>238</v>
      </c>
      <c r="AI56" s="4" t="s">
        <v>3</v>
      </c>
      <c r="AK56" t="s">
        <v>239</v>
      </c>
      <c r="AL56" s="4" t="s">
        <v>4</v>
      </c>
      <c r="AM56" s="4" t="s">
        <v>28</v>
      </c>
      <c r="AN56" s="3" t="s">
        <v>126</v>
      </c>
      <c r="AO56" s="2" t="s">
        <v>127</v>
      </c>
      <c r="AP56" t="s">
        <v>229</v>
      </c>
      <c r="AQ56" t="s">
        <v>239</v>
      </c>
      <c r="AR56" s="4" t="s">
        <v>4</v>
      </c>
      <c r="AS56" s="4" t="s">
        <v>28</v>
      </c>
      <c r="AU56" t="s">
        <v>240</v>
      </c>
      <c r="AV56" s="4" t="s">
        <v>11</v>
      </c>
      <c r="AW56" s="4" t="s">
        <v>11</v>
      </c>
      <c r="AX56" s="3" t="s">
        <v>85</v>
      </c>
      <c r="AY56" s="2" t="s">
        <v>182</v>
      </c>
      <c r="AZ56" t="s">
        <v>230</v>
      </c>
      <c r="BA56" t="s">
        <v>240</v>
      </c>
      <c r="BB56" s="4" t="s">
        <v>11</v>
      </c>
      <c r="BC56" s="4" t="s">
        <v>11</v>
      </c>
      <c r="BE56" t="s">
        <v>241</v>
      </c>
      <c r="BF56" s="4" t="s">
        <v>20</v>
      </c>
      <c r="BG56" s="4" t="s">
        <v>35</v>
      </c>
      <c r="BH56" s="3" t="s">
        <v>147</v>
      </c>
      <c r="BI56" s="2" t="s">
        <v>148</v>
      </c>
      <c r="BJ56" t="s">
        <v>229</v>
      </c>
      <c r="BK56" t="s">
        <v>241</v>
      </c>
      <c r="BL56" s="4" t="s">
        <v>20</v>
      </c>
      <c r="BM56" s="4" t="s">
        <v>35</v>
      </c>
    </row>
    <row r="57" spans="5:65" x14ac:dyDescent="0.25">
      <c r="E57" t="s">
        <v>40</v>
      </c>
      <c r="H57" t="str">
        <f t="array" ref="H57">IFERROR(INDEX($AA$2:$AA$93,SMALL(IF(COUNTIF($H$2:H56,$AA$2:$AA$93)=0,ROW($AA$1:$AA$92)),1)),"")</f>
        <v/>
      </c>
      <c r="I57" t="str">
        <f t="array" ref="I57">IFERROR(INDEX($AB$2:$AB$93,SMALL(IF((COUNTIF($I$2:$I56,$AB$2:$AB$93)=0)*($AA$2:$AA$93=$G$1),ROW($AA$1:$AA$92)),1)),"")</f>
        <v/>
      </c>
      <c r="J57" t="str">
        <f t="array" ref="J57">IF($J$1="Все Территории",
IFERROR(INDEX($AC$2:$AC$93,SMALL(IF((COUNTIF($J$2:$J56,$AC$2:$AC$93)=0)*($AA$2:$AA$93=$G$1),ROW($AA$1:$AA$92)),1)),""),
IFERROR(INDEX($AC$2:$AC$93,SMALL(IF((COUNTIF($J$2:$J56,$AC$2:$AC$93)=0)*($AB$2:$AB$93=$J$1),ROW($AB$1:$AB$92)),1)),""))</f>
        <v/>
      </c>
      <c r="K57" t="str">
        <f t="array" ref="K57">IF($J$1="Все Территории",
IFERROR(INDEX($AE$2:$AE$93,SMALL(IF((COUNTIF($K$2:$K56,$AE$2:$AE$93)=0)*($AB$2:$AB$93=$G$1),ROW($AB$1:$AB$92)),1)),""),
IF(AND($G$1="Москва",$J$1="Все Территории"),
IFERROR(INDEX($AE$2:$AE$93,SMALL(IF((COUNTIF($K$2:$K56,$AE$2:$AE$93)=0)*($AC$2:$AC$93=$G$1),ROW($AC$1:$AC$92)),1)),""),
IFERROR(INDEX($AE$2:$AE$93,SMALL(IF((COUNTIF($K$2:$K56,$AE$2:$AE$93)=0)*($AB$2:$AB$93=$J$1),ROW($AB$1:$AB$92)),1)),"")))</f>
        <v/>
      </c>
      <c r="L57" t="str">
        <f t="array" ref="L57">IF($K$1="Все Города",
IFERROR(INDEX($AE$2:$AE$93,SMALL(IF((COUNTIF($L$2:$L56,$AE$2:$AE$93)=0)*($AB$2:$AB$93=$G$1),ROW($AB$1:$AB$92)),1)),""),
IF(AND($G$1="Москва",$J$1="Все"),
IFERROR(INDEX($AE$2:$AE$93,SMALL(IF((COUNTIF($L$2:$L56,$AE$2:$AE$93)=0)*($AD$2:$AD$93=$G$1),ROW($AB$1:$AB$92)),1)),""),
IF(AND($G$1="Москва",$J$1&lt;&gt;"Все"),
IFERROR(INDEX($AE$2:$AE$93,SMALL(IF((COUNTIF($L$2:$L56,$AE$2:$AE$93)=0)*($AB$2:$AB$93=$J$1),ROW($AB$1:$AB$92)),1)),""),
IFERROR(INDEX($AE$2:$AE$93,SMALL(IF((COUNTIF($L$2:$L56,$AE$2:$AE$93)=0)*($AC$2:$AC$93=$K$1),ROW($AC$1:$AC$92)),1)),""))))</f>
        <v/>
      </c>
      <c r="M57" t="str">
        <f t="array" ref="M57">IFERROR(INDEX($O$2:$O$93,SMALL(IF(COUNTIF($M$1:M56,$O$2:$O$93)=0,ROW($O$1:$O$92)),1)),"")</f>
        <v/>
      </c>
      <c r="N57" t="str">
        <f t="array" ref="N57">IF($G$1="Все Округа",
IFERROR(INDEX($AE$2:$AE$93,SMALL(IF(COUNTIF($N$1:N56,$AE$2:$AE$93)=0,ROW($AE$1:$AE$92)),1)),""),
IF($J$1="Все Территории",
IFERROR(INDEX($AE$2:$AE$93,SMALL(IF((COUNTIF($N$1:$N56,$AE$2:$AE$93)=0)*($AA$2:$AA$93=$G$1),ROW($AA$1:$AA$92)),1)),""),
IF($K$1="Все Города",
IFERROR(INDEX($AE$2:$AE$93,SMALL(IF((COUNTIF($N$1:$N56,$AE$2:$AE$93)=0)*($AB$2:$AB$93=$J$1),ROW($AB$1:$AB$92)),1)),""),
IF($L$1="Все Филиалы",
IFERROR(INDEX($AE$2:$AE$93,SMALL(IF((COUNTIF($N$1:$N56,$AE$2:$AE$93)=0)*($AC$2:$AC$93=$K$1),ROW($AC$1:$AC$92)),1)),""),
IF(ROW($L57)=3,$L$1,"")
)
)
)
)</f>
        <v>ТЕРР_ЕКАТ2</v>
      </c>
      <c r="O57" t="str">
        <f t="shared" si="3"/>
        <v>Средний</v>
      </c>
      <c r="P57" t="str">
        <f t="array" ref="P57">IF($O$1="Все Форматы",
IFERROR(INDEX($N$3:$N$93,SMALL(IF(COUNTIF($P$2:$P56,$N$3:$N$93)=0,ROW($N$2:$N$92)-1),1)),""),
IFERROR(INDEX($N$2:$N$93,SMALL(IF((COUNTIF($P$1:$P56,$N$2:$N$93)=0)*($O$2:$O$93=$O$1),ROW($O$1:$O$92)),1)),""))</f>
        <v/>
      </c>
      <c r="Q57" t="str">
        <f t="array" ref="Q57">IF($P57="","",VLOOKUP($P57,$AE$3:$AI$93,3,0))</f>
        <v/>
      </c>
      <c r="R57" t="str">
        <f t="array" ref="R57">IFERROR(INDEX($Q$2:$Q$93,SMALL(IF(COUNTIF($R$1:R56,$Q$2:$Q$93)=0,ROW($Q$1:$Q$92)),1)),"")</f>
        <v/>
      </c>
      <c r="S57" t="str">
        <f t="array" ref="S57">IFERROR(INDEX($P$2:$P$93,SMALL(IF((COUNTIF($S$1:$S56,$P$2:$P$93)=0)*($Q$2:$Q$93=$S$1),ROW($Q$1:$Q$92)),1)),"")</f>
        <v/>
      </c>
      <c r="T57" t="str">
        <f t="shared" si="4"/>
        <v/>
      </c>
      <c r="U57" s="4" t="str">
        <f t="array" ref="U57">IFERROR(INDEX($T$2:$T$93,SMALL(IF(COUNTIF($U$1:U56,$T$2:$T$93)=0,ROW($T$1:$T$92)),1)),"")</f>
        <v/>
      </c>
      <c r="V57" s="4" t="str">
        <f t="array" ref="V57">IFERROR(INDEX($P$2:$P$93,SMALL(IF((COUNTIF($V$1:$V56,$P$2:$P$93)=0)*($U$2:$U$93=$V$1),ROW($U$1:$U$92)),1)),"")</f>
        <v/>
      </c>
      <c r="W57" t="str">
        <f t="shared" si="5"/>
        <v/>
      </c>
      <c r="X57" t="str">
        <f t="array" ref="X57">IFERROR(INDEX($W$2:$W$93,SMALL(IF(COUNTIF($X$1:X56,$W$2:$W$93)=0,ROW($W$1:$W$92)),1)),"")</f>
        <v/>
      </c>
      <c r="Y57" t="str">
        <f t="array" ref="Y57">IFERROR(INDEX($P$2:$P$93,SMALL(IF((COUNTIF($Y$1:$Y56,$P$2:$P$93)=0)*($X$2:$X$93=$Y$1),ROW($X$1:$X$92)),1)),"")</f>
        <v/>
      </c>
      <c r="AA57" t="s">
        <v>241</v>
      </c>
      <c r="AB57" s="4" t="s">
        <v>12</v>
      </c>
      <c r="AC57" s="4" t="s">
        <v>12</v>
      </c>
      <c r="AD57" s="3" t="s">
        <v>106</v>
      </c>
      <c r="AE57" s="2" t="s">
        <v>158</v>
      </c>
      <c r="AF57" t="s">
        <v>229</v>
      </c>
      <c r="AG57" t="s">
        <v>241</v>
      </c>
      <c r="AH57" s="4" t="s">
        <v>12</v>
      </c>
      <c r="AI57" s="4" t="s">
        <v>12</v>
      </c>
      <c r="AK57" t="s">
        <v>239</v>
      </c>
      <c r="AL57" s="4" t="s">
        <v>4</v>
      </c>
      <c r="AM57" s="4" t="s">
        <v>22</v>
      </c>
      <c r="AN57" s="3" t="s">
        <v>128</v>
      </c>
      <c r="AO57" s="2" t="s">
        <v>128</v>
      </c>
      <c r="AP57" t="s">
        <v>229</v>
      </c>
      <c r="AQ57" t="s">
        <v>239</v>
      </c>
      <c r="AR57" s="4" t="s">
        <v>4</v>
      </c>
      <c r="AS57" s="4" t="s">
        <v>22</v>
      </c>
      <c r="AU57" t="s">
        <v>240</v>
      </c>
      <c r="AV57" s="4" t="s">
        <v>11</v>
      </c>
      <c r="AW57" s="4" t="s">
        <v>11</v>
      </c>
      <c r="AX57" s="3" t="s">
        <v>85</v>
      </c>
      <c r="AY57" s="2" t="s">
        <v>211</v>
      </c>
      <c r="AZ57" t="s">
        <v>230</v>
      </c>
      <c r="BA57" t="s">
        <v>240</v>
      </c>
      <c r="BB57" s="4" t="s">
        <v>11</v>
      </c>
      <c r="BC57" s="4" t="s">
        <v>11</v>
      </c>
      <c r="BE57" t="s">
        <v>241</v>
      </c>
      <c r="BF57" s="4" t="s">
        <v>20</v>
      </c>
      <c r="BG57" s="4" t="s">
        <v>35</v>
      </c>
      <c r="BH57" s="3" t="s">
        <v>147</v>
      </c>
      <c r="BI57" s="2" t="s">
        <v>181</v>
      </c>
      <c r="BJ57" t="s">
        <v>230</v>
      </c>
      <c r="BK57" t="s">
        <v>241</v>
      </c>
      <c r="BL57" s="4" t="s">
        <v>20</v>
      </c>
      <c r="BM57" s="4" t="s">
        <v>35</v>
      </c>
    </row>
    <row r="58" spans="5:65" x14ac:dyDescent="0.25">
      <c r="E58" t="s">
        <v>16</v>
      </c>
      <c r="H58" t="str">
        <f t="array" ref="H58">IFERROR(INDEX($AA$2:$AA$93,SMALL(IF(COUNTIF($H$2:H57,$AA$2:$AA$93)=0,ROW($AA$1:$AA$92)),1)),"")</f>
        <v/>
      </c>
      <c r="I58" t="str">
        <f t="array" ref="I58">IFERROR(INDEX($AB$2:$AB$93,SMALL(IF((COUNTIF($I$2:$I57,$AB$2:$AB$93)=0)*($AA$2:$AA$93=$G$1),ROW($AA$1:$AA$92)),1)),"")</f>
        <v/>
      </c>
      <c r="J58" t="str">
        <f t="array" ref="J58">IF($J$1="Все Территории",
IFERROR(INDEX($AC$2:$AC$93,SMALL(IF((COUNTIF($J$2:$J57,$AC$2:$AC$93)=0)*($AA$2:$AA$93=$G$1),ROW($AA$1:$AA$92)),1)),""),
IFERROR(INDEX($AC$2:$AC$93,SMALL(IF((COUNTIF($J$2:$J57,$AC$2:$AC$93)=0)*($AB$2:$AB$93=$J$1),ROW($AB$1:$AB$92)),1)),""))</f>
        <v/>
      </c>
      <c r="K58" t="str">
        <f t="array" ref="K58">IF($J$1="Все Территории",
IFERROR(INDEX($AE$2:$AE$93,SMALL(IF((COUNTIF($K$2:$K57,$AE$2:$AE$93)=0)*($AB$2:$AB$93=$G$1),ROW($AB$1:$AB$92)),1)),""),
IF(AND($G$1="Москва",$J$1="Все Территории"),
IFERROR(INDEX($AE$2:$AE$93,SMALL(IF((COUNTIF($K$2:$K57,$AE$2:$AE$93)=0)*($AC$2:$AC$93=$G$1),ROW($AC$1:$AC$92)),1)),""),
IFERROR(INDEX($AE$2:$AE$93,SMALL(IF((COUNTIF($K$2:$K57,$AE$2:$AE$93)=0)*($AB$2:$AB$93=$J$1),ROW($AB$1:$AB$92)),1)),"")))</f>
        <v/>
      </c>
      <c r="L58" t="str">
        <f t="array" ref="L58">IF($K$1="Все Города",
IFERROR(INDEX($AE$2:$AE$93,SMALL(IF((COUNTIF($L$2:$L57,$AE$2:$AE$93)=0)*($AB$2:$AB$93=$G$1),ROW($AB$1:$AB$92)),1)),""),
IF(AND($G$1="Москва",$J$1="Все"),
IFERROR(INDEX($AE$2:$AE$93,SMALL(IF((COUNTIF($L$2:$L57,$AE$2:$AE$93)=0)*($AD$2:$AD$93=$G$1),ROW($AB$1:$AB$92)),1)),""),
IF(AND($G$1="Москва",$J$1&lt;&gt;"Все"),
IFERROR(INDEX($AE$2:$AE$93,SMALL(IF((COUNTIF($L$2:$L57,$AE$2:$AE$93)=0)*($AB$2:$AB$93=$J$1),ROW($AB$1:$AB$92)),1)),""),
IFERROR(INDEX($AE$2:$AE$93,SMALL(IF((COUNTIF($L$2:$L57,$AE$2:$AE$93)=0)*($AC$2:$AC$93=$K$1),ROW($AC$1:$AC$92)),1)),""))))</f>
        <v/>
      </c>
      <c r="M58" t="str">
        <f t="array" ref="M58">IFERROR(INDEX($O$2:$O$93,SMALL(IF(COUNTIF($M$1:M57,$O$2:$O$93)=0,ROW($O$1:$O$92)),1)),"")</f>
        <v/>
      </c>
      <c r="N58" t="str">
        <f t="array" ref="N58">IF($G$1="Все Округа",
IFERROR(INDEX($AE$2:$AE$93,SMALL(IF(COUNTIF($N$1:N57,$AE$2:$AE$93)=0,ROW($AE$1:$AE$92)),1)),""),
IF($J$1="Все Территории",
IFERROR(INDEX($AE$2:$AE$93,SMALL(IF((COUNTIF($N$1:$N57,$AE$2:$AE$93)=0)*($AA$2:$AA$93=$G$1),ROW($AA$1:$AA$92)),1)),""),
IF($K$1="Все Города",
IFERROR(INDEX($AE$2:$AE$93,SMALL(IF((COUNTIF($N$1:$N57,$AE$2:$AE$93)=0)*($AB$2:$AB$93=$J$1),ROW($AB$1:$AB$92)),1)),""),
IF($L$1="Все Филиалы",
IFERROR(INDEX($AE$2:$AE$93,SMALL(IF((COUNTIF($N$1:$N57,$AE$2:$AE$93)=0)*($AC$2:$AC$93=$K$1),ROW($AC$1:$AC$92)),1)),""),
IF(ROW($L58)=3,$L$1,"")
)
)
)
)</f>
        <v>ТЕРР_КЗН2</v>
      </c>
      <c r="O58" t="str">
        <f t="shared" si="3"/>
        <v>Средний</v>
      </c>
      <c r="P58" t="str">
        <f t="array" ref="P58">IF($O$1="Все Форматы",
IFERROR(INDEX($N$3:$N$93,SMALL(IF(COUNTIF($P$2:$P57,$N$3:$N$93)=0,ROW($N$2:$N$92)-1),1)),""),
IFERROR(INDEX($N$2:$N$93,SMALL(IF((COUNTIF($P$1:$P57,$N$2:$N$93)=0)*($O$2:$O$93=$O$1),ROW($O$1:$O$92)),1)),""))</f>
        <v/>
      </c>
      <c r="Q58" t="str">
        <f t="array" ref="Q58">IF($P58="","",VLOOKUP($P58,$AE$3:$AI$93,3,0))</f>
        <v/>
      </c>
      <c r="R58" t="str">
        <f t="array" ref="R58">IFERROR(INDEX($Q$2:$Q$93,SMALL(IF(COUNTIF($R$1:R57,$Q$2:$Q$93)=0,ROW($Q$1:$Q$92)),1)),"")</f>
        <v/>
      </c>
      <c r="S58" t="str">
        <f t="array" ref="S58">IFERROR(INDEX($P$2:$P$93,SMALL(IF((COUNTIF($S$1:$S57,$P$2:$P$93)=0)*($Q$2:$Q$93=$S$1),ROW($Q$1:$Q$92)),1)),"")</f>
        <v/>
      </c>
      <c r="T58" t="str">
        <f t="shared" si="4"/>
        <v/>
      </c>
      <c r="U58" s="4" t="str">
        <f t="array" ref="U58">IFERROR(INDEX($T$2:$T$93,SMALL(IF(COUNTIF($U$1:U57,$T$2:$T$93)=0,ROW($T$1:$T$92)),1)),"")</f>
        <v/>
      </c>
      <c r="V58" s="4" t="str">
        <f t="array" ref="V58">IFERROR(INDEX($P$2:$P$93,SMALL(IF((COUNTIF($V$1:$V57,$P$2:$P$93)=0)*($U$2:$U$93=$V$1),ROW($U$1:$U$92)),1)),"")</f>
        <v/>
      </c>
      <c r="W58" t="str">
        <f t="shared" si="5"/>
        <v/>
      </c>
      <c r="X58" t="str">
        <f t="array" ref="X58">IFERROR(INDEX($W$2:$W$93,SMALL(IF(COUNTIF($X$1:X57,$W$2:$W$93)=0,ROW($W$1:$W$92)),1)),"")</f>
        <v/>
      </c>
      <c r="Y58" t="str">
        <f t="array" ref="Y58">IFERROR(INDEX($P$2:$P$93,SMALL(IF((COUNTIF($Y$1:$Y57,$P$2:$P$93)=0)*($X$2:$X$93=$Y$1),ROW($X$1:$X$92)),1)),"")</f>
        <v/>
      </c>
      <c r="AA58" t="s">
        <v>239</v>
      </c>
      <c r="AB58" s="4" t="s">
        <v>9</v>
      </c>
      <c r="AC58" s="4" t="s">
        <v>9</v>
      </c>
      <c r="AD58" s="3" t="s">
        <v>80</v>
      </c>
      <c r="AE58" s="2" t="s">
        <v>159</v>
      </c>
      <c r="AF58" t="s">
        <v>229</v>
      </c>
      <c r="AG58" t="s">
        <v>239</v>
      </c>
      <c r="AH58" s="4" t="s">
        <v>9</v>
      </c>
      <c r="AI58" s="4" t="s">
        <v>9</v>
      </c>
      <c r="AK58" t="s">
        <v>239</v>
      </c>
      <c r="AL58" s="4" t="s">
        <v>5</v>
      </c>
      <c r="AM58" s="4" t="s">
        <v>24</v>
      </c>
      <c r="AN58" s="3" t="s">
        <v>134</v>
      </c>
      <c r="AO58" s="2" t="s">
        <v>135</v>
      </c>
      <c r="AP58" t="s">
        <v>229</v>
      </c>
      <c r="AQ58" t="s">
        <v>239</v>
      </c>
      <c r="AR58" s="4" t="s">
        <v>5</v>
      </c>
      <c r="AS58" s="4" t="s">
        <v>24</v>
      </c>
      <c r="AU58" t="s">
        <v>238</v>
      </c>
      <c r="AV58" s="4" t="s">
        <v>238</v>
      </c>
      <c r="AW58" s="4" t="s">
        <v>3</v>
      </c>
      <c r="AX58" s="3" t="s">
        <v>69</v>
      </c>
      <c r="AY58" s="2" t="s">
        <v>70</v>
      </c>
      <c r="AZ58" t="s">
        <v>228</v>
      </c>
      <c r="BA58" t="s">
        <v>238</v>
      </c>
      <c r="BB58" s="4" t="s">
        <v>238</v>
      </c>
      <c r="BC58" s="4" t="s">
        <v>3</v>
      </c>
      <c r="BE58" t="s">
        <v>240</v>
      </c>
      <c r="BF58" s="4" t="s">
        <v>11</v>
      </c>
      <c r="BG58" s="4" t="s">
        <v>18</v>
      </c>
      <c r="BH58" s="3" t="s">
        <v>104</v>
      </c>
      <c r="BI58" s="2" t="s">
        <v>105</v>
      </c>
      <c r="BJ58" t="s">
        <v>228</v>
      </c>
      <c r="BK58" t="s">
        <v>240</v>
      </c>
      <c r="BL58" s="4" t="s">
        <v>11</v>
      </c>
      <c r="BM58" s="4" t="s">
        <v>18</v>
      </c>
    </row>
    <row r="59" spans="5:65" x14ac:dyDescent="0.25">
      <c r="E59" t="s">
        <v>39</v>
      </c>
      <c r="H59" t="str">
        <f t="array" ref="H59">IFERROR(INDEX($AA$2:$AA$93,SMALL(IF(COUNTIF($H$2:H58,$AA$2:$AA$93)=0,ROW($AA$1:$AA$92)),1)),"")</f>
        <v/>
      </c>
      <c r="I59" t="str">
        <f t="array" ref="I59">IFERROR(INDEX($AB$2:$AB$93,SMALL(IF((COUNTIF($I$2:$I58,$AB$2:$AB$93)=0)*($AA$2:$AA$93=$G$1),ROW($AA$1:$AA$92)),1)),"")</f>
        <v/>
      </c>
      <c r="J59" t="str">
        <f t="array" ref="J59">IF($J$1="Все Территории",
IFERROR(INDEX($AC$2:$AC$93,SMALL(IF((COUNTIF($J$2:$J58,$AC$2:$AC$93)=0)*($AA$2:$AA$93=$G$1),ROW($AA$1:$AA$92)),1)),""),
IFERROR(INDEX($AC$2:$AC$93,SMALL(IF((COUNTIF($J$2:$J58,$AC$2:$AC$93)=0)*($AB$2:$AB$93=$J$1),ROW($AB$1:$AB$92)),1)),""))</f>
        <v/>
      </c>
      <c r="K59" t="str">
        <f t="array" ref="K59">IF($J$1="Все Территории",
IFERROR(INDEX($AE$2:$AE$93,SMALL(IF((COUNTIF($K$2:$K58,$AE$2:$AE$93)=0)*($AB$2:$AB$93=$G$1),ROW($AB$1:$AB$92)),1)),""),
IF(AND($G$1="Москва",$J$1="Все Территории"),
IFERROR(INDEX($AE$2:$AE$93,SMALL(IF((COUNTIF($K$2:$K58,$AE$2:$AE$93)=0)*($AC$2:$AC$93=$G$1),ROW($AC$1:$AC$92)),1)),""),
IFERROR(INDEX($AE$2:$AE$93,SMALL(IF((COUNTIF($K$2:$K58,$AE$2:$AE$93)=0)*($AB$2:$AB$93=$J$1),ROW($AB$1:$AB$92)),1)),"")))</f>
        <v/>
      </c>
      <c r="L59" t="str">
        <f t="array" ref="L59">IF($K$1="Все Города",
IFERROR(INDEX($AE$2:$AE$93,SMALL(IF((COUNTIF($L$2:$L58,$AE$2:$AE$93)=0)*($AB$2:$AB$93=$G$1),ROW($AB$1:$AB$92)),1)),""),
IF(AND($G$1="Москва",$J$1="Все"),
IFERROR(INDEX($AE$2:$AE$93,SMALL(IF((COUNTIF($L$2:$L58,$AE$2:$AE$93)=0)*($AD$2:$AD$93=$G$1),ROW($AB$1:$AB$92)),1)),""),
IF(AND($G$1="Москва",$J$1&lt;&gt;"Все"),
IFERROR(INDEX($AE$2:$AE$93,SMALL(IF((COUNTIF($L$2:$L58,$AE$2:$AE$93)=0)*($AB$2:$AB$93=$J$1),ROW($AB$1:$AB$92)),1)),""),
IFERROR(INDEX($AE$2:$AE$93,SMALL(IF((COUNTIF($L$2:$L58,$AE$2:$AE$93)=0)*($AC$2:$AC$93=$K$1),ROW($AC$1:$AC$92)),1)),""))))</f>
        <v/>
      </c>
      <c r="M59" t="str">
        <f t="array" ref="M59">IFERROR(INDEX($O$2:$O$93,SMALL(IF(COUNTIF($M$1:M58,$O$2:$O$93)=0,ROW($O$1:$O$92)),1)),"")</f>
        <v/>
      </c>
      <c r="N59" t="str">
        <f t="array" ref="N59">IF($G$1="Все Округа",
IFERROR(INDEX($AE$2:$AE$93,SMALL(IF(COUNTIF($N$1:N58,$AE$2:$AE$93)=0,ROW($AE$1:$AE$92)),1)),""),
IF($J$1="Все Территории",
IFERROR(INDEX($AE$2:$AE$93,SMALL(IF((COUNTIF($N$1:$N58,$AE$2:$AE$93)=0)*($AA$2:$AA$93=$G$1),ROW($AA$1:$AA$92)),1)),""),
IF($K$1="Все Города",
IFERROR(INDEX($AE$2:$AE$93,SMALL(IF((COUNTIF($N$1:$N58,$AE$2:$AE$93)=0)*($AB$2:$AB$93=$J$1),ROW($AB$1:$AB$92)),1)),""),
IF($L$1="Все Филиалы",
IFERROR(INDEX($AE$2:$AE$93,SMALL(IF((COUNTIF($N$1:$N58,$AE$2:$AE$93)=0)*($AC$2:$AC$93=$K$1),ROW($AC$1:$AC$92)),1)),""),
IF(ROW($L59)=3,$L$1,"")
)
)
)
)</f>
        <v>ТЕРР_ВЛАД1</v>
      </c>
      <c r="O59" t="str">
        <f t="shared" si="3"/>
        <v>Средний</v>
      </c>
      <c r="P59" t="str">
        <f t="array" ref="P59">IF($O$1="Все Форматы",
IFERROR(INDEX($N$3:$N$93,SMALL(IF(COUNTIF($P$2:$P58,$N$3:$N$93)=0,ROW($N$2:$N$92)-1),1)),""),
IFERROR(INDEX($N$2:$N$93,SMALL(IF((COUNTIF($P$1:$P58,$N$2:$N$93)=0)*($O$2:$O$93=$O$1),ROW($O$1:$O$92)),1)),""))</f>
        <v/>
      </c>
      <c r="Q59" t="str">
        <f t="array" ref="Q59">IF($P59="","",VLOOKUP($P59,$AE$3:$AI$93,3,0))</f>
        <v/>
      </c>
      <c r="R59" t="str">
        <f t="array" ref="R59">IFERROR(INDEX($Q$2:$Q$93,SMALL(IF(COUNTIF($R$1:R58,$Q$2:$Q$93)=0,ROW($Q$1:$Q$92)),1)),"")</f>
        <v/>
      </c>
      <c r="S59" t="str">
        <f t="array" ref="S59">IFERROR(INDEX($P$2:$P$93,SMALL(IF((COUNTIF($S$1:$S58,$P$2:$P$93)=0)*($Q$2:$Q$93=$S$1),ROW($Q$1:$Q$92)),1)),"")</f>
        <v/>
      </c>
      <c r="T59" t="str">
        <f t="shared" si="4"/>
        <v/>
      </c>
      <c r="U59" s="4" t="str">
        <f t="array" ref="U59">IFERROR(INDEX($T$2:$T$93,SMALL(IF(COUNTIF($U$1:U58,$T$2:$T$93)=0,ROW($T$1:$T$92)),1)),"")</f>
        <v/>
      </c>
      <c r="V59" s="4" t="str">
        <f t="array" ref="V59">IFERROR(INDEX($P$2:$P$93,SMALL(IF((COUNTIF($V$1:$V58,$P$2:$P$93)=0)*($U$2:$U$93=$V$1),ROW($U$1:$U$92)),1)),"")</f>
        <v/>
      </c>
      <c r="W59" t="str">
        <f t="shared" si="5"/>
        <v/>
      </c>
      <c r="X59" t="str">
        <f t="array" ref="X59">IFERROR(INDEX($W$2:$W$93,SMALL(IF(COUNTIF($X$1:X58,$W$2:$W$93)=0,ROW($W$1:$W$92)),1)),"")</f>
        <v/>
      </c>
      <c r="Y59" t="str">
        <f t="array" ref="Y59">IFERROR(INDEX($P$2:$P$93,SMALL(IF((COUNTIF($Y$1:$Y58,$P$2:$P$93)=0)*($X$2:$X$93=$Y$1),ROW($X$1:$X$92)),1)),"")</f>
        <v/>
      </c>
      <c r="AA59" t="s">
        <v>239</v>
      </c>
      <c r="AB59" s="4" t="s">
        <v>247</v>
      </c>
      <c r="AC59" s="4" t="s">
        <v>34</v>
      </c>
      <c r="AD59" s="3" t="s">
        <v>160</v>
      </c>
      <c r="AE59" s="2" t="s">
        <v>161</v>
      </c>
      <c r="AF59" t="s">
        <v>229</v>
      </c>
      <c r="AG59" t="s">
        <v>239</v>
      </c>
      <c r="AH59" s="4" t="s">
        <v>247</v>
      </c>
      <c r="AI59" s="4" t="s">
        <v>34</v>
      </c>
      <c r="AK59" t="s">
        <v>239</v>
      </c>
      <c r="AL59" s="4" t="s">
        <v>248</v>
      </c>
      <c r="AM59" s="4" t="s">
        <v>29</v>
      </c>
      <c r="AN59" s="3" t="s">
        <v>141</v>
      </c>
      <c r="AO59" s="2" t="s">
        <v>142</v>
      </c>
      <c r="AP59" t="s">
        <v>229</v>
      </c>
      <c r="AQ59" t="s">
        <v>239</v>
      </c>
      <c r="AR59" s="4" t="s">
        <v>248</v>
      </c>
      <c r="AS59" s="4" t="s">
        <v>29</v>
      </c>
      <c r="AU59" t="s">
        <v>238</v>
      </c>
      <c r="AV59" s="4" t="s">
        <v>238</v>
      </c>
      <c r="AW59" s="4" t="s">
        <v>3</v>
      </c>
      <c r="AX59" s="3" t="s">
        <v>69</v>
      </c>
      <c r="AY59" s="2" t="s">
        <v>83</v>
      </c>
      <c r="AZ59" t="s">
        <v>228</v>
      </c>
      <c r="BA59" t="s">
        <v>238</v>
      </c>
      <c r="BB59" s="4" t="s">
        <v>238</v>
      </c>
      <c r="BC59" s="4" t="s">
        <v>3</v>
      </c>
      <c r="BE59" t="s">
        <v>241</v>
      </c>
      <c r="BF59" s="4" t="s">
        <v>20</v>
      </c>
      <c r="BG59" s="4" t="s">
        <v>14</v>
      </c>
      <c r="BH59" s="3" t="s">
        <v>102</v>
      </c>
      <c r="BI59" s="2" t="s">
        <v>103</v>
      </c>
      <c r="BJ59" t="s">
        <v>229</v>
      </c>
      <c r="BK59" t="s">
        <v>241</v>
      </c>
      <c r="BL59" s="4" t="s">
        <v>20</v>
      </c>
      <c r="BM59" s="4" t="s">
        <v>14</v>
      </c>
    </row>
    <row r="60" spans="5:65" x14ac:dyDescent="0.25">
      <c r="E60" t="s">
        <v>33</v>
      </c>
      <c r="H60" t="str">
        <f t="array" ref="H60">IFERROR(INDEX($AA$2:$AA$93,SMALL(IF(COUNTIF($H$2:H59,$AA$2:$AA$93)=0,ROW($AA$1:$AA$92)),1)),"")</f>
        <v/>
      </c>
      <c r="I60" t="str">
        <f t="array" ref="I60">IFERROR(INDEX($AB$2:$AB$93,SMALL(IF((COUNTIF($I$2:$I59,$AB$2:$AB$93)=0)*($AA$2:$AA$93=$G$1),ROW($AA$1:$AA$92)),1)),"")</f>
        <v/>
      </c>
      <c r="J60" t="str">
        <f t="array" ref="J60">IF($J$1="Все Территории",
IFERROR(INDEX($AC$2:$AC$93,SMALL(IF((COUNTIF($J$2:$J59,$AC$2:$AC$93)=0)*($AA$2:$AA$93=$G$1),ROW($AA$1:$AA$92)),1)),""),
IFERROR(INDEX($AC$2:$AC$93,SMALL(IF((COUNTIF($J$2:$J59,$AC$2:$AC$93)=0)*($AB$2:$AB$93=$J$1),ROW($AB$1:$AB$92)),1)),""))</f>
        <v/>
      </c>
      <c r="K60" t="str">
        <f t="array" ref="K60">IF($J$1="Все Территории",
IFERROR(INDEX($AE$2:$AE$93,SMALL(IF((COUNTIF($K$2:$K59,$AE$2:$AE$93)=0)*($AB$2:$AB$93=$G$1),ROW($AB$1:$AB$92)),1)),""),
IF(AND($G$1="Москва",$J$1="Все Территории"),
IFERROR(INDEX($AE$2:$AE$93,SMALL(IF((COUNTIF($K$2:$K59,$AE$2:$AE$93)=0)*($AC$2:$AC$93=$G$1),ROW($AC$1:$AC$92)),1)),""),
IFERROR(INDEX($AE$2:$AE$93,SMALL(IF((COUNTIF($K$2:$K59,$AE$2:$AE$93)=0)*($AB$2:$AB$93=$J$1),ROW($AB$1:$AB$92)),1)),"")))</f>
        <v/>
      </c>
      <c r="L60" t="str">
        <f t="array" ref="L60">IF($K$1="Все Города",
IFERROR(INDEX($AE$2:$AE$93,SMALL(IF((COUNTIF($L$2:$L59,$AE$2:$AE$93)=0)*($AB$2:$AB$93=$G$1),ROW($AB$1:$AB$92)),1)),""),
IF(AND($G$1="Москва",$J$1="Все"),
IFERROR(INDEX($AE$2:$AE$93,SMALL(IF((COUNTIF($L$2:$L59,$AE$2:$AE$93)=0)*($AD$2:$AD$93=$G$1),ROW($AB$1:$AB$92)),1)),""),
IF(AND($G$1="Москва",$J$1&lt;&gt;"Все"),
IFERROR(INDEX($AE$2:$AE$93,SMALL(IF((COUNTIF($L$2:$L59,$AE$2:$AE$93)=0)*($AB$2:$AB$93=$J$1),ROW($AB$1:$AB$92)),1)),""),
IFERROR(INDEX($AE$2:$AE$93,SMALL(IF((COUNTIF($L$2:$L59,$AE$2:$AE$93)=0)*($AC$2:$AC$93=$K$1),ROW($AC$1:$AC$92)),1)),""))))</f>
        <v/>
      </c>
      <c r="M60" t="str">
        <f t="array" ref="M60">IFERROR(INDEX($O$2:$O$93,SMALL(IF(COUNTIF($M$1:M59,$O$2:$O$93)=0,ROW($O$1:$O$92)),1)),"")</f>
        <v/>
      </c>
      <c r="N60" t="str">
        <f t="array" ref="N60">IF($G$1="Все Округа",
IFERROR(INDEX($AE$2:$AE$93,SMALL(IF(COUNTIF($N$1:N59,$AE$2:$AE$93)=0,ROW($AE$1:$AE$92)),1)),""),
IF($J$1="Все Территории",
IFERROR(INDEX($AE$2:$AE$93,SMALL(IF((COUNTIF($N$1:$N59,$AE$2:$AE$93)=0)*($AA$2:$AA$93=$G$1),ROW($AA$1:$AA$92)),1)),""),
IF($K$1="Все Города",
IFERROR(INDEX($AE$2:$AE$93,SMALL(IF((COUNTIF($N$1:$N59,$AE$2:$AE$93)=0)*($AB$2:$AB$93=$J$1),ROW($AB$1:$AB$92)),1)),""),
IF($L$1="Все Филиалы",
IFERROR(INDEX($AE$2:$AE$93,SMALL(IF((COUNTIF($N$1:$N59,$AE$2:$AE$93)=0)*($AC$2:$AC$93=$K$1),ROW($AC$1:$AC$92)),1)),""),
IF(ROW($L60)=3,$L$1,"")
)
)
)
)</f>
        <v>ТЕРР_ЗЛТ1</v>
      </c>
      <c r="O60" t="str">
        <f t="shared" si="3"/>
        <v>Малыш</v>
      </c>
      <c r="P60" t="str">
        <f t="array" ref="P60">IF($O$1="Все Форматы",
IFERROR(INDEX($N$3:$N$93,SMALL(IF(COUNTIF($P$2:$P59,$N$3:$N$93)=0,ROW($N$2:$N$92)-1),1)),""),
IFERROR(INDEX($N$2:$N$93,SMALL(IF((COUNTIF($P$1:$P59,$N$2:$N$93)=0)*($O$2:$O$93=$O$1),ROW($O$1:$O$92)),1)),""))</f>
        <v/>
      </c>
      <c r="Q60" t="str">
        <f t="array" ref="Q60">IF($P60="","",VLOOKUP($P60,$AE$3:$AI$93,3,0))</f>
        <v/>
      </c>
      <c r="R60" t="str">
        <f t="array" ref="R60">IFERROR(INDEX($Q$2:$Q$93,SMALL(IF(COUNTIF($R$1:R59,$Q$2:$Q$93)=0,ROW($Q$1:$Q$92)),1)),"")</f>
        <v/>
      </c>
      <c r="S60" t="str">
        <f t="array" ref="S60">IFERROR(INDEX($P$2:$P$93,SMALL(IF((COUNTIF($S$1:$S59,$P$2:$P$93)=0)*($Q$2:$Q$93=$S$1),ROW($Q$1:$Q$92)),1)),"")</f>
        <v/>
      </c>
      <c r="T60" t="str">
        <f t="shared" si="4"/>
        <v/>
      </c>
      <c r="U60" s="4" t="str">
        <f t="array" ref="U60">IFERROR(INDEX($T$2:$T$93,SMALL(IF(COUNTIF($U$1:U59,$T$2:$T$93)=0,ROW($T$1:$T$92)),1)),"")</f>
        <v/>
      </c>
      <c r="V60" s="4" t="str">
        <f t="array" ref="V60">IFERROR(INDEX($P$2:$P$93,SMALL(IF((COUNTIF($V$1:$V59,$P$2:$P$93)=0)*($U$2:$U$93=$V$1),ROW($U$1:$U$92)),1)),"")</f>
        <v/>
      </c>
      <c r="W60" t="str">
        <f t="shared" si="5"/>
        <v/>
      </c>
      <c r="X60" t="str">
        <f t="array" ref="X60">IFERROR(INDEX($W$2:$W$93,SMALL(IF(COUNTIF($X$1:X59,$W$2:$W$93)=0,ROW($W$1:$W$92)),1)),"")</f>
        <v/>
      </c>
      <c r="Y60" t="str">
        <f t="array" ref="Y60">IFERROR(INDEX($P$2:$P$93,SMALL(IF((COUNTIF($Y$1:$Y59,$P$2:$P$93)=0)*($X$2:$X$93=$Y$1),ROW($X$1:$X$92)),1)),"")</f>
        <v/>
      </c>
      <c r="AA60" t="s">
        <v>241</v>
      </c>
      <c r="AB60" s="4" t="s">
        <v>10</v>
      </c>
      <c r="AC60" s="4" t="s">
        <v>49</v>
      </c>
      <c r="AD60" s="3" t="s">
        <v>162</v>
      </c>
      <c r="AE60" s="2" t="s">
        <v>163</v>
      </c>
      <c r="AF60" t="s">
        <v>230</v>
      </c>
      <c r="AG60" t="s">
        <v>241</v>
      </c>
      <c r="AH60" s="4" t="s">
        <v>10</v>
      </c>
      <c r="AI60" s="4" t="s">
        <v>49</v>
      </c>
      <c r="AK60" t="s">
        <v>239</v>
      </c>
      <c r="AL60" s="4" t="s">
        <v>9</v>
      </c>
      <c r="AM60" s="4" t="s">
        <v>32</v>
      </c>
      <c r="AN60" s="3" t="s">
        <v>145</v>
      </c>
      <c r="AO60" s="2" t="s">
        <v>146</v>
      </c>
      <c r="AP60" t="s">
        <v>229</v>
      </c>
      <c r="AQ60" t="s">
        <v>239</v>
      </c>
      <c r="AR60" s="4" t="s">
        <v>9</v>
      </c>
      <c r="AS60" s="4" t="s">
        <v>32</v>
      </c>
      <c r="AU60" t="s">
        <v>238</v>
      </c>
      <c r="AV60" s="4" t="s">
        <v>238</v>
      </c>
      <c r="AW60" s="4" t="s">
        <v>3</v>
      </c>
      <c r="AX60" s="3" t="s">
        <v>69</v>
      </c>
      <c r="AY60" s="2" t="s">
        <v>89</v>
      </c>
      <c r="AZ60" t="s">
        <v>228</v>
      </c>
      <c r="BA60" t="s">
        <v>238</v>
      </c>
      <c r="BB60" s="4" t="s">
        <v>238</v>
      </c>
      <c r="BC60" s="4" t="s">
        <v>3</v>
      </c>
      <c r="BE60" t="s">
        <v>241</v>
      </c>
      <c r="BF60" s="4" t="s">
        <v>20</v>
      </c>
      <c r="BG60" s="4" t="s">
        <v>14</v>
      </c>
      <c r="BH60" s="3" t="s">
        <v>102</v>
      </c>
      <c r="BI60" s="2" t="s">
        <v>187</v>
      </c>
      <c r="BJ60" t="s">
        <v>229</v>
      </c>
      <c r="BK60" t="s">
        <v>241</v>
      </c>
      <c r="BL60" s="4" t="s">
        <v>20</v>
      </c>
      <c r="BM60" s="4" t="s">
        <v>14</v>
      </c>
    </row>
    <row r="61" spans="5:65" x14ac:dyDescent="0.25">
      <c r="E61" t="s">
        <v>23</v>
      </c>
      <c r="H61" t="str">
        <f t="array" ref="H61">IFERROR(INDEX($AA$2:$AA$93,SMALL(IF(COUNTIF($H$2:H60,$AA$2:$AA$93)=0,ROW($AA$1:$AA$92)),1)),"")</f>
        <v/>
      </c>
      <c r="I61" t="str">
        <f t="array" ref="I61">IFERROR(INDEX($AB$2:$AB$93,SMALL(IF((COUNTIF($I$2:$I60,$AB$2:$AB$93)=0)*($AA$2:$AA$93=$G$1),ROW($AA$1:$AA$92)),1)),"")</f>
        <v/>
      </c>
      <c r="J61" t="str">
        <f t="array" ref="J61">IF($J$1="Все Территории",
IFERROR(INDEX($AC$2:$AC$93,SMALL(IF((COUNTIF($J$2:$J60,$AC$2:$AC$93)=0)*($AA$2:$AA$93=$G$1),ROW($AA$1:$AA$92)),1)),""),
IFERROR(INDEX($AC$2:$AC$93,SMALL(IF((COUNTIF($J$2:$J60,$AC$2:$AC$93)=0)*($AB$2:$AB$93=$J$1),ROW($AB$1:$AB$92)),1)),""))</f>
        <v/>
      </c>
      <c r="K61" t="str">
        <f t="array" ref="K61">IF($J$1="Все Территории",
IFERROR(INDEX($AE$2:$AE$93,SMALL(IF((COUNTIF($K$2:$K60,$AE$2:$AE$93)=0)*($AB$2:$AB$93=$G$1),ROW($AB$1:$AB$92)),1)),""),
IF(AND($G$1="Москва",$J$1="Все Территории"),
IFERROR(INDEX($AE$2:$AE$93,SMALL(IF((COUNTIF($K$2:$K60,$AE$2:$AE$93)=0)*($AC$2:$AC$93=$G$1),ROW($AC$1:$AC$92)),1)),""),
IFERROR(INDEX($AE$2:$AE$93,SMALL(IF((COUNTIF($K$2:$K60,$AE$2:$AE$93)=0)*($AB$2:$AB$93=$J$1),ROW($AB$1:$AB$92)),1)),"")))</f>
        <v/>
      </c>
      <c r="L61" t="str">
        <f t="array" ref="L61">IF($K$1="Все Города",
IFERROR(INDEX($AE$2:$AE$93,SMALL(IF((COUNTIF($L$2:$L60,$AE$2:$AE$93)=0)*($AB$2:$AB$93=$G$1),ROW($AB$1:$AB$92)),1)),""),
IF(AND($G$1="Москва",$J$1="Все"),
IFERROR(INDEX($AE$2:$AE$93,SMALL(IF((COUNTIF($L$2:$L60,$AE$2:$AE$93)=0)*($AD$2:$AD$93=$G$1),ROW($AB$1:$AB$92)),1)),""),
IF(AND($G$1="Москва",$J$1&lt;&gt;"Все"),
IFERROR(INDEX($AE$2:$AE$93,SMALL(IF((COUNTIF($L$2:$L60,$AE$2:$AE$93)=0)*($AB$2:$AB$93=$J$1),ROW($AB$1:$AB$92)),1)),""),
IFERROR(INDEX($AE$2:$AE$93,SMALL(IF((COUNTIF($L$2:$L60,$AE$2:$AE$93)=0)*($AC$2:$AC$93=$K$1),ROW($AC$1:$AC$92)),1)),""))))</f>
        <v/>
      </c>
      <c r="M61" t="str">
        <f t="array" ref="M61">IFERROR(INDEX($O$2:$O$93,SMALL(IF(COUNTIF($M$1:M60,$O$2:$O$93)=0,ROW($O$1:$O$92)),1)),"")</f>
        <v/>
      </c>
      <c r="N61" t="str">
        <f t="array" ref="N61">IF($G$1="Все Округа",
IFERROR(INDEX($AE$2:$AE$93,SMALL(IF(COUNTIF($N$1:N60,$AE$2:$AE$93)=0,ROW($AE$1:$AE$92)),1)),""),
IF($J$1="Все Территории",
IFERROR(INDEX($AE$2:$AE$93,SMALL(IF((COUNTIF($N$1:$N60,$AE$2:$AE$93)=0)*($AA$2:$AA$93=$G$1),ROW($AA$1:$AA$92)),1)),""),
IF($K$1="Все Города",
IFERROR(INDEX($AE$2:$AE$93,SMALL(IF((COUNTIF($N$1:$N60,$AE$2:$AE$93)=0)*($AB$2:$AB$93=$J$1),ROW($AB$1:$AB$92)),1)),""),
IF($L$1="Все Филиалы",
IFERROR(INDEX($AE$2:$AE$93,SMALL(IF((COUNTIF($N$1:$N60,$AE$2:$AE$93)=0)*($AC$2:$AC$93=$K$1),ROW($AC$1:$AC$92)),1)),""),
IF(ROW($L61)=3,$L$1,"")
)
)
)
)</f>
        <v>ТЕРР_АСТ1</v>
      </c>
      <c r="O61" t="str">
        <f t="shared" si="3"/>
        <v>Средний</v>
      </c>
      <c r="P61" t="str">
        <f t="array" ref="P61">IF($O$1="Все Форматы",
IFERROR(INDEX($N$3:$N$93,SMALL(IF(COUNTIF($P$2:$P60,$N$3:$N$93)=0,ROW($N$2:$N$92)-1),1)),""),
IFERROR(INDEX($N$2:$N$93,SMALL(IF((COUNTIF($P$1:$P60,$N$2:$N$93)=0)*($O$2:$O$93=$O$1),ROW($O$1:$O$92)),1)),""))</f>
        <v/>
      </c>
      <c r="Q61" t="str">
        <f t="array" ref="Q61">IF($P61="","",VLOOKUP($P61,$AE$3:$AI$93,3,0))</f>
        <v/>
      </c>
      <c r="R61" t="str">
        <f t="array" ref="R61">IFERROR(INDEX($Q$2:$Q$93,SMALL(IF(COUNTIF($R$1:R60,$Q$2:$Q$93)=0,ROW($Q$1:$Q$92)),1)),"")</f>
        <v/>
      </c>
      <c r="S61" t="str">
        <f t="array" ref="S61">IFERROR(INDEX($P$2:$P$93,SMALL(IF((COUNTIF($S$1:$S60,$P$2:$P$93)=0)*($Q$2:$Q$93=$S$1),ROW($Q$1:$Q$92)),1)),"")</f>
        <v/>
      </c>
      <c r="T61" t="str">
        <f t="shared" si="4"/>
        <v/>
      </c>
      <c r="U61" s="4" t="str">
        <f t="array" ref="U61">IFERROR(INDEX($T$2:$T$93,SMALL(IF(COUNTIF($U$1:U60,$T$2:$T$93)=0,ROW($T$1:$T$92)),1)),"")</f>
        <v/>
      </c>
      <c r="V61" s="4" t="str">
        <f t="array" ref="V61">IFERROR(INDEX($P$2:$P$93,SMALL(IF((COUNTIF($V$1:$V60,$P$2:$P$93)=0)*($U$2:$U$93=$V$1),ROW($U$1:$U$92)),1)),"")</f>
        <v/>
      </c>
      <c r="W61" t="str">
        <f t="shared" si="5"/>
        <v/>
      </c>
      <c r="X61" t="str">
        <f t="array" ref="X61">IFERROR(INDEX($W$2:$W$93,SMALL(IF(COUNTIF($X$1:X60,$W$2:$W$93)=0,ROW($W$1:$W$92)),1)),"")</f>
        <v/>
      </c>
      <c r="Y61" t="str">
        <f t="array" ref="Y61">IFERROR(INDEX($P$2:$P$93,SMALL(IF((COUNTIF($Y$1:$Y60,$P$2:$P$93)=0)*($X$2:$X$93=$Y$1),ROW($X$1:$X$92)),1)),"")</f>
        <v/>
      </c>
      <c r="AA61" t="s">
        <v>240</v>
      </c>
      <c r="AB61" s="4" t="s">
        <v>6</v>
      </c>
      <c r="AC61" s="4" t="s">
        <v>36</v>
      </c>
      <c r="AD61" s="3" t="s">
        <v>164</v>
      </c>
      <c r="AE61" s="2" t="s">
        <v>165</v>
      </c>
      <c r="AF61" t="s">
        <v>229</v>
      </c>
      <c r="AG61" t="s">
        <v>240</v>
      </c>
      <c r="AH61" s="4" t="s">
        <v>6</v>
      </c>
      <c r="AI61" s="4" t="s">
        <v>36</v>
      </c>
      <c r="AK61" t="s">
        <v>239</v>
      </c>
      <c r="AL61" s="4" t="s">
        <v>247</v>
      </c>
      <c r="AM61" s="4" t="s">
        <v>33</v>
      </c>
      <c r="AN61" s="3" t="s">
        <v>154</v>
      </c>
      <c r="AO61" s="2" t="s">
        <v>155</v>
      </c>
      <c r="AP61" t="s">
        <v>229</v>
      </c>
      <c r="AQ61" t="s">
        <v>239</v>
      </c>
      <c r="AR61" s="4" t="s">
        <v>247</v>
      </c>
      <c r="AS61" s="4" t="s">
        <v>33</v>
      </c>
      <c r="AU61" t="s">
        <v>238</v>
      </c>
      <c r="AV61" s="4" t="s">
        <v>238</v>
      </c>
      <c r="AW61" s="4" t="s">
        <v>3</v>
      </c>
      <c r="AX61" s="3" t="s">
        <v>69</v>
      </c>
      <c r="AY61" s="2" t="s">
        <v>136</v>
      </c>
      <c r="AZ61" t="s">
        <v>229</v>
      </c>
      <c r="BA61" t="s">
        <v>238</v>
      </c>
      <c r="BB61" s="4" t="s">
        <v>238</v>
      </c>
      <c r="BC61" s="4" t="s">
        <v>3</v>
      </c>
      <c r="BE61" t="s">
        <v>238</v>
      </c>
      <c r="BF61" s="4" t="s">
        <v>238</v>
      </c>
      <c r="BG61" s="4" t="s">
        <v>48</v>
      </c>
      <c r="BH61" s="3" t="s">
        <v>203</v>
      </c>
      <c r="BI61" s="2" t="s">
        <v>204</v>
      </c>
      <c r="BJ61" t="s">
        <v>230</v>
      </c>
      <c r="BK61" t="s">
        <v>238</v>
      </c>
      <c r="BL61" s="4" t="s">
        <v>238</v>
      </c>
      <c r="BM61" s="4" t="s">
        <v>48</v>
      </c>
    </row>
    <row r="62" spans="5:65" x14ac:dyDescent="0.25">
      <c r="E62" t="s">
        <v>25</v>
      </c>
      <c r="H62" t="str">
        <f t="array" ref="H62">IFERROR(INDEX($AA$2:$AA$93,SMALL(IF(COUNTIF($H$2:H61,$AA$2:$AA$93)=0,ROW($AA$1:$AA$92)),1)),"")</f>
        <v/>
      </c>
      <c r="I62" t="str">
        <f t="array" ref="I62">IFERROR(INDEX($AB$2:$AB$93,SMALL(IF((COUNTIF($I$2:$I61,$AB$2:$AB$93)=0)*($AA$2:$AA$93=$G$1),ROW($AA$1:$AA$92)),1)),"")</f>
        <v/>
      </c>
      <c r="J62" t="str">
        <f t="array" ref="J62">IF($J$1="Все Территории",
IFERROR(INDEX($AC$2:$AC$93,SMALL(IF((COUNTIF($J$2:$J61,$AC$2:$AC$93)=0)*($AA$2:$AA$93=$G$1),ROW($AA$1:$AA$92)),1)),""),
IFERROR(INDEX($AC$2:$AC$93,SMALL(IF((COUNTIF($J$2:$J61,$AC$2:$AC$93)=0)*($AB$2:$AB$93=$J$1),ROW($AB$1:$AB$92)),1)),""))</f>
        <v/>
      </c>
      <c r="K62" t="str">
        <f t="array" ref="K62">IF($J$1="Все Территории",
IFERROR(INDEX($AE$2:$AE$93,SMALL(IF((COUNTIF($K$2:$K61,$AE$2:$AE$93)=0)*($AB$2:$AB$93=$G$1),ROW($AB$1:$AB$92)),1)),""),
IF(AND($G$1="Москва",$J$1="Все Территории"),
IFERROR(INDEX($AE$2:$AE$93,SMALL(IF((COUNTIF($K$2:$K61,$AE$2:$AE$93)=0)*($AC$2:$AC$93=$G$1),ROW($AC$1:$AC$92)),1)),""),
IFERROR(INDEX($AE$2:$AE$93,SMALL(IF((COUNTIF($K$2:$K61,$AE$2:$AE$93)=0)*($AB$2:$AB$93=$J$1),ROW($AB$1:$AB$92)),1)),"")))</f>
        <v/>
      </c>
      <c r="L62" t="str">
        <f t="array" ref="L62">IF($K$1="Все Города",
IFERROR(INDEX($AE$2:$AE$93,SMALL(IF((COUNTIF($L$2:$L61,$AE$2:$AE$93)=0)*($AB$2:$AB$93=$G$1),ROW($AB$1:$AB$92)),1)),""),
IF(AND($G$1="Москва",$J$1="Все"),
IFERROR(INDEX($AE$2:$AE$93,SMALL(IF((COUNTIF($L$2:$L61,$AE$2:$AE$93)=0)*($AD$2:$AD$93=$G$1),ROW($AB$1:$AB$92)),1)),""),
IF(AND($G$1="Москва",$J$1&lt;&gt;"Все"),
IFERROR(INDEX($AE$2:$AE$93,SMALL(IF((COUNTIF($L$2:$L61,$AE$2:$AE$93)=0)*($AB$2:$AB$93=$J$1),ROW($AB$1:$AB$92)),1)),""),
IFERROR(INDEX($AE$2:$AE$93,SMALL(IF((COUNTIF($L$2:$L61,$AE$2:$AE$93)=0)*($AC$2:$AC$93=$K$1),ROW($AC$1:$AC$92)),1)),""))))</f>
        <v/>
      </c>
      <c r="M62" t="str">
        <f t="array" ref="M62">IFERROR(INDEX($O$2:$O$93,SMALL(IF(COUNTIF($M$1:M61,$O$2:$O$93)=0,ROW($O$1:$O$92)),1)),"")</f>
        <v/>
      </c>
      <c r="N62" t="str">
        <f t="array" ref="N62">IF($G$1="Все Округа",
IFERROR(INDEX($AE$2:$AE$93,SMALL(IF(COUNTIF($N$1:N61,$AE$2:$AE$93)=0,ROW($AE$1:$AE$92)),1)),""),
IF($J$1="Все Территории",
IFERROR(INDEX($AE$2:$AE$93,SMALL(IF((COUNTIF($N$1:$N61,$AE$2:$AE$93)=0)*($AA$2:$AA$93=$G$1),ROW($AA$1:$AA$92)),1)),""),
IF($K$1="Все Города",
IFERROR(INDEX($AE$2:$AE$93,SMALL(IF((COUNTIF($N$1:$N61,$AE$2:$AE$93)=0)*($AB$2:$AB$93=$J$1),ROW($AB$1:$AB$92)),1)),""),
IF($L$1="Все Филиалы",
IFERROR(INDEX($AE$2:$AE$93,SMALL(IF((COUNTIF($N$1:$N61,$AE$2:$AE$93)=0)*($AC$2:$AC$93=$K$1),ROW($AC$1:$AC$92)),1)),""),
IF(ROW($L62)=3,$L$1,"")
)
)
)
)</f>
        <v>ТЕРР_МСК11</v>
      </c>
      <c r="O62" t="str">
        <f t="shared" si="3"/>
        <v>Большой</v>
      </c>
      <c r="P62" t="str">
        <f t="array" ref="P62">IF($O$1="Все Форматы",
IFERROR(INDEX($N$3:$N$93,SMALL(IF(COUNTIF($P$2:$P61,$N$3:$N$93)=0,ROW($N$2:$N$92)-1),1)),""),
IFERROR(INDEX($N$2:$N$93,SMALL(IF((COUNTIF($P$1:$P61,$N$2:$N$93)=0)*($O$2:$O$93=$O$1),ROW($O$1:$O$92)),1)),""))</f>
        <v/>
      </c>
      <c r="Q62" t="str">
        <f t="array" ref="Q62">IF($P62="","",VLOOKUP($P62,$AE$3:$AI$93,3,0))</f>
        <v/>
      </c>
      <c r="R62" t="str">
        <f t="array" ref="R62">IFERROR(INDEX($Q$2:$Q$93,SMALL(IF(COUNTIF($R$1:R61,$Q$2:$Q$93)=0,ROW($Q$1:$Q$92)),1)),"")</f>
        <v/>
      </c>
      <c r="S62" t="str">
        <f t="array" ref="S62">IFERROR(INDEX($P$2:$P$93,SMALL(IF((COUNTIF($S$1:$S61,$P$2:$P$93)=0)*($Q$2:$Q$93=$S$1),ROW($Q$1:$Q$92)),1)),"")</f>
        <v/>
      </c>
      <c r="T62" t="str">
        <f t="shared" si="4"/>
        <v/>
      </c>
      <c r="U62" s="4" t="str">
        <f t="array" ref="U62">IFERROR(INDEX($T$2:$T$93,SMALL(IF(COUNTIF($U$1:U61,$T$2:$T$93)=0,ROW($T$1:$T$92)),1)),"")</f>
        <v/>
      </c>
      <c r="V62" s="4" t="str">
        <f t="array" ref="V62">IFERROR(INDEX($P$2:$P$93,SMALL(IF((COUNTIF($V$1:$V61,$P$2:$P$93)=0)*($U$2:$U$93=$V$1),ROW($U$1:$U$92)),1)),"")</f>
        <v/>
      </c>
      <c r="W62" t="str">
        <f t="shared" si="5"/>
        <v/>
      </c>
      <c r="X62" t="str">
        <f t="array" ref="X62">IFERROR(INDEX($W$2:$W$93,SMALL(IF(COUNTIF($X$1:X61,$W$2:$W$93)=0,ROW($W$1:$W$92)),1)),"")</f>
        <v/>
      </c>
      <c r="Y62" t="str">
        <f t="array" ref="Y62">IFERROR(INDEX($P$2:$P$93,SMALL(IF((COUNTIF($Y$1:$Y61,$P$2:$P$93)=0)*($X$2:$X$93=$Y$1),ROW($X$1:$X$92)),1)),"")</f>
        <v/>
      </c>
      <c r="AA62" t="s">
        <v>66</v>
      </c>
      <c r="AB62" s="4" t="s">
        <v>1</v>
      </c>
      <c r="AC62" s="4" t="s">
        <v>1</v>
      </c>
      <c r="AD62" s="3" t="s">
        <v>67</v>
      </c>
      <c r="AE62" s="2" t="s">
        <v>166</v>
      </c>
      <c r="AF62" t="s">
        <v>228</v>
      </c>
      <c r="AG62" t="s">
        <v>66</v>
      </c>
      <c r="AH62" s="4" t="s">
        <v>1</v>
      </c>
      <c r="AI62" s="4" t="s">
        <v>1</v>
      </c>
      <c r="AK62" t="s">
        <v>239</v>
      </c>
      <c r="AL62" s="4" t="s">
        <v>9</v>
      </c>
      <c r="AM62" s="4" t="s">
        <v>9</v>
      </c>
      <c r="AN62" s="3" t="s">
        <v>80</v>
      </c>
      <c r="AO62" s="2" t="s">
        <v>159</v>
      </c>
      <c r="AP62" t="s">
        <v>229</v>
      </c>
      <c r="AQ62" t="s">
        <v>239</v>
      </c>
      <c r="AR62" s="4" t="s">
        <v>9</v>
      </c>
      <c r="AS62" s="4" t="s">
        <v>9</v>
      </c>
      <c r="AU62" t="s">
        <v>238</v>
      </c>
      <c r="AV62" s="4" t="s">
        <v>238</v>
      </c>
      <c r="AW62" s="4" t="s">
        <v>3</v>
      </c>
      <c r="AX62" s="3" t="s">
        <v>69</v>
      </c>
      <c r="AY62" s="2" t="s">
        <v>157</v>
      </c>
      <c r="AZ62" t="s">
        <v>229</v>
      </c>
      <c r="BA62" t="s">
        <v>238</v>
      </c>
      <c r="BB62" s="4" t="s">
        <v>238</v>
      </c>
      <c r="BC62" s="4" t="s">
        <v>3</v>
      </c>
      <c r="BE62" t="s">
        <v>240</v>
      </c>
      <c r="BF62" s="4" t="s">
        <v>246</v>
      </c>
      <c r="BG62" s="4" t="s">
        <v>44</v>
      </c>
      <c r="BH62" s="3" t="s">
        <v>137</v>
      </c>
      <c r="BI62" s="2" t="s">
        <v>138</v>
      </c>
      <c r="BJ62" t="s">
        <v>230</v>
      </c>
      <c r="BK62" t="s">
        <v>240</v>
      </c>
      <c r="BL62" s="4" t="s">
        <v>246</v>
      </c>
      <c r="BM62" s="4" t="s">
        <v>44</v>
      </c>
    </row>
    <row r="63" spans="5:65" x14ac:dyDescent="0.25">
      <c r="E63" t="s">
        <v>24</v>
      </c>
      <c r="H63" t="str">
        <f t="array" ref="H63">IFERROR(INDEX($AA$2:$AA$93,SMALL(IF(COUNTIF($H$2:H62,$AA$2:$AA$93)=0,ROW($AA$1:$AA$92)),1)),"")</f>
        <v/>
      </c>
      <c r="I63" t="str">
        <f t="array" ref="I63">IFERROR(INDEX($AB$2:$AB$93,SMALL(IF((COUNTIF($I$2:$I62,$AB$2:$AB$93)=0)*($AA$2:$AA$93=$G$1),ROW($AA$1:$AA$92)),1)),"")</f>
        <v/>
      </c>
      <c r="J63" t="str">
        <f t="array" ref="J63">IF($J$1="Все Территории",
IFERROR(INDEX($AC$2:$AC$93,SMALL(IF((COUNTIF($J$2:$J62,$AC$2:$AC$93)=0)*($AA$2:$AA$93=$G$1),ROW($AA$1:$AA$92)),1)),""),
IFERROR(INDEX($AC$2:$AC$93,SMALL(IF((COUNTIF($J$2:$J62,$AC$2:$AC$93)=0)*($AB$2:$AB$93=$J$1),ROW($AB$1:$AB$92)),1)),""))</f>
        <v/>
      </c>
      <c r="K63" t="str">
        <f t="array" ref="K63">IF($J$1="Все Территории",
IFERROR(INDEX($AE$2:$AE$93,SMALL(IF((COUNTIF($K$2:$K62,$AE$2:$AE$93)=0)*($AB$2:$AB$93=$G$1),ROW($AB$1:$AB$92)),1)),""),
IF(AND($G$1="Москва",$J$1="Все Территории"),
IFERROR(INDEX($AE$2:$AE$93,SMALL(IF((COUNTIF($K$2:$K62,$AE$2:$AE$93)=0)*($AC$2:$AC$93=$G$1),ROW($AC$1:$AC$92)),1)),""),
IFERROR(INDEX($AE$2:$AE$93,SMALL(IF((COUNTIF($K$2:$K62,$AE$2:$AE$93)=0)*($AB$2:$AB$93=$J$1),ROW($AB$1:$AB$92)),1)),"")))</f>
        <v/>
      </c>
      <c r="L63" t="str">
        <f t="array" ref="L63">IF($K$1="Все Города",
IFERROR(INDEX($AE$2:$AE$93,SMALL(IF((COUNTIF($L$2:$L62,$AE$2:$AE$93)=0)*($AB$2:$AB$93=$G$1),ROW($AB$1:$AB$92)),1)),""),
IF(AND($G$1="Москва",$J$1="Все"),
IFERROR(INDEX($AE$2:$AE$93,SMALL(IF((COUNTIF($L$2:$L62,$AE$2:$AE$93)=0)*($AD$2:$AD$93=$G$1),ROW($AB$1:$AB$92)),1)),""),
IF(AND($G$1="Москва",$J$1&lt;&gt;"Все"),
IFERROR(INDEX($AE$2:$AE$93,SMALL(IF((COUNTIF($L$2:$L62,$AE$2:$AE$93)=0)*($AB$2:$AB$93=$J$1),ROW($AB$1:$AB$92)),1)),""),
IFERROR(INDEX($AE$2:$AE$93,SMALL(IF((COUNTIF($L$2:$L62,$AE$2:$AE$93)=0)*($AC$2:$AC$93=$K$1),ROW($AC$1:$AC$92)),1)),""))))</f>
        <v/>
      </c>
      <c r="M63" t="str">
        <f t="array" ref="M63">IFERROR(INDEX($O$2:$O$93,SMALL(IF(COUNTIF($M$1:M62,$O$2:$O$93)=0,ROW($O$1:$O$92)),1)),"")</f>
        <v/>
      </c>
      <c r="N63" t="str">
        <f t="array" ref="N63">IF($G$1="Все Округа",
IFERROR(INDEX($AE$2:$AE$93,SMALL(IF(COUNTIF($N$1:N62,$AE$2:$AE$93)=0,ROW($AE$1:$AE$92)),1)),""),
IF($J$1="Все Территории",
IFERROR(INDEX($AE$2:$AE$93,SMALL(IF((COUNTIF($N$1:$N62,$AE$2:$AE$93)=0)*($AA$2:$AA$93=$G$1),ROW($AA$1:$AA$92)),1)),""),
IF($K$1="Все Города",
IFERROR(INDEX($AE$2:$AE$93,SMALL(IF((COUNTIF($N$1:$N62,$AE$2:$AE$93)=0)*($AB$2:$AB$93=$J$1),ROW($AB$1:$AB$92)),1)),""),
IF($L$1="Все Филиалы",
IFERROR(INDEX($AE$2:$AE$93,SMALL(IF((COUNTIF($N$1:$N62,$AE$2:$AE$93)=0)*($AC$2:$AC$93=$K$1),ROW($AC$1:$AC$92)),1)),""),
IF(ROW($L63)=3,$L$1,"")
)
)
)
)</f>
        <v>ТЕРР_КПС1</v>
      </c>
      <c r="O63" t="str">
        <f t="shared" si="3"/>
        <v>Малыш</v>
      </c>
      <c r="P63" t="str">
        <f t="array" ref="P63">IF($O$1="Все Форматы",
IFERROR(INDEX($N$3:$N$93,SMALL(IF(COUNTIF($P$2:$P62,$N$3:$N$93)=0,ROW($N$2:$N$92)-1),1)),""),
IFERROR(INDEX($N$2:$N$93,SMALL(IF((COUNTIF($P$1:$P62,$N$2:$N$93)=0)*($O$2:$O$93=$O$1),ROW($O$1:$O$92)),1)),""))</f>
        <v/>
      </c>
      <c r="Q63" t="str">
        <f t="array" ref="Q63">IF($P63="","",VLOOKUP($P63,$AE$3:$AI$93,3,0))</f>
        <v/>
      </c>
      <c r="R63" t="str">
        <f t="array" ref="R63">IFERROR(INDEX($Q$2:$Q$93,SMALL(IF(COUNTIF($R$1:R62,$Q$2:$Q$93)=0,ROW($Q$1:$Q$92)),1)),"")</f>
        <v/>
      </c>
      <c r="S63" t="str">
        <f t="array" ref="S63">IFERROR(INDEX($P$2:$P$93,SMALL(IF((COUNTIF($S$1:$S62,$P$2:$P$93)=0)*($Q$2:$Q$93=$S$1),ROW($Q$1:$Q$92)),1)),"")</f>
        <v/>
      </c>
      <c r="T63" t="str">
        <f t="shared" si="4"/>
        <v/>
      </c>
      <c r="U63" s="4" t="str">
        <f t="array" ref="U63">IFERROR(INDEX($T$2:$T$93,SMALL(IF(COUNTIF($U$1:U62,$T$2:$T$93)=0,ROW($T$1:$T$92)),1)),"")</f>
        <v/>
      </c>
      <c r="V63" s="4" t="str">
        <f t="array" ref="V63">IFERROR(INDEX($P$2:$P$93,SMALL(IF((COUNTIF($V$1:$V62,$P$2:$P$93)=0)*($U$2:$U$93=$V$1),ROW($U$1:$U$92)),1)),"")</f>
        <v/>
      </c>
      <c r="W63" t="str">
        <f t="shared" si="5"/>
        <v/>
      </c>
      <c r="X63" t="str">
        <f t="array" ref="X63">IFERROR(INDEX($W$2:$W$93,SMALL(IF(COUNTIF($X$1:X62,$W$2:$W$93)=0,ROW($W$1:$W$92)),1)),"")</f>
        <v/>
      </c>
      <c r="Y63" t="str">
        <f t="array" ref="Y63">IFERROR(INDEX($P$2:$P$93,SMALL(IF((COUNTIF($Y$1:$Y62,$P$2:$P$93)=0)*($X$2:$X$93=$Y$1),ROW($X$1:$X$92)),1)),"")</f>
        <v/>
      </c>
      <c r="AA63" t="s">
        <v>241</v>
      </c>
      <c r="AB63" s="4" t="s">
        <v>10</v>
      </c>
      <c r="AC63" s="4" t="s">
        <v>54</v>
      </c>
      <c r="AD63" s="3" t="s">
        <v>167</v>
      </c>
      <c r="AE63" s="2" t="s">
        <v>168</v>
      </c>
      <c r="AF63" t="s">
        <v>230</v>
      </c>
      <c r="AG63" t="s">
        <v>241</v>
      </c>
      <c r="AH63" s="4" t="s">
        <v>10</v>
      </c>
      <c r="AI63" s="4" t="s">
        <v>54</v>
      </c>
      <c r="AK63" t="s">
        <v>239</v>
      </c>
      <c r="AL63" s="4" t="s">
        <v>247</v>
      </c>
      <c r="AM63" s="4" t="s">
        <v>34</v>
      </c>
      <c r="AN63" s="3" t="s">
        <v>160</v>
      </c>
      <c r="AO63" s="2" t="s">
        <v>161</v>
      </c>
      <c r="AP63" t="s">
        <v>229</v>
      </c>
      <c r="AQ63" t="s">
        <v>239</v>
      </c>
      <c r="AR63" s="4" t="s">
        <v>247</v>
      </c>
      <c r="AS63" s="4" t="s">
        <v>34</v>
      </c>
      <c r="AU63" t="s">
        <v>238</v>
      </c>
      <c r="AV63" s="4" t="s">
        <v>238</v>
      </c>
      <c r="AW63" s="4" t="s">
        <v>3</v>
      </c>
      <c r="AX63" s="3" t="s">
        <v>69</v>
      </c>
      <c r="AY63" s="2" t="s">
        <v>197</v>
      </c>
      <c r="AZ63" t="s">
        <v>229</v>
      </c>
      <c r="BA63" t="s">
        <v>238</v>
      </c>
      <c r="BB63" s="4" t="s">
        <v>238</v>
      </c>
      <c r="BC63" s="4" t="s">
        <v>3</v>
      </c>
      <c r="BE63" t="s">
        <v>240</v>
      </c>
      <c r="BF63" s="4" t="s">
        <v>7</v>
      </c>
      <c r="BG63" s="4" t="s">
        <v>7</v>
      </c>
      <c r="BH63" s="3" t="s">
        <v>75</v>
      </c>
      <c r="BI63" s="2" t="s">
        <v>76</v>
      </c>
      <c r="BJ63" t="s">
        <v>228</v>
      </c>
      <c r="BK63" t="s">
        <v>240</v>
      </c>
      <c r="BL63" s="4" t="s">
        <v>7</v>
      </c>
      <c r="BM63" s="4" t="s">
        <v>7</v>
      </c>
    </row>
    <row r="64" spans="5:65" x14ac:dyDescent="0.25">
      <c r="E64" t="s">
        <v>20</v>
      </c>
      <c r="H64" t="str">
        <f t="array" ref="H64">IFERROR(INDEX($AA$2:$AA$93,SMALL(IF(COUNTIF($H$2:H63,$AA$2:$AA$93)=0,ROW($AA$1:$AA$92)),1)),"")</f>
        <v/>
      </c>
      <c r="I64" t="str">
        <f t="array" ref="I64">IFERROR(INDEX($AB$2:$AB$93,SMALL(IF((COUNTIF($I$2:$I63,$AB$2:$AB$93)=0)*($AA$2:$AA$93=$G$1),ROW($AA$1:$AA$92)),1)),"")</f>
        <v/>
      </c>
      <c r="J64" t="str">
        <f t="array" ref="J64">IF($J$1="Все Территории",
IFERROR(INDEX($AC$2:$AC$93,SMALL(IF((COUNTIF($J$2:$J63,$AC$2:$AC$93)=0)*($AA$2:$AA$93=$G$1),ROW($AA$1:$AA$92)),1)),""),
IFERROR(INDEX($AC$2:$AC$93,SMALL(IF((COUNTIF($J$2:$J63,$AC$2:$AC$93)=0)*($AB$2:$AB$93=$J$1),ROW($AB$1:$AB$92)),1)),""))</f>
        <v/>
      </c>
      <c r="K64" t="str">
        <f t="array" ref="K64">IF($J$1="Все Территории",
IFERROR(INDEX($AE$2:$AE$93,SMALL(IF((COUNTIF($K$2:$K63,$AE$2:$AE$93)=0)*($AB$2:$AB$93=$G$1),ROW($AB$1:$AB$92)),1)),""),
IF(AND($G$1="Москва",$J$1="Все Территории"),
IFERROR(INDEX($AE$2:$AE$93,SMALL(IF((COUNTIF($K$2:$K63,$AE$2:$AE$93)=0)*($AC$2:$AC$93=$G$1),ROW($AC$1:$AC$92)),1)),""),
IFERROR(INDEX($AE$2:$AE$93,SMALL(IF((COUNTIF($K$2:$K63,$AE$2:$AE$93)=0)*($AB$2:$AB$93=$J$1),ROW($AB$1:$AB$92)),1)),"")))</f>
        <v/>
      </c>
      <c r="L64" t="str">
        <f t="array" ref="L64">IF($K$1="Все Города",
IFERROR(INDEX($AE$2:$AE$93,SMALL(IF((COUNTIF($L$2:$L63,$AE$2:$AE$93)=0)*($AB$2:$AB$93=$G$1),ROW($AB$1:$AB$92)),1)),""),
IF(AND($G$1="Москва",$J$1="Все"),
IFERROR(INDEX($AE$2:$AE$93,SMALL(IF((COUNTIF($L$2:$L63,$AE$2:$AE$93)=0)*($AD$2:$AD$93=$G$1),ROW($AB$1:$AB$92)),1)),""),
IF(AND($G$1="Москва",$J$1&lt;&gt;"Все"),
IFERROR(INDEX($AE$2:$AE$93,SMALL(IF((COUNTIF($L$2:$L63,$AE$2:$AE$93)=0)*($AB$2:$AB$93=$J$1),ROW($AB$1:$AB$92)),1)),""),
IFERROR(INDEX($AE$2:$AE$93,SMALL(IF((COUNTIF($L$2:$L63,$AE$2:$AE$93)=0)*($AC$2:$AC$93=$K$1),ROW($AC$1:$AC$92)),1)),""))))</f>
        <v/>
      </c>
      <c r="M64" t="str">
        <f t="array" ref="M64">IFERROR(INDEX($O$2:$O$93,SMALL(IF(COUNTIF($M$1:M63,$O$2:$O$93)=0,ROW($O$1:$O$92)),1)),"")</f>
        <v/>
      </c>
      <c r="N64" t="str">
        <f t="array" ref="N64">IF($G$1="Все Округа",
IFERROR(INDEX($AE$2:$AE$93,SMALL(IF(COUNTIF($N$1:N63,$AE$2:$AE$93)=0,ROW($AE$1:$AE$92)),1)),""),
IF($J$1="Все Территории",
IFERROR(INDEX($AE$2:$AE$93,SMALL(IF((COUNTIF($N$1:$N63,$AE$2:$AE$93)=0)*($AA$2:$AA$93=$G$1),ROW($AA$1:$AA$92)),1)),""),
IF($K$1="Все Города",
IFERROR(INDEX($AE$2:$AE$93,SMALL(IF((COUNTIF($N$1:$N63,$AE$2:$AE$93)=0)*($AB$2:$AB$93=$J$1),ROW($AB$1:$AB$92)),1)),""),
IF($L$1="Все Филиалы",
IFERROR(INDEX($AE$2:$AE$93,SMALL(IF((COUNTIF($N$1:$N63,$AE$2:$AE$93)=0)*($AC$2:$AC$93=$K$1),ROW($AC$1:$AC$92)),1)),""),
IF(ROW($L64)=3,$L$1,"")
)
)
)
)</f>
        <v>ТЕРР_СВТ1</v>
      </c>
      <c r="O64" t="str">
        <f t="shared" si="3"/>
        <v>Малыш</v>
      </c>
      <c r="P64" t="str">
        <f t="array" ref="P64">IF($O$1="Все Форматы",
IFERROR(INDEX($N$3:$N$93,SMALL(IF(COUNTIF($P$2:$P63,$N$3:$N$93)=0,ROW($N$2:$N$92)-1),1)),""),
IFERROR(INDEX($N$2:$N$93,SMALL(IF((COUNTIF($P$1:$P63,$N$2:$N$93)=0)*($O$2:$O$93=$O$1),ROW($O$1:$O$92)),1)),""))</f>
        <v/>
      </c>
      <c r="Q64" t="str">
        <f t="array" ref="Q64">IF($P64="","",VLOOKUP($P64,$AE$3:$AI$93,3,0))</f>
        <v/>
      </c>
      <c r="R64" t="str">
        <f t="array" ref="R64">IFERROR(INDEX($Q$2:$Q$93,SMALL(IF(COUNTIF($R$1:R63,$Q$2:$Q$93)=0,ROW($Q$1:$Q$92)),1)),"")</f>
        <v/>
      </c>
      <c r="S64" t="str">
        <f t="array" ref="S64">IFERROR(INDEX($P$2:$P$93,SMALL(IF((COUNTIF($S$1:$S63,$P$2:$P$93)=0)*($Q$2:$Q$93=$S$1),ROW($Q$1:$Q$92)),1)),"")</f>
        <v/>
      </c>
      <c r="T64" t="str">
        <f t="shared" si="4"/>
        <v/>
      </c>
      <c r="U64" s="4" t="str">
        <f t="array" ref="U64">IFERROR(INDEX($T$2:$T$93,SMALL(IF(COUNTIF($U$1:U63,$T$2:$T$93)=0,ROW($T$1:$T$92)),1)),"")</f>
        <v/>
      </c>
      <c r="V64" s="4" t="str">
        <f t="array" ref="V64">IFERROR(INDEX($P$2:$P$93,SMALL(IF((COUNTIF($V$1:$V63,$P$2:$P$93)=0)*($U$2:$U$93=$V$1),ROW($U$1:$U$92)),1)),"")</f>
        <v/>
      </c>
      <c r="W64" t="str">
        <f t="shared" si="5"/>
        <v/>
      </c>
      <c r="X64" t="str">
        <f t="array" ref="X64">IFERROR(INDEX($W$2:$W$93,SMALL(IF(COUNTIF($X$1:X63,$W$2:$W$93)=0,ROW($W$1:$W$92)),1)),"")</f>
        <v/>
      </c>
      <c r="Y64" t="str">
        <f t="array" ref="Y64">IFERROR(INDEX($P$2:$P$93,SMALL(IF((COUNTIF($Y$1:$Y63,$P$2:$P$93)=0)*($X$2:$X$93=$Y$1),ROW($X$1:$X$92)),1)),"")</f>
        <v/>
      </c>
      <c r="AA64" t="s">
        <v>241</v>
      </c>
      <c r="AB64" s="4" t="s">
        <v>20</v>
      </c>
      <c r="AC64" s="4" t="s">
        <v>57</v>
      </c>
      <c r="AD64" s="3" t="s">
        <v>169</v>
      </c>
      <c r="AE64" s="2" t="s">
        <v>170</v>
      </c>
      <c r="AF64" t="s">
        <v>230</v>
      </c>
      <c r="AG64" t="s">
        <v>241</v>
      </c>
      <c r="AH64" s="4" t="s">
        <v>20</v>
      </c>
      <c r="AI64" s="4" t="s">
        <v>57</v>
      </c>
      <c r="AK64" t="s">
        <v>239</v>
      </c>
      <c r="AL64" s="4" t="s">
        <v>248</v>
      </c>
      <c r="AM64" s="4" t="s">
        <v>39</v>
      </c>
      <c r="AN64" s="3" t="s">
        <v>171</v>
      </c>
      <c r="AO64" s="2" t="s">
        <v>172</v>
      </c>
      <c r="AP64" t="s">
        <v>229</v>
      </c>
      <c r="AQ64" t="s">
        <v>239</v>
      </c>
      <c r="AR64" s="4" t="s">
        <v>248</v>
      </c>
      <c r="AS64" s="4" t="s">
        <v>39</v>
      </c>
      <c r="AU64" t="s">
        <v>238</v>
      </c>
      <c r="AV64" s="4" t="s">
        <v>238</v>
      </c>
      <c r="AW64" s="4" t="s">
        <v>48</v>
      </c>
      <c r="AX64" s="3" t="s">
        <v>203</v>
      </c>
      <c r="AY64" s="2" t="s">
        <v>204</v>
      </c>
      <c r="AZ64" t="s">
        <v>230</v>
      </c>
      <c r="BA64" t="s">
        <v>238</v>
      </c>
      <c r="BB64" s="4" t="s">
        <v>238</v>
      </c>
      <c r="BC64" s="4" t="s">
        <v>48</v>
      </c>
      <c r="BE64" t="s">
        <v>240</v>
      </c>
      <c r="BF64" s="4" t="s">
        <v>7</v>
      </c>
      <c r="BG64" s="4" t="s">
        <v>7</v>
      </c>
      <c r="BH64" s="3" t="s">
        <v>75</v>
      </c>
      <c r="BI64" s="2" t="s">
        <v>153</v>
      </c>
      <c r="BJ64" t="s">
        <v>229</v>
      </c>
      <c r="BK64" t="s">
        <v>240</v>
      </c>
      <c r="BL64" s="4" t="s">
        <v>7</v>
      </c>
      <c r="BM64" s="4" t="s">
        <v>7</v>
      </c>
    </row>
    <row r="65" spans="5:65" x14ac:dyDescent="0.25">
      <c r="E65" t="s">
        <v>22</v>
      </c>
      <c r="H65" t="str">
        <f t="array" ref="H65">IFERROR(INDEX($AA$2:$AA$93,SMALL(IF(COUNTIF($H$2:H64,$AA$2:$AA$93)=0,ROW($AA$1:$AA$92)),1)),"")</f>
        <v/>
      </c>
      <c r="I65" t="str">
        <f t="array" ref="I65">IFERROR(INDEX($AB$2:$AB$93,SMALL(IF((COUNTIF($I$2:$I64,$AB$2:$AB$93)=0)*($AA$2:$AA$93=$G$1),ROW($AA$1:$AA$92)),1)),"")</f>
        <v/>
      </c>
      <c r="J65" t="str">
        <f t="array" ref="J65">IF($J$1="Все Территории",
IFERROR(INDEX($AC$2:$AC$93,SMALL(IF((COUNTIF($J$2:$J64,$AC$2:$AC$93)=0)*($AA$2:$AA$93=$G$1),ROW($AA$1:$AA$92)),1)),""),
IFERROR(INDEX($AC$2:$AC$93,SMALL(IF((COUNTIF($J$2:$J64,$AC$2:$AC$93)=0)*($AB$2:$AB$93=$J$1),ROW($AB$1:$AB$92)),1)),""))</f>
        <v/>
      </c>
      <c r="K65" t="str">
        <f t="array" ref="K65">IF($J$1="Все Территории",
IFERROR(INDEX($AE$2:$AE$93,SMALL(IF((COUNTIF($K$2:$K64,$AE$2:$AE$93)=0)*($AB$2:$AB$93=$G$1),ROW($AB$1:$AB$92)),1)),""),
IF(AND($G$1="Москва",$J$1="Все Территории"),
IFERROR(INDEX($AE$2:$AE$93,SMALL(IF((COUNTIF($K$2:$K64,$AE$2:$AE$93)=0)*($AC$2:$AC$93=$G$1),ROW($AC$1:$AC$92)),1)),""),
IFERROR(INDEX($AE$2:$AE$93,SMALL(IF((COUNTIF($K$2:$K64,$AE$2:$AE$93)=0)*($AB$2:$AB$93=$J$1),ROW($AB$1:$AB$92)),1)),"")))</f>
        <v/>
      </c>
      <c r="L65" t="str">
        <f t="array" ref="L65">IF($K$1="Все Города",
IFERROR(INDEX($AE$2:$AE$93,SMALL(IF((COUNTIF($L$2:$L64,$AE$2:$AE$93)=0)*($AB$2:$AB$93=$G$1),ROW($AB$1:$AB$92)),1)),""),
IF(AND($G$1="Москва",$J$1="Все"),
IFERROR(INDEX($AE$2:$AE$93,SMALL(IF((COUNTIF($L$2:$L64,$AE$2:$AE$93)=0)*($AD$2:$AD$93=$G$1),ROW($AB$1:$AB$92)),1)),""),
IF(AND($G$1="Москва",$J$1&lt;&gt;"Все"),
IFERROR(INDEX($AE$2:$AE$93,SMALL(IF((COUNTIF($L$2:$L64,$AE$2:$AE$93)=0)*($AB$2:$AB$93=$J$1),ROW($AB$1:$AB$92)),1)),""),
IFERROR(INDEX($AE$2:$AE$93,SMALL(IF((COUNTIF($L$2:$L64,$AE$2:$AE$93)=0)*($AC$2:$AC$93=$K$1),ROW($AC$1:$AC$92)),1)),""))))</f>
        <v/>
      </c>
      <c r="M65" t="str">
        <f t="array" ref="M65">IFERROR(INDEX($O$2:$O$93,SMALL(IF(COUNTIF($M$1:M64,$O$2:$O$93)=0,ROW($O$1:$O$92)),1)),"")</f>
        <v/>
      </c>
      <c r="N65" t="str">
        <f t="array" ref="N65">IF($G$1="Все Округа",
IFERROR(INDEX($AE$2:$AE$93,SMALL(IF(COUNTIF($N$1:N64,$AE$2:$AE$93)=0,ROW($AE$1:$AE$92)),1)),""),
IF($J$1="Все Территории",
IFERROR(INDEX($AE$2:$AE$93,SMALL(IF((COUNTIF($N$1:$N64,$AE$2:$AE$93)=0)*($AA$2:$AA$93=$G$1),ROW($AA$1:$AA$92)),1)),""),
IF($K$1="Все Города",
IFERROR(INDEX($AE$2:$AE$93,SMALL(IF((COUNTIF($N$1:$N64,$AE$2:$AE$93)=0)*($AB$2:$AB$93=$J$1),ROW($AB$1:$AB$92)),1)),""),
IF($L$1="Все Филиалы",
IFERROR(INDEX($AE$2:$AE$93,SMALL(IF((COUNTIF($N$1:$N64,$AE$2:$AE$93)=0)*($AC$2:$AC$93=$K$1),ROW($AC$1:$AC$92)),1)),""),
IF(ROW($L65)=3,$L$1,"")
)
)
)
)</f>
        <v>ТЕРР_ТМБ1</v>
      </c>
      <c r="O65" t="str">
        <f t="shared" si="3"/>
        <v>Средний</v>
      </c>
      <c r="P65" t="str">
        <f t="array" ref="P65">IF($O$1="Все Форматы",
IFERROR(INDEX($N$3:$N$93,SMALL(IF(COUNTIF($P$2:$P64,$N$3:$N$93)=0,ROW($N$2:$N$92)-1),1)),""),
IFERROR(INDEX($N$2:$N$93,SMALL(IF((COUNTIF($P$1:$P64,$N$2:$N$93)=0)*($O$2:$O$93=$O$1),ROW($O$1:$O$92)),1)),""))</f>
        <v/>
      </c>
      <c r="Q65" t="str">
        <f t="array" ref="Q65">IF($P65="","",VLOOKUP($P65,$AE$3:$AI$93,3,0))</f>
        <v/>
      </c>
      <c r="R65" t="str">
        <f t="array" ref="R65">IFERROR(INDEX($Q$2:$Q$93,SMALL(IF(COUNTIF($R$1:R64,$Q$2:$Q$93)=0,ROW($Q$1:$Q$92)),1)),"")</f>
        <v/>
      </c>
      <c r="S65" t="str">
        <f t="array" ref="S65">IFERROR(INDEX($P$2:$P$93,SMALL(IF((COUNTIF($S$1:$S64,$P$2:$P$93)=0)*($Q$2:$Q$93=$S$1),ROW($Q$1:$Q$92)),1)),"")</f>
        <v/>
      </c>
      <c r="T65" t="str">
        <f t="shared" si="4"/>
        <v/>
      </c>
      <c r="U65" s="4" t="str">
        <f t="array" ref="U65">IFERROR(INDEX($T$2:$T$93,SMALL(IF(COUNTIF($U$1:U64,$T$2:$T$93)=0,ROW($T$1:$T$92)),1)),"")</f>
        <v/>
      </c>
      <c r="V65" s="4" t="str">
        <f t="array" ref="V65">IFERROR(INDEX($P$2:$P$93,SMALL(IF((COUNTIF($V$1:$V64,$P$2:$P$93)=0)*($U$2:$U$93=$V$1),ROW($U$1:$U$92)),1)),"")</f>
        <v/>
      </c>
      <c r="W65" t="str">
        <f t="shared" si="5"/>
        <v/>
      </c>
      <c r="X65" t="str">
        <f t="array" ref="X65">IFERROR(INDEX($W$2:$W$93,SMALL(IF(COUNTIF($X$1:X64,$W$2:$W$93)=0,ROW($W$1:$W$92)),1)),"")</f>
        <v/>
      </c>
      <c r="Y65" t="str">
        <f t="array" ref="Y65">IFERROR(INDEX($P$2:$P$93,SMALL(IF((COUNTIF($Y$1:$Y64,$P$2:$P$93)=0)*($X$2:$X$93=$Y$1),ROW($X$1:$X$92)),1)),"")</f>
        <v/>
      </c>
      <c r="AA65" t="s">
        <v>239</v>
      </c>
      <c r="AB65" s="4" t="s">
        <v>248</v>
      </c>
      <c r="AC65" s="4" t="s">
        <v>39</v>
      </c>
      <c r="AD65" s="3" t="s">
        <v>171</v>
      </c>
      <c r="AE65" s="2" t="s">
        <v>172</v>
      </c>
      <c r="AF65" t="s">
        <v>229</v>
      </c>
      <c r="AG65" t="s">
        <v>239</v>
      </c>
      <c r="AH65" s="4" t="s">
        <v>248</v>
      </c>
      <c r="AI65" s="4" t="s">
        <v>39</v>
      </c>
      <c r="AK65" t="s">
        <v>239</v>
      </c>
      <c r="AL65" s="4" t="s">
        <v>247</v>
      </c>
      <c r="AM65" s="4" t="s">
        <v>42</v>
      </c>
      <c r="AN65" s="3" t="s">
        <v>179</v>
      </c>
      <c r="AO65" s="2" t="s">
        <v>180</v>
      </c>
      <c r="AP65" t="s">
        <v>230</v>
      </c>
      <c r="AQ65" t="s">
        <v>239</v>
      </c>
      <c r="AR65" s="4" t="s">
        <v>247</v>
      </c>
      <c r="AS65" s="4" t="s">
        <v>42</v>
      </c>
      <c r="AU65" t="s">
        <v>238</v>
      </c>
      <c r="AV65" s="4" t="s">
        <v>238</v>
      </c>
      <c r="AW65" s="4" t="s">
        <v>59</v>
      </c>
      <c r="AX65" s="3" t="s">
        <v>214</v>
      </c>
      <c r="AY65" s="2" t="s">
        <v>215</v>
      </c>
      <c r="AZ65" t="s">
        <v>230</v>
      </c>
      <c r="BA65" t="s">
        <v>238</v>
      </c>
      <c r="BB65" s="4" t="s">
        <v>238</v>
      </c>
      <c r="BC65" s="4" t="s">
        <v>59</v>
      </c>
      <c r="BE65" t="s">
        <v>239</v>
      </c>
      <c r="BF65" s="4" t="s">
        <v>247</v>
      </c>
      <c r="BG65" s="4" t="s">
        <v>45</v>
      </c>
      <c r="BH65" s="3" t="s">
        <v>190</v>
      </c>
      <c r="BI65" s="2" t="s">
        <v>191</v>
      </c>
      <c r="BJ65" t="s">
        <v>229</v>
      </c>
      <c r="BK65" t="s">
        <v>239</v>
      </c>
      <c r="BL65" s="4" t="s">
        <v>247</v>
      </c>
      <c r="BM65" s="4" t="s">
        <v>45</v>
      </c>
    </row>
    <row r="66" spans="5:65" x14ac:dyDescent="0.25">
      <c r="E66" t="s">
        <v>10</v>
      </c>
      <c r="H66" t="str">
        <f t="array" ref="H66">IFERROR(INDEX($AA$2:$AA$93,SMALL(IF(COUNTIF($H$2:H65,$AA$2:$AA$93)=0,ROW($AA$1:$AA$92)),1)),"")</f>
        <v/>
      </c>
      <c r="I66" t="str">
        <f t="array" ref="I66">IFERROR(INDEX($AB$2:$AB$93,SMALL(IF((COUNTIF($I$2:$I65,$AB$2:$AB$93)=0)*($AA$2:$AA$93=$G$1),ROW($AA$1:$AA$92)),1)),"")</f>
        <v/>
      </c>
      <c r="J66" t="str">
        <f t="array" ref="J66">IF($J$1="Все Территории",
IFERROR(INDEX($AC$2:$AC$93,SMALL(IF((COUNTIF($J$2:$J65,$AC$2:$AC$93)=0)*($AA$2:$AA$93=$G$1),ROW($AA$1:$AA$92)),1)),""),
IFERROR(INDEX($AC$2:$AC$93,SMALL(IF((COUNTIF($J$2:$J65,$AC$2:$AC$93)=0)*($AB$2:$AB$93=$J$1),ROW($AB$1:$AB$92)),1)),""))</f>
        <v/>
      </c>
      <c r="K66" t="str">
        <f t="array" ref="K66">IF($J$1="Все Территории",
IFERROR(INDEX($AE$2:$AE$93,SMALL(IF((COUNTIF($K$2:$K65,$AE$2:$AE$93)=0)*($AB$2:$AB$93=$G$1),ROW($AB$1:$AB$92)),1)),""),
IF(AND($G$1="Москва",$J$1="Все Территории"),
IFERROR(INDEX($AE$2:$AE$93,SMALL(IF((COUNTIF($K$2:$K65,$AE$2:$AE$93)=0)*($AC$2:$AC$93=$G$1),ROW($AC$1:$AC$92)),1)),""),
IFERROR(INDEX($AE$2:$AE$93,SMALL(IF((COUNTIF($K$2:$K65,$AE$2:$AE$93)=0)*($AB$2:$AB$93=$J$1),ROW($AB$1:$AB$92)),1)),"")))</f>
        <v/>
      </c>
      <c r="L66" t="str">
        <f t="array" ref="L66">IF($K$1="Все Города",
IFERROR(INDEX($AE$2:$AE$93,SMALL(IF((COUNTIF($L$2:$L65,$AE$2:$AE$93)=0)*($AB$2:$AB$93=$G$1),ROW($AB$1:$AB$92)),1)),""),
IF(AND($G$1="Москва",$J$1="Все"),
IFERROR(INDEX($AE$2:$AE$93,SMALL(IF((COUNTIF($L$2:$L65,$AE$2:$AE$93)=0)*($AD$2:$AD$93=$G$1),ROW($AB$1:$AB$92)),1)),""),
IF(AND($G$1="Москва",$J$1&lt;&gt;"Все"),
IFERROR(INDEX($AE$2:$AE$93,SMALL(IF((COUNTIF($L$2:$L65,$AE$2:$AE$93)=0)*($AB$2:$AB$93=$J$1),ROW($AB$1:$AB$92)),1)),""),
IFERROR(INDEX($AE$2:$AE$93,SMALL(IF((COUNTIF($L$2:$L65,$AE$2:$AE$93)=0)*($AC$2:$AC$93=$K$1),ROW($AC$1:$AC$92)),1)),""))))</f>
        <v/>
      </c>
      <c r="M66" t="str">
        <f t="array" ref="M66">IFERROR(INDEX($O$2:$O$93,SMALL(IF(COUNTIF($M$1:M65,$O$2:$O$93)=0,ROW($O$1:$O$92)),1)),"")</f>
        <v/>
      </c>
      <c r="N66" t="str">
        <f t="array" ref="N66">IF($G$1="Все Округа",
IFERROR(INDEX($AE$2:$AE$93,SMALL(IF(COUNTIF($N$1:N65,$AE$2:$AE$93)=0,ROW($AE$1:$AE$92)),1)),""),
IF($J$1="Все Территории",
IFERROR(INDEX($AE$2:$AE$93,SMALL(IF((COUNTIF($N$1:$N65,$AE$2:$AE$93)=0)*($AA$2:$AA$93=$G$1),ROW($AA$1:$AA$92)),1)),""),
IF($K$1="Все Города",
IFERROR(INDEX($AE$2:$AE$93,SMALL(IF((COUNTIF($N$1:$N65,$AE$2:$AE$93)=0)*($AB$2:$AB$93=$J$1),ROW($AB$1:$AB$92)),1)),""),
IF($L$1="Все Филиалы",
IFERROR(INDEX($AE$2:$AE$93,SMALL(IF((COUNTIF($N$1:$N65,$AE$2:$AE$93)=0)*($AC$2:$AC$93=$K$1),ROW($AC$1:$AC$92)),1)),""),
IF(ROW($L66)=3,$L$1,"")
)
)
)
)</f>
        <v>ТЕРР_АБН1</v>
      </c>
      <c r="O66" t="str">
        <f t="shared" si="3"/>
        <v>Малыш</v>
      </c>
      <c r="P66" t="str">
        <f t="array" ref="P66">IF($O$1="Все Форматы",
IFERROR(INDEX($N$3:$N$93,SMALL(IF(COUNTIF($P$2:$P65,$N$3:$N$93)=0,ROW($N$2:$N$92)-1),1)),""),
IFERROR(INDEX($N$2:$N$93,SMALL(IF((COUNTIF($P$1:$P65,$N$2:$N$93)=0)*($O$2:$O$93=$O$1),ROW($O$1:$O$92)),1)),""))</f>
        <v/>
      </c>
      <c r="Q66" t="str">
        <f t="array" ref="Q66">IF($P66="","",VLOOKUP($P66,$AE$3:$AI$93,3,0))</f>
        <v/>
      </c>
      <c r="R66" t="str">
        <f t="array" ref="R66">IFERROR(INDEX($Q$2:$Q$93,SMALL(IF(COUNTIF($R$1:R65,$Q$2:$Q$93)=0,ROW($Q$1:$Q$92)),1)),"")</f>
        <v/>
      </c>
      <c r="S66" t="str">
        <f t="array" ref="S66">IFERROR(INDEX($P$2:$P$93,SMALL(IF((COUNTIF($S$1:$S65,$P$2:$P$93)=0)*($Q$2:$Q$93=$S$1),ROW($Q$1:$Q$92)),1)),"")</f>
        <v/>
      </c>
      <c r="T66" t="str">
        <f t="shared" si="4"/>
        <v/>
      </c>
      <c r="U66" s="4" t="str">
        <f t="array" ref="U66">IFERROR(INDEX($T$2:$T$93,SMALL(IF(COUNTIF($U$1:U65,$T$2:$T$93)=0,ROW($T$1:$T$92)),1)),"")</f>
        <v/>
      </c>
      <c r="V66" s="4" t="str">
        <f t="array" ref="V66">IFERROR(INDEX($P$2:$P$93,SMALL(IF((COUNTIF($V$1:$V65,$P$2:$P$93)=0)*($U$2:$U$93=$V$1),ROW($U$1:$U$92)),1)),"")</f>
        <v/>
      </c>
      <c r="W66" t="str">
        <f t="shared" si="5"/>
        <v/>
      </c>
      <c r="X66" t="str">
        <f t="array" ref="X66">IFERROR(INDEX($W$2:$W$93,SMALL(IF(COUNTIF($X$1:X65,$W$2:$W$93)=0,ROW($W$1:$W$92)),1)),"")</f>
        <v/>
      </c>
      <c r="Y66" t="str">
        <f t="array" ref="Y66">IFERROR(INDEX($P$2:$P$93,SMALL(IF((COUNTIF($Y$1:$Y65,$P$2:$P$93)=0)*($X$2:$X$93=$Y$1),ROW($X$1:$X$92)),1)),"")</f>
        <v/>
      </c>
      <c r="AA66" t="s">
        <v>241</v>
      </c>
      <c r="AB66" s="4" t="s">
        <v>17</v>
      </c>
      <c r="AC66" s="4" t="s">
        <v>52</v>
      </c>
      <c r="AD66" s="3" t="s">
        <v>173</v>
      </c>
      <c r="AE66" s="2" t="s">
        <v>174</v>
      </c>
      <c r="AF66" t="s">
        <v>230</v>
      </c>
      <c r="AG66" t="s">
        <v>241</v>
      </c>
      <c r="AH66" s="4" t="s">
        <v>17</v>
      </c>
      <c r="AI66" s="4" t="s">
        <v>52</v>
      </c>
      <c r="AK66" t="s">
        <v>239</v>
      </c>
      <c r="AL66" s="4" t="s">
        <v>248</v>
      </c>
      <c r="AM66" s="4" t="s">
        <v>37</v>
      </c>
      <c r="AN66" s="3" t="s">
        <v>183</v>
      </c>
      <c r="AO66" s="2" t="s">
        <v>184</v>
      </c>
      <c r="AP66" t="s">
        <v>229</v>
      </c>
      <c r="AQ66" t="s">
        <v>239</v>
      </c>
      <c r="AR66" s="4" t="s">
        <v>248</v>
      </c>
      <c r="AS66" s="4" t="s">
        <v>37</v>
      </c>
      <c r="AU66" t="s">
        <v>238</v>
      </c>
      <c r="AV66" s="4" t="s">
        <v>238</v>
      </c>
      <c r="AW66" s="4" t="s">
        <v>3</v>
      </c>
      <c r="AX66" s="3" t="s">
        <v>69</v>
      </c>
      <c r="AY66" s="2" t="s">
        <v>216</v>
      </c>
      <c r="AZ66" t="s">
        <v>229</v>
      </c>
      <c r="BA66" t="s">
        <v>238</v>
      </c>
      <c r="BB66" s="4" t="s">
        <v>238</v>
      </c>
      <c r="BC66" s="4" t="s">
        <v>3</v>
      </c>
      <c r="BE66" t="s">
        <v>238</v>
      </c>
      <c r="BF66" s="4" t="s">
        <v>238</v>
      </c>
      <c r="BG66" s="4" t="s">
        <v>3</v>
      </c>
      <c r="BH66" s="3" t="s">
        <v>69</v>
      </c>
      <c r="BI66" s="2" t="s">
        <v>70</v>
      </c>
      <c r="BJ66" t="s">
        <v>228</v>
      </c>
      <c r="BK66" t="s">
        <v>238</v>
      </c>
      <c r="BL66" s="4" t="s">
        <v>238</v>
      </c>
      <c r="BM66" s="4" t="s">
        <v>3</v>
      </c>
    </row>
    <row r="67" spans="5:65" x14ac:dyDescent="0.25">
      <c r="E67" t="s">
        <v>50</v>
      </c>
      <c r="H67" t="str">
        <f t="array" ref="H67">IFERROR(INDEX($AA$2:$AA$93,SMALL(IF(COUNTIF($H$2:H66,$AA$2:$AA$93)=0,ROW($AA$1:$AA$92)),1)),"")</f>
        <v/>
      </c>
      <c r="I67" t="str">
        <f t="array" ref="I67">IFERROR(INDEX($AB$2:$AB$93,SMALL(IF((COUNTIF($I$2:$I66,$AB$2:$AB$93)=0)*($AA$2:$AA$93=$G$1),ROW($AA$1:$AA$92)),1)),"")</f>
        <v/>
      </c>
      <c r="J67" t="str">
        <f t="array" ref="J67">IF($J$1="Все Территории",
IFERROR(INDEX($AC$2:$AC$93,SMALL(IF((COUNTIF($J$2:$J66,$AC$2:$AC$93)=0)*($AA$2:$AA$93=$G$1),ROW($AA$1:$AA$92)),1)),""),
IFERROR(INDEX($AC$2:$AC$93,SMALL(IF((COUNTIF($J$2:$J66,$AC$2:$AC$93)=0)*($AB$2:$AB$93=$J$1),ROW($AB$1:$AB$92)),1)),""))</f>
        <v/>
      </c>
      <c r="K67" t="str">
        <f t="array" ref="K67">IF($J$1="Все Территории",
IFERROR(INDEX($AE$2:$AE$93,SMALL(IF((COUNTIF($K$2:$K66,$AE$2:$AE$93)=0)*($AB$2:$AB$93=$G$1),ROW($AB$1:$AB$92)),1)),""),
IF(AND($G$1="Москва",$J$1="Все Территории"),
IFERROR(INDEX($AE$2:$AE$93,SMALL(IF((COUNTIF($K$2:$K66,$AE$2:$AE$93)=0)*($AC$2:$AC$93=$G$1),ROW($AC$1:$AC$92)),1)),""),
IFERROR(INDEX($AE$2:$AE$93,SMALL(IF((COUNTIF($K$2:$K66,$AE$2:$AE$93)=0)*($AB$2:$AB$93=$J$1),ROW($AB$1:$AB$92)),1)),"")))</f>
        <v/>
      </c>
      <c r="L67" t="str">
        <f t="array" ref="L67">IF($K$1="Все Города",
IFERROR(INDEX($AE$2:$AE$93,SMALL(IF((COUNTIF($L$2:$L66,$AE$2:$AE$93)=0)*($AB$2:$AB$93=$G$1),ROW($AB$1:$AB$92)),1)),""),
IF(AND($G$1="Москва",$J$1="Все"),
IFERROR(INDEX($AE$2:$AE$93,SMALL(IF((COUNTIF($L$2:$L66,$AE$2:$AE$93)=0)*($AD$2:$AD$93=$G$1),ROW($AB$1:$AB$92)),1)),""),
IF(AND($G$1="Москва",$J$1&lt;&gt;"Все"),
IFERROR(INDEX($AE$2:$AE$93,SMALL(IF((COUNTIF($L$2:$L66,$AE$2:$AE$93)=0)*($AB$2:$AB$93=$J$1),ROW($AB$1:$AB$92)),1)),""),
IFERROR(INDEX($AE$2:$AE$93,SMALL(IF((COUNTIF($L$2:$L66,$AE$2:$AE$93)=0)*($AC$2:$AC$93=$K$1),ROW($AC$1:$AC$92)),1)),""))))</f>
        <v/>
      </c>
      <c r="M67" t="str">
        <f t="array" ref="M67">IFERROR(INDEX($O$2:$O$93,SMALL(IF(COUNTIF($M$1:M66,$O$2:$O$93)=0,ROW($O$1:$O$92)),1)),"")</f>
        <v/>
      </c>
      <c r="N67" t="str">
        <f t="array" ref="N67">IF($G$1="Все Округа",
IFERROR(INDEX($AE$2:$AE$93,SMALL(IF(COUNTIF($N$1:N66,$AE$2:$AE$93)=0,ROW($AE$1:$AE$92)),1)),""),
IF($J$1="Все Территории",
IFERROR(INDEX($AE$2:$AE$93,SMALL(IF((COUNTIF($N$1:$N66,$AE$2:$AE$93)=0)*($AA$2:$AA$93=$G$1),ROW($AA$1:$AA$92)),1)),""),
IF($K$1="Все Города",
IFERROR(INDEX($AE$2:$AE$93,SMALL(IF((COUNTIF($N$1:$N66,$AE$2:$AE$93)=0)*($AB$2:$AB$93=$J$1),ROW($AB$1:$AB$92)),1)),""),
IF($L$1="Все Филиалы",
IFERROR(INDEX($AE$2:$AE$93,SMALL(IF((COUNTIF($N$1:$N66,$AE$2:$AE$93)=0)*($AC$2:$AC$93=$K$1),ROW($AC$1:$AC$92)),1)),""),
IF(ROW($L67)=3,$L$1,"")
)
)
)
)</f>
        <v>ТЕРР_ВЛГ3</v>
      </c>
      <c r="O67" t="str">
        <f t="shared" ref="O67:O93" si="6">IF($N67="","",VLOOKUP($N67,AE65:AF157,2,FALSE))</f>
        <v>Средний</v>
      </c>
      <c r="P67" t="str">
        <f t="array" ref="P67">IF($O$1="Все Форматы",
IFERROR(INDEX($N$3:$N$93,SMALL(IF(COUNTIF($P$2:$P66,$N$3:$N$93)=0,ROW($N$2:$N$92)-1),1)),""),
IFERROR(INDEX($N$2:$N$93,SMALL(IF((COUNTIF($P$1:$P66,$N$2:$N$93)=0)*($O$2:$O$93=$O$1),ROW($O$1:$O$92)),1)),""))</f>
        <v/>
      </c>
      <c r="Q67" t="str">
        <f t="array" ref="Q67">IF($P67="","",VLOOKUP($P67,$AE$3:$AI$93,3,0))</f>
        <v/>
      </c>
      <c r="R67" t="str">
        <f t="array" ref="R67">IFERROR(INDEX($Q$2:$Q$93,SMALL(IF(COUNTIF($R$1:R66,$Q$2:$Q$93)=0,ROW($Q$1:$Q$92)),1)),"")</f>
        <v/>
      </c>
      <c r="S67" t="str">
        <f t="array" ref="S67">IFERROR(INDEX($P$2:$P$93,SMALL(IF((COUNTIF($S$1:$S66,$P$2:$P$93)=0)*($Q$2:$Q$93=$S$1),ROW($Q$1:$Q$92)),1)),"")</f>
        <v/>
      </c>
      <c r="T67" t="str">
        <f t="shared" ref="T67:T93" si="7">IF($P67="","",VLOOKUP($P67,$AE$3:$AI$93,4,0))</f>
        <v/>
      </c>
      <c r="U67" s="4" t="str">
        <f t="array" ref="U67">IFERROR(INDEX($T$2:$T$93,SMALL(IF(COUNTIF($U$1:U66,$T$2:$T$93)=0,ROW($T$1:$T$92)),1)),"")</f>
        <v/>
      </c>
      <c r="V67" s="4" t="str">
        <f t="array" ref="V67">IFERROR(INDEX($P$2:$P$93,SMALL(IF((COUNTIF($V$1:$V66,$P$2:$P$93)=0)*($U$2:$U$93=$V$1),ROW($U$1:$U$92)),1)),"")</f>
        <v/>
      </c>
      <c r="W67" t="str">
        <f t="shared" ref="W67:W93" si="8">IF($P67="","",VLOOKUP($P67,$AE$3:$AI$93,5,0))</f>
        <v/>
      </c>
      <c r="X67" t="str">
        <f t="array" ref="X67">IFERROR(INDEX($W$2:$W$93,SMALL(IF(COUNTIF($X$1:X66,$W$2:$W$93)=0,ROW($W$1:$W$92)),1)),"")</f>
        <v/>
      </c>
      <c r="Y67" t="str">
        <f t="array" ref="Y67">IFERROR(INDEX($P$2:$P$93,SMALL(IF((COUNTIF($Y$1:$Y66,$P$2:$P$93)=0)*($X$2:$X$93=$Y$1),ROW($X$1:$X$92)),1)),"")</f>
        <v/>
      </c>
      <c r="AA67" t="s">
        <v>240</v>
      </c>
      <c r="AB67" s="4" t="s">
        <v>6</v>
      </c>
      <c r="AC67" s="4" t="s">
        <v>6</v>
      </c>
      <c r="AD67" s="3" t="s">
        <v>73</v>
      </c>
      <c r="AE67" s="2" t="s">
        <v>175</v>
      </c>
      <c r="AF67" t="s">
        <v>229</v>
      </c>
      <c r="AG67" t="s">
        <v>240</v>
      </c>
      <c r="AH67" s="4" t="s">
        <v>6</v>
      </c>
      <c r="AI67" s="4" t="s">
        <v>6</v>
      </c>
      <c r="AK67" t="s">
        <v>239</v>
      </c>
      <c r="AL67" s="4" t="s">
        <v>247</v>
      </c>
      <c r="AM67" s="4" t="s">
        <v>45</v>
      </c>
      <c r="AN67" s="3" t="s">
        <v>190</v>
      </c>
      <c r="AO67" s="2" t="s">
        <v>191</v>
      </c>
      <c r="AP67" t="s">
        <v>229</v>
      </c>
      <c r="AQ67" t="s">
        <v>239</v>
      </c>
      <c r="AR67" s="4" t="s">
        <v>247</v>
      </c>
      <c r="AS67" s="4" t="s">
        <v>45</v>
      </c>
      <c r="AU67" t="s">
        <v>241</v>
      </c>
      <c r="AV67" s="4" t="s">
        <v>20</v>
      </c>
      <c r="AW67" s="4" t="s">
        <v>14</v>
      </c>
      <c r="AX67" s="3" t="s">
        <v>102</v>
      </c>
      <c r="AY67" s="2" t="s">
        <v>103</v>
      </c>
      <c r="AZ67" t="s">
        <v>229</v>
      </c>
      <c r="BA67" t="s">
        <v>241</v>
      </c>
      <c r="BB67" s="4" t="s">
        <v>20</v>
      </c>
      <c r="BC67" s="4" t="s">
        <v>14</v>
      </c>
      <c r="BE67" t="s">
        <v>238</v>
      </c>
      <c r="BF67" s="4" t="s">
        <v>238</v>
      </c>
      <c r="BG67" s="4" t="s">
        <v>3</v>
      </c>
      <c r="BH67" s="3" t="s">
        <v>69</v>
      </c>
      <c r="BI67" s="2" t="s">
        <v>83</v>
      </c>
      <c r="BJ67" t="s">
        <v>228</v>
      </c>
      <c r="BK67" t="s">
        <v>238</v>
      </c>
      <c r="BL67" s="4" t="s">
        <v>238</v>
      </c>
      <c r="BM67" s="4" t="s">
        <v>3</v>
      </c>
    </row>
    <row r="68" spans="5:65" x14ac:dyDescent="0.25">
      <c r="E68" t="s">
        <v>15</v>
      </c>
      <c r="H68" t="str">
        <f t="array" ref="H68">IFERROR(INDEX($AA$2:$AA$93,SMALL(IF(COUNTIF($H$2:H67,$AA$2:$AA$93)=0,ROW($AA$1:$AA$92)),1)),"")</f>
        <v/>
      </c>
      <c r="I68" t="str">
        <f t="array" ref="I68">IFERROR(INDEX($AB$2:$AB$93,SMALL(IF((COUNTIF($I$2:$I67,$AB$2:$AB$93)=0)*($AA$2:$AA$93=$G$1),ROW($AA$1:$AA$92)),1)),"")</f>
        <v/>
      </c>
      <c r="J68" t="str">
        <f t="array" ref="J68">IF($J$1="Все Территории",
IFERROR(INDEX($AC$2:$AC$93,SMALL(IF((COUNTIF($J$2:$J67,$AC$2:$AC$93)=0)*($AA$2:$AA$93=$G$1),ROW($AA$1:$AA$92)),1)),""),
IFERROR(INDEX($AC$2:$AC$93,SMALL(IF((COUNTIF($J$2:$J67,$AC$2:$AC$93)=0)*($AB$2:$AB$93=$J$1),ROW($AB$1:$AB$92)),1)),""))</f>
        <v/>
      </c>
      <c r="K68" t="str">
        <f t="array" ref="K68">IF($J$1="Все Территории",
IFERROR(INDEX($AE$2:$AE$93,SMALL(IF((COUNTIF($K$2:$K67,$AE$2:$AE$93)=0)*($AB$2:$AB$93=$G$1),ROW($AB$1:$AB$92)),1)),""),
IF(AND($G$1="Москва",$J$1="Все Территории"),
IFERROR(INDEX($AE$2:$AE$93,SMALL(IF((COUNTIF($K$2:$K67,$AE$2:$AE$93)=0)*($AC$2:$AC$93=$G$1),ROW($AC$1:$AC$92)),1)),""),
IFERROR(INDEX($AE$2:$AE$93,SMALL(IF((COUNTIF($K$2:$K67,$AE$2:$AE$93)=0)*($AB$2:$AB$93=$J$1),ROW($AB$1:$AB$92)),1)),"")))</f>
        <v/>
      </c>
      <c r="L68" t="str">
        <f t="array" ref="L68">IF($K$1="Все Города",
IFERROR(INDEX($AE$2:$AE$93,SMALL(IF((COUNTIF($L$2:$L67,$AE$2:$AE$93)=0)*($AB$2:$AB$93=$G$1),ROW($AB$1:$AB$92)),1)),""),
IF(AND($G$1="Москва",$J$1="Все"),
IFERROR(INDEX($AE$2:$AE$93,SMALL(IF((COUNTIF($L$2:$L67,$AE$2:$AE$93)=0)*($AD$2:$AD$93=$G$1),ROW($AB$1:$AB$92)),1)),""),
IF(AND($G$1="Москва",$J$1&lt;&gt;"Все"),
IFERROR(INDEX($AE$2:$AE$93,SMALL(IF((COUNTIF($L$2:$L67,$AE$2:$AE$93)=0)*($AB$2:$AB$93=$J$1),ROW($AB$1:$AB$92)),1)),""),
IFERROR(INDEX($AE$2:$AE$93,SMALL(IF((COUNTIF($L$2:$L67,$AE$2:$AE$93)=0)*($AC$2:$AC$93=$K$1),ROW($AC$1:$AC$92)),1)),""))))</f>
        <v/>
      </c>
      <c r="M68" t="str">
        <f t="array" ref="M68">IFERROR(INDEX($O$2:$O$93,SMALL(IF(COUNTIF($M$1:M67,$O$2:$O$93)=0,ROW($O$1:$O$92)),1)),"")</f>
        <v/>
      </c>
      <c r="N68" t="str">
        <f t="array" ref="N68">IF($G$1="Все Округа",
IFERROR(INDEX($AE$2:$AE$93,SMALL(IF(COUNTIF($N$1:N67,$AE$2:$AE$93)=0,ROW($AE$1:$AE$92)),1)),""),
IF($J$1="Все Территории",
IFERROR(INDEX($AE$2:$AE$93,SMALL(IF((COUNTIF($N$1:$N67,$AE$2:$AE$93)=0)*($AA$2:$AA$93=$G$1),ROW($AA$1:$AA$92)),1)),""),
IF($K$1="Все Города",
IFERROR(INDEX($AE$2:$AE$93,SMALL(IF((COUNTIF($N$1:$N67,$AE$2:$AE$93)=0)*($AB$2:$AB$93=$J$1),ROW($AB$1:$AB$92)),1)),""),
IF($L$1="Все Филиалы",
IFERROR(INDEX($AE$2:$AE$93,SMALL(IF((COUNTIF($N$1:$N67,$AE$2:$AE$93)=0)*($AC$2:$AC$93=$K$1),ROW($AC$1:$AC$92)),1)),""),
IF(ROW($L68)=3,$L$1,"")
)
)
)
)</f>
        <v>ТЕРР_ЧЛБ2</v>
      </c>
      <c r="O68" t="str">
        <f t="shared" si="6"/>
        <v>Средний</v>
      </c>
      <c r="P68" t="str">
        <f t="array" ref="P68">IF($O$1="Все Форматы",
IFERROR(INDEX($N$3:$N$93,SMALL(IF(COUNTIF($P$2:$P67,$N$3:$N$93)=0,ROW($N$2:$N$92)-1),1)),""),
IFERROR(INDEX($N$2:$N$93,SMALL(IF((COUNTIF($P$1:$P67,$N$2:$N$93)=0)*($O$2:$O$93=$O$1),ROW($O$1:$O$92)),1)),""))</f>
        <v/>
      </c>
      <c r="Q68" t="str">
        <f t="array" ref="Q68">IF($P68="","",VLOOKUP($P68,$AE$3:$AI$93,3,0))</f>
        <v/>
      </c>
      <c r="R68" t="str">
        <f t="array" ref="R68">IFERROR(INDEX($Q$2:$Q$93,SMALL(IF(COUNTIF($R$1:R67,$Q$2:$Q$93)=0,ROW($Q$1:$Q$92)),1)),"")</f>
        <v/>
      </c>
      <c r="S68" t="str">
        <f t="array" ref="S68">IFERROR(INDEX($P$2:$P$93,SMALL(IF((COUNTIF($S$1:$S67,$P$2:$P$93)=0)*($Q$2:$Q$93=$S$1),ROW($Q$1:$Q$92)),1)),"")</f>
        <v/>
      </c>
      <c r="T68" t="str">
        <f t="shared" si="7"/>
        <v/>
      </c>
      <c r="U68" s="4" t="str">
        <f t="array" ref="U68">IFERROR(INDEX($T$2:$T$93,SMALL(IF(COUNTIF($U$1:U67,$T$2:$T$93)=0,ROW($T$1:$T$92)),1)),"")</f>
        <v/>
      </c>
      <c r="V68" s="4" t="str">
        <f t="array" ref="V68">IFERROR(INDEX($P$2:$P$93,SMALL(IF((COUNTIF($V$1:$V67,$P$2:$P$93)=0)*($U$2:$U$93=$V$1),ROW($U$1:$U$92)),1)),"")</f>
        <v/>
      </c>
      <c r="W68" t="str">
        <f t="shared" si="8"/>
        <v/>
      </c>
      <c r="X68" t="str">
        <f t="array" ref="X68">IFERROR(INDEX($W$2:$W$93,SMALL(IF(COUNTIF($X$1:X67,$W$2:$W$93)=0,ROW($W$1:$W$92)),1)),"")</f>
        <v/>
      </c>
      <c r="Y68" t="str">
        <f t="array" ref="Y68">IFERROR(INDEX($P$2:$P$93,SMALL(IF((COUNTIF($Y$1:$Y67,$P$2:$P$93)=0)*($X$2:$X$93=$Y$1),ROW($X$1:$X$92)),1)),"")</f>
        <v/>
      </c>
      <c r="AA68" t="s">
        <v>241</v>
      </c>
      <c r="AB68" s="4" t="s">
        <v>10</v>
      </c>
      <c r="AC68" s="4" t="s">
        <v>10</v>
      </c>
      <c r="AD68" s="3" t="s">
        <v>94</v>
      </c>
      <c r="AE68" s="2" t="s">
        <v>176</v>
      </c>
      <c r="AF68" t="s">
        <v>229</v>
      </c>
      <c r="AG68" t="s">
        <v>241</v>
      </c>
      <c r="AH68" s="4" t="s">
        <v>10</v>
      </c>
      <c r="AI68" s="4" t="s">
        <v>10</v>
      </c>
      <c r="AK68" t="s">
        <v>239</v>
      </c>
      <c r="AL68" s="4" t="s">
        <v>4</v>
      </c>
      <c r="AM68" s="4" t="s">
        <v>4</v>
      </c>
      <c r="AN68" s="3" t="s">
        <v>71</v>
      </c>
      <c r="AO68" s="2" t="s">
        <v>192</v>
      </c>
      <c r="AP68" t="s">
        <v>229</v>
      </c>
      <c r="AQ68" t="s">
        <v>239</v>
      </c>
      <c r="AR68" s="4" t="s">
        <v>4</v>
      </c>
      <c r="AS68" s="4" t="s">
        <v>4</v>
      </c>
      <c r="AU68" t="s">
        <v>241</v>
      </c>
      <c r="AV68" s="4" t="s">
        <v>20</v>
      </c>
      <c r="AW68" s="4" t="s">
        <v>20</v>
      </c>
      <c r="AX68" s="3" t="s">
        <v>113</v>
      </c>
      <c r="AY68" s="2" t="s">
        <v>114</v>
      </c>
      <c r="AZ68" t="s">
        <v>228</v>
      </c>
      <c r="BA68" t="s">
        <v>241</v>
      </c>
      <c r="BB68" s="4" t="s">
        <v>20</v>
      </c>
      <c r="BC68" s="4" t="s">
        <v>20</v>
      </c>
      <c r="BE68" t="s">
        <v>238</v>
      </c>
      <c r="BF68" s="4" t="s">
        <v>238</v>
      </c>
      <c r="BG68" s="4" t="s">
        <v>3</v>
      </c>
      <c r="BH68" s="3" t="s">
        <v>69</v>
      </c>
      <c r="BI68" s="2" t="s">
        <v>89</v>
      </c>
      <c r="BJ68" t="s">
        <v>228</v>
      </c>
      <c r="BK68" t="s">
        <v>238</v>
      </c>
      <c r="BL68" s="4" t="s">
        <v>238</v>
      </c>
      <c r="BM68" s="4" t="s">
        <v>3</v>
      </c>
    </row>
    <row r="69" spans="5:65" x14ac:dyDescent="0.25">
      <c r="H69" t="str">
        <f t="array" ref="H69">IFERROR(INDEX($AA$2:$AA$93,SMALL(IF(COUNTIF($H$2:H68,$AA$2:$AA$93)=0,ROW($AA$1:$AA$92)),1)),"")</f>
        <v/>
      </c>
      <c r="I69" t="str">
        <f t="array" ref="I69">IFERROR(INDEX($AB$2:$AB$93,SMALL(IF((COUNTIF($I$2:$I68,$AB$2:$AB$93)=0)*($AA$2:$AA$93=$G$1),ROW($AA$1:$AA$92)),1)),"")</f>
        <v/>
      </c>
      <c r="J69" t="str">
        <f t="array" ref="J69">IF($J$1="Все Территории",
IFERROR(INDEX($AC$2:$AC$93,SMALL(IF((COUNTIF($J$2:$J68,$AC$2:$AC$93)=0)*($AA$2:$AA$93=$G$1),ROW($AA$1:$AA$92)),1)),""),
IFERROR(INDEX($AC$2:$AC$93,SMALL(IF((COUNTIF($J$2:$J68,$AC$2:$AC$93)=0)*($AB$2:$AB$93=$J$1),ROW($AB$1:$AB$92)),1)),""))</f>
        <v/>
      </c>
      <c r="K69" t="str">
        <f t="array" ref="K69">IF($J$1="Все Территории",
IFERROR(INDEX($AE$2:$AE$93,SMALL(IF((COUNTIF($K$2:$K68,$AE$2:$AE$93)=0)*($AB$2:$AB$93=$G$1),ROW($AB$1:$AB$92)),1)),""),
IF(AND($G$1="Москва",$J$1="Все Территории"),
IFERROR(INDEX($AE$2:$AE$93,SMALL(IF((COUNTIF($K$2:$K68,$AE$2:$AE$93)=0)*($AC$2:$AC$93=$G$1),ROW($AC$1:$AC$92)),1)),""),
IFERROR(INDEX($AE$2:$AE$93,SMALL(IF((COUNTIF($K$2:$K68,$AE$2:$AE$93)=0)*($AB$2:$AB$93=$J$1),ROW($AB$1:$AB$92)),1)),"")))</f>
        <v/>
      </c>
      <c r="L69" t="str">
        <f t="array" ref="L69">IF($K$1="Все Города",
IFERROR(INDEX($AE$2:$AE$93,SMALL(IF((COUNTIF($L$2:$L68,$AE$2:$AE$93)=0)*($AB$2:$AB$93=$G$1),ROW($AB$1:$AB$92)),1)),""),
IF(AND($G$1="Москва",$J$1="Все"),
IFERROR(INDEX($AE$2:$AE$93,SMALL(IF((COUNTIF($L$2:$L68,$AE$2:$AE$93)=0)*($AD$2:$AD$93=$G$1),ROW($AB$1:$AB$92)),1)),""),
IF(AND($G$1="Москва",$J$1&lt;&gt;"Все"),
IFERROR(INDEX($AE$2:$AE$93,SMALL(IF((COUNTIF($L$2:$L68,$AE$2:$AE$93)=0)*($AB$2:$AB$93=$J$1),ROW($AB$1:$AB$92)),1)),""),
IFERROR(INDEX($AE$2:$AE$93,SMALL(IF((COUNTIF($L$2:$L68,$AE$2:$AE$93)=0)*($AC$2:$AC$93=$K$1),ROW($AC$1:$AC$92)),1)),""))))</f>
        <v/>
      </c>
      <c r="M69" t="str">
        <f t="array" ref="M69">IFERROR(INDEX($O$2:$O$93,SMALL(IF(COUNTIF($M$1:M68,$O$2:$O$93)=0,ROW($O$1:$O$92)),1)),"")</f>
        <v/>
      </c>
      <c r="N69" t="str">
        <f t="array" ref="N69">IF($G$1="Все Округа",
IFERROR(INDEX($AE$2:$AE$93,SMALL(IF(COUNTIF($N$1:N68,$AE$2:$AE$93)=0,ROW($AE$1:$AE$92)),1)),""),
IF($J$1="Все Территории",
IFERROR(INDEX($AE$2:$AE$93,SMALL(IF((COUNTIF($N$1:$N68,$AE$2:$AE$93)=0)*($AA$2:$AA$93=$G$1),ROW($AA$1:$AA$92)),1)),""),
IF($K$1="Все Города",
IFERROR(INDEX($AE$2:$AE$93,SMALL(IF((COUNTIF($N$1:$N68,$AE$2:$AE$93)=0)*($AB$2:$AB$93=$J$1),ROW($AB$1:$AB$92)),1)),""),
IF($L$1="Все Филиалы",
IFERROR(INDEX($AE$2:$AE$93,SMALL(IF((COUNTIF($N$1:$N68,$AE$2:$AE$93)=0)*($AC$2:$AC$93=$K$1),ROW($AC$1:$AC$92)),1)),""),
IF(ROW($L69)=3,$L$1,"")
)
)
)
)</f>
        <v>ТЕРР_ОКТ1</v>
      </c>
      <c r="O69" t="str">
        <f t="shared" si="6"/>
        <v>Малыш</v>
      </c>
      <c r="P69" t="str">
        <f t="array" ref="P69">IF($O$1="Все Форматы",
IFERROR(INDEX($N$3:$N$93,SMALL(IF(COUNTIF($P$2:$P68,$N$3:$N$93)=0,ROW($N$2:$N$92)-1),1)),""),
IFERROR(INDEX($N$2:$N$93,SMALL(IF((COUNTIF($P$1:$P68,$N$2:$N$93)=0)*($O$2:$O$93=$O$1),ROW($O$1:$O$92)),1)),""))</f>
        <v/>
      </c>
      <c r="Q69" t="str">
        <f t="array" ref="Q69">IF($P69="","",VLOOKUP($P69,$AE$3:$AI$93,3,0))</f>
        <v/>
      </c>
      <c r="R69" t="str">
        <f t="array" ref="R69">IFERROR(INDEX($Q$2:$Q$93,SMALL(IF(COUNTIF($R$1:R68,$Q$2:$Q$93)=0,ROW($Q$1:$Q$92)),1)),"")</f>
        <v/>
      </c>
      <c r="S69" t="str">
        <f t="array" ref="S69">IFERROR(INDEX($P$2:$P$93,SMALL(IF((COUNTIF($S$1:$S68,$P$2:$P$93)=0)*($Q$2:$Q$93=$S$1),ROW($Q$1:$Q$92)),1)),"")</f>
        <v/>
      </c>
      <c r="T69" t="str">
        <f t="shared" si="7"/>
        <v/>
      </c>
      <c r="U69" s="4" t="str">
        <f t="array" ref="U69">IFERROR(INDEX($T$2:$T$93,SMALL(IF(COUNTIF($U$1:U68,$T$2:$T$93)=0,ROW($T$1:$T$92)),1)),"")</f>
        <v/>
      </c>
      <c r="V69" s="4" t="str">
        <f t="array" ref="V69">IFERROR(INDEX($P$2:$P$93,SMALL(IF((COUNTIF($V$1:$V68,$P$2:$P$93)=0)*($U$2:$U$93=$V$1),ROW($U$1:$U$92)),1)),"")</f>
        <v/>
      </c>
      <c r="W69" t="str">
        <f t="shared" si="8"/>
        <v/>
      </c>
      <c r="X69" t="str">
        <f t="array" ref="X69">IFERROR(INDEX($W$2:$W$93,SMALL(IF(COUNTIF($X$1:X68,$W$2:$W$93)=0,ROW($W$1:$W$92)),1)),"")</f>
        <v/>
      </c>
      <c r="Y69" t="str">
        <f t="array" ref="Y69">IFERROR(INDEX($P$2:$P$93,SMALL(IF((COUNTIF($Y$1:$Y68,$P$2:$P$93)=0)*($X$2:$X$93=$Y$1),ROW($X$1:$X$92)),1)),"")</f>
        <v/>
      </c>
      <c r="AA69" t="s">
        <v>241</v>
      </c>
      <c r="AB69" s="4" t="s">
        <v>20</v>
      </c>
      <c r="AC69" s="4" t="s">
        <v>58</v>
      </c>
      <c r="AD69" s="3" t="s">
        <v>177</v>
      </c>
      <c r="AE69" s="2" t="s">
        <v>178</v>
      </c>
      <c r="AF69" t="s">
        <v>230</v>
      </c>
      <c r="AG69" t="s">
        <v>241</v>
      </c>
      <c r="AH69" s="4" t="s">
        <v>20</v>
      </c>
      <c r="AI69" s="4" t="s">
        <v>58</v>
      </c>
      <c r="AK69" t="s">
        <v>239</v>
      </c>
      <c r="AL69" s="4" t="s">
        <v>247</v>
      </c>
      <c r="AM69" s="4" t="s">
        <v>56</v>
      </c>
      <c r="AN69" s="3" t="s">
        <v>195</v>
      </c>
      <c r="AO69" s="2" t="s">
        <v>196</v>
      </c>
      <c r="AP69" t="s">
        <v>230</v>
      </c>
      <c r="AQ69" t="s">
        <v>239</v>
      </c>
      <c r="AR69" s="4" t="s">
        <v>247</v>
      </c>
      <c r="AS69" s="4" t="s">
        <v>56</v>
      </c>
      <c r="AU69" t="s">
        <v>241</v>
      </c>
      <c r="AV69" s="4" t="s">
        <v>20</v>
      </c>
      <c r="AW69" s="4" t="s">
        <v>35</v>
      </c>
      <c r="AX69" s="3" t="s">
        <v>147</v>
      </c>
      <c r="AY69" s="2" t="s">
        <v>148</v>
      </c>
      <c r="AZ69" t="s">
        <v>229</v>
      </c>
      <c r="BA69" t="s">
        <v>241</v>
      </c>
      <c r="BB69" s="4" t="s">
        <v>20</v>
      </c>
      <c r="BC69" s="4" t="s">
        <v>35</v>
      </c>
      <c r="BE69" t="s">
        <v>238</v>
      </c>
      <c r="BF69" s="4" t="s">
        <v>238</v>
      </c>
      <c r="BG69" s="4" t="s">
        <v>3</v>
      </c>
      <c r="BH69" s="3" t="s">
        <v>69</v>
      </c>
      <c r="BI69" s="2" t="s">
        <v>136</v>
      </c>
      <c r="BJ69" t="s">
        <v>229</v>
      </c>
      <c r="BK69" t="s">
        <v>238</v>
      </c>
      <c r="BL69" s="4" t="s">
        <v>238</v>
      </c>
      <c r="BM69" s="4" t="s">
        <v>3</v>
      </c>
    </row>
    <row r="70" spans="5:65" x14ac:dyDescent="0.25">
      <c r="H70" t="str">
        <f t="array" ref="H70">IFERROR(INDEX($AA$2:$AA$93,SMALL(IF(COUNTIF($H$2:H69,$AA$2:$AA$93)=0,ROW($AA$1:$AA$92)),1)),"")</f>
        <v/>
      </c>
      <c r="I70" t="str">
        <f t="array" ref="I70">IFERROR(INDEX($AB$2:$AB$93,SMALL(IF((COUNTIF($I$2:$I69,$AB$2:$AB$93)=0)*($AA$2:$AA$93=$G$1),ROW($AA$1:$AA$92)),1)),"")</f>
        <v/>
      </c>
      <c r="J70" t="str">
        <f t="array" ref="J70">IF($J$1="Все Территории",
IFERROR(INDEX($AC$2:$AC$93,SMALL(IF((COUNTIF($J$2:$J69,$AC$2:$AC$93)=0)*($AA$2:$AA$93=$G$1),ROW($AA$1:$AA$92)),1)),""),
IFERROR(INDEX($AC$2:$AC$93,SMALL(IF((COUNTIF($J$2:$J69,$AC$2:$AC$93)=0)*($AB$2:$AB$93=$J$1),ROW($AB$1:$AB$92)),1)),""))</f>
        <v/>
      </c>
      <c r="K70" t="str">
        <f t="array" ref="K70">IF($J$1="Все Территории",
IFERROR(INDEX($AE$2:$AE$93,SMALL(IF((COUNTIF($K$2:$K69,$AE$2:$AE$93)=0)*($AB$2:$AB$93=$G$1),ROW($AB$1:$AB$92)),1)),""),
IF(AND($G$1="Москва",$J$1="Все Территории"),
IFERROR(INDEX($AE$2:$AE$93,SMALL(IF((COUNTIF($K$2:$K69,$AE$2:$AE$93)=0)*($AC$2:$AC$93=$G$1),ROW($AC$1:$AC$92)),1)),""),
IFERROR(INDEX($AE$2:$AE$93,SMALL(IF((COUNTIF($K$2:$K69,$AE$2:$AE$93)=0)*($AB$2:$AB$93=$J$1),ROW($AB$1:$AB$92)),1)),"")))</f>
        <v/>
      </c>
      <c r="L70" t="str">
        <f t="array" ref="L70">IF($K$1="Все Города",
IFERROR(INDEX($AE$2:$AE$93,SMALL(IF((COUNTIF($L$2:$L69,$AE$2:$AE$93)=0)*($AB$2:$AB$93=$G$1),ROW($AB$1:$AB$92)),1)),""),
IF(AND($G$1="Москва",$J$1="Все"),
IFERROR(INDEX($AE$2:$AE$93,SMALL(IF((COUNTIF($L$2:$L69,$AE$2:$AE$93)=0)*($AD$2:$AD$93=$G$1),ROW($AB$1:$AB$92)),1)),""),
IF(AND($G$1="Москва",$J$1&lt;&gt;"Все"),
IFERROR(INDEX($AE$2:$AE$93,SMALL(IF((COUNTIF($L$2:$L69,$AE$2:$AE$93)=0)*($AB$2:$AB$93=$J$1),ROW($AB$1:$AB$92)),1)),""),
IFERROR(INDEX($AE$2:$AE$93,SMALL(IF((COUNTIF($L$2:$L69,$AE$2:$AE$93)=0)*($AC$2:$AC$93=$K$1),ROW($AC$1:$AC$92)),1)),""))))</f>
        <v/>
      </c>
      <c r="M70" t="str">
        <f t="array" ref="M70">IFERROR(INDEX($O$2:$O$93,SMALL(IF(COUNTIF($M$1:M69,$O$2:$O$93)=0,ROW($O$1:$O$92)),1)),"")</f>
        <v/>
      </c>
      <c r="N70" t="str">
        <f t="array" ref="N70">IF($G$1="Все Округа",
IFERROR(INDEX($AE$2:$AE$93,SMALL(IF(COUNTIF($N$1:N69,$AE$2:$AE$93)=0,ROW($AE$1:$AE$92)),1)),""),
IF($J$1="Все Территории",
IFERROR(INDEX($AE$2:$AE$93,SMALL(IF((COUNTIF($N$1:$N69,$AE$2:$AE$93)=0)*($AA$2:$AA$93=$G$1),ROW($AA$1:$AA$92)),1)),""),
IF($K$1="Все Города",
IFERROR(INDEX($AE$2:$AE$93,SMALL(IF((COUNTIF($N$1:$N69,$AE$2:$AE$93)=0)*($AB$2:$AB$93=$J$1),ROW($AB$1:$AB$92)),1)),""),
IF($L$1="Все Филиалы",
IFERROR(INDEX($AE$2:$AE$93,SMALL(IF((COUNTIF($N$1:$N69,$AE$2:$AE$93)=0)*($AC$2:$AC$93=$K$1),ROW($AC$1:$AC$92)),1)),""),
IF(ROW($L70)=3,$L$1,"")
)
)
)
)</f>
        <v>ТЕРР_КЛГ1</v>
      </c>
      <c r="O70" t="str">
        <f t="shared" si="6"/>
        <v>Малыш</v>
      </c>
      <c r="P70" t="str">
        <f t="array" ref="P70">IF($O$1="Все Форматы",
IFERROR(INDEX($N$3:$N$93,SMALL(IF(COUNTIF($P$2:$P69,$N$3:$N$93)=0,ROW($N$2:$N$92)-1),1)),""),
IFERROR(INDEX($N$2:$N$93,SMALL(IF((COUNTIF($P$1:$P69,$N$2:$N$93)=0)*($O$2:$O$93=$O$1),ROW($O$1:$O$92)),1)),""))</f>
        <v/>
      </c>
      <c r="Q70" t="str">
        <f t="array" ref="Q70">IF($P70="","",VLOOKUP($P70,$AE$3:$AI$93,3,0))</f>
        <v/>
      </c>
      <c r="R70" t="str">
        <f t="array" ref="R70">IFERROR(INDEX($Q$2:$Q$93,SMALL(IF(COUNTIF($R$1:R69,$Q$2:$Q$93)=0,ROW($Q$1:$Q$92)),1)),"")</f>
        <v/>
      </c>
      <c r="S70" t="str">
        <f t="array" ref="S70">IFERROR(INDEX($P$2:$P$93,SMALL(IF((COUNTIF($S$1:$S69,$P$2:$P$93)=0)*($Q$2:$Q$93=$S$1),ROW($Q$1:$Q$92)),1)),"")</f>
        <v/>
      </c>
      <c r="T70" t="str">
        <f t="shared" si="7"/>
        <v/>
      </c>
      <c r="U70" s="4" t="str">
        <f t="array" ref="U70">IFERROR(INDEX($T$2:$T$93,SMALL(IF(COUNTIF($U$1:U69,$T$2:$T$93)=0,ROW($T$1:$T$92)),1)),"")</f>
        <v/>
      </c>
      <c r="V70" s="4" t="str">
        <f t="array" ref="V70">IFERROR(INDEX($P$2:$P$93,SMALL(IF((COUNTIF($V$1:$V69,$P$2:$P$93)=0)*($U$2:$U$93=$V$1),ROW($U$1:$U$92)),1)),"")</f>
        <v/>
      </c>
      <c r="W70" t="str">
        <f t="shared" si="8"/>
        <v/>
      </c>
      <c r="X70" t="str">
        <f t="array" ref="X70">IFERROR(INDEX($W$2:$W$93,SMALL(IF(COUNTIF($X$1:X69,$W$2:$W$93)=0,ROW($W$1:$W$92)),1)),"")</f>
        <v/>
      </c>
      <c r="Y70" t="str">
        <f t="array" ref="Y70">IFERROR(INDEX($P$2:$P$93,SMALL(IF((COUNTIF($Y$1:$Y69,$P$2:$P$93)=0)*($X$2:$X$93=$Y$1),ROW($X$1:$X$92)),1)),"")</f>
        <v/>
      </c>
      <c r="AA70" t="s">
        <v>239</v>
      </c>
      <c r="AB70" s="4" t="s">
        <v>247</v>
      </c>
      <c r="AC70" s="4" t="s">
        <v>42</v>
      </c>
      <c r="AD70" s="3" t="s">
        <v>179</v>
      </c>
      <c r="AE70" s="2" t="s">
        <v>180</v>
      </c>
      <c r="AF70" t="s">
        <v>230</v>
      </c>
      <c r="AG70" t="s">
        <v>239</v>
      </c>
      <c r="AH70" s="4" t="s">
        <v>247</v>
      </c>
      <c r="AI70" s="4" t="s">
        <v>42</v>
      </c>
      <c r="AK70" t="s">
        <v>239</v>
      </c>
      <c r="AL70" s="4" t="s">
        <v>4</v>
      </c>
      <c r="AM70" s="4" t="s">
        <v>46</v>
      </c>
      <c r="AN70" s="3" t="s">
        <v>198</v>
      </c>
      <c r="AO70" s="2" t="s">
        <v>199</v>
      </c>
      <c r="AP70" t="s">
        <v>230</v>
      </c>
      <c r="AQ70" t="s">
        <v>239</v>
      </c>
      <c r="AR70" s="4" t="s">
        <v>4</v>
      </c>
      <c r="AS70" s="4" t="s">
        <v>46</v>
      </c>
      <c r="AU70" t="s">
        <v>241</v>
      </c>
      <c r="AV70" s="4" t="s">
        <v>20</v>
      </c>
      <c r="AW70" s="4" t="s">
        <v>57</v>
      </c>
      <c r="AX70" s="3" t="s">
        <v>169</v>
      </c>
      <c r="AY70" s="2" t="s">
        <v>170</v>
      </c>
      <c r="AZ70" t="s">
        <v>230</v>
      </c>
      <c r="BA70" t="s">
        <v>241</v>
      </c>
      <c r="BB70" s="4" t="s">
        <v>20</v>
      </c>
      <c r="BC70" s="4" t="s">
        <v>57</v>
      </c>
      <c r="BE70" t="s">
        <v>238</v>
      </c>
      <c r="BF70" s="4" t="s">
        <v>238</v>
      </c>
      <c r="BG70" s="4" t="s">
        <v>3</v>
      </c>
      <c r="BH70" s="3" t="s">
        <v>69</v>
      </c>
      <c r="BI70" s="2" t="s">
        <v>157</v>
      </c>
      <c r="BJ70" t="s">
        <v>229</v>
      </c>
      <c r="BK70" t="s">
        <v>238</v>
      </c>
      <c r="BL70" s="4" t="s">
        <v>238</v>
      </c>
      <c r="BM70" s="4" t="s">
        <v>3</v>
      </c>
    </row>
    <row r="71" spans="5:65" x14ac:dyDescent="0.25">
      <c r="H71" t="str">
        <f t="array" ref="H71">IFERROR(INDEX($AA$2:$AA$93,SMALL(IF(COUNTIF($H$2:H70,$AA$2:$AA$93)=0,ROW($AA$1:$AA$92)),1)),"")</f>
        <v/>
      </c>
      <c r="I71" t="str">
        <f t="array" ref="I71">IFERROR(INDEX($AB$2:$AB$93,SMALL(IF((COUNTIF($I$2:$I70,$AB$2:$AB$93)=0)*($AA$2:$AA$93=$G$1),ROW($AA$1:$AA$92)),1)),"")</f>
        <v/>
      </c>
      <c r="J71" t="str">
        <f t="array" ref="J71">IF($J$1="Все Территории",
IFERROR(INDEX($AC$2:$AC$93,SMALL(IF((COUNTIF($J$2:$J70,$AC$2:$AC$93)=0)*($AA$2:$AA$93=$G$1),ROW($AA$1:$AA$92)),1)),""),
IFERROR(INDEX($AC$2:$AC$93,SMALL(IF((COUNTIF($J$2:$J70,$AC$2:$AC$93)=0)*($AB$2:$AB$93=$J$1),ROW($AB$1:$AB$92)),1)),""))</f>
        <v/>
      </c>
      <c r="K71" t="str">
        <f t="array" ref="K71">IF($J$1="Все Территории",
IFERROR(INDEX($AE$2:$AE$93,SMALL(IF((COUNTIF($K$2:$K70,$AE$2:$AE$93)=0)*($AB$2:$AB$93=$G$1),ROW($AB$1:$AB$92)),1)),""),
IF(AND($G$1="Москва",$J$1="Все Территории"),
IFERROR(INDEX($AE$2:$AE$93,SMALL(IF((COUNTIF($K$2:$K70,$AE$2:$AE$93)=0)*($AC$2:$AC$93=$G$1),ROW($AC$1:$AC$92)),1)),""),
IFERROR(INDEX($AE$2:$AE$93,SMALL(IF((COUNTIF($K$2:$K70,$AE$2:$AE$93)=0)*($AB$2:$AB$93=$J$1),ROW($AB$1:$AB$92)),1)),"")))</f>
        <v/>
      </c>
      <c r="L71" t="str">
        <f t="array" ref="L71">IF($K$1="Все Города",
IFERROR(INDEX($AE$2:$AE$93,SMALL(IF((COUNTIF($L$2:$L70,$AE$2:$AE$93)=0)*($AB$2:$AB$93=$G$1),ROW($AB$1:$AB$92)),1)),""),
IF(AND($G$1="Москва",$J$1="Все"),
IFERROR(INDEX($AE$2:$AE$93,SMALL(IF((COUNTIF($L$2:$L70,$AE$2:$AE$93)=0)*($AD$2:$AD$93=$G$1),ROW($AB$1:$AB$92)),1)),""),
IF(AND($G$1="Москва",$J$1&lt;&gt;"Все"),
IFERROR(INDEX($AE$2:$AE$93,SMALL(IF((COUNTIF($L$2:$L70,$AE$2:$AE$93)=0)*($AB$2:$AB$93=$J$1),ROW($AB$1:$AB$92)),1)),""),
IFERROR(INDEX($AE$2:$AE$93,SMALL(IF((COUNTIF($L$2:$L70,$AE$2:$AE$93)=0)*($AC$2:$AC$93=$K$1),ROW($AC$1:$AC$92)),1)),""))))</f>
        <v/>
      </c>
      <c r="M71" t="str">
        <f t="array" ref="M71">IFERROR(INDEX($O$2:$O$93,SMALL(IF(COUNTIF($M$1:M70,$O$2:$O$93)=0,ROW($O$1:$O$92)),1)),"")</f>
        <v/>
      </c>
      <c r="N71" t="str">
        <f t="array" ref="N71">IF($G$1="Все Округа",
IFERROR(INDEX($AE$2:$AE$93,SMALL(IF(COUNTIF($N$1:N70,$AE$2:$AE$93)=0,ROW($AE$1:$AE$92)),1)),""),
IF($J$1="Все Территории",
IFERROR(INDEX($AE$2:$AE$93,SMALL(IF((COUNTIF($N$1:$N70,$AE$2:$AE$93)=0)*($AA$2:$AA$93=$G$1),ROW($AA$1:$AA$92)),1)),""),
IF($K$1="Все Города",
IFERROR(INDEX($AE$2:$AE$93,SMALL(IF((COUNTIF($N$1:$N70,$AE$2:$AE$93)=0)*($AB$2:$AB$93=$J$1),ROW($AB$1:$AB$92)),1)),""),
IF($L$1="Все Филиалы",
IFERROR(INDEX($AE$2:$AE$93,SMALL(IF((COUNTIF($N$1:$N70,$AE$2:$AE$93)=0)*($AC$2:$AC$93=$K$1),ROW($AC$1:$AC$92)),1)),""),
IF(ROW($L71)=3,$L$1,"")
)
)
)
)</f>
        <v>ТЕРР_ОРН2</v>
      </c>
      <c r="O71" t="str">
        <f t="shared" si="6"/>
        <v>Малыш</v>
      </c>
      <c r="P71" t="str">
        <f t="array" ref="P71">IF($O$1="Все Форматы",
IFERROR(INDEX($N$3:$N$93,SMALL(IF(COUNTIF($P$2:$P70,$N$3:$N$93)=0,ROW($N$2:$N$92)-1),1)),""),
IFERROR(INDEX($N$2:$N$93,SMALL(IF((COUNTIF($P$1:$P70,$N$2:$N$93)=0)*($O$2:$O$93=$O$1),ROW($O$1:$O$92)),1)),""))</f>
        <v/>
      </c>
      <c r="Q71" t="str">
        <f t="array" ref="Q71">IF($P71="","",VLOOKUP($P71,$AE$3:$AI$93,3,0))</f>
        <v/>
      </c>
      <c r="R71" t="str">
        <f t="array" ref="R71">IFERROR(INDEX($Q$2:$Q$93,SMALL(IF(COUNTIF($R$1:R70,$Q$2:$Q$93)=0,ROW($Q$1:$Q$92)),1)),"")</f>
        <v/>
      </c>
      <c r="S71" t="str">
        <f t="array" ref="S71">IFERROR(INDEX($P$2:$P$93,SMALL(IF((COUNTIF($S$1:$S70,$P$2:$P$93)=0)*($Q$2:$Q$93=$S$1),ROW($Q$1:$Q$92)),1)),"")</f>
        <v/>
      </c>
      <c r="T71" t="str">
        <f t="shared" si="7"/>
        <v/>
      </c>
      <c r="U71" s="4" t="str">
        <f t="array" ref="U71">IFERROR(INDEX($T$2:$T$93,SMALL(IF(COUNTIF($U$1:U70,$T$2:$T$93)=0,ROW($T$1:$T$92)),1)),"")</f>
        <v/>
      </c>
      <c r="V71" s="4" t="str">
        <f t="array" ref="V71">IFERROR(INDEX($P$2:$P$93,SMALL(IF((COUNTIF($V$1:$V70,$P$2:$P$93)=0)*($U$2:$U$93=$V$1),ROW($U$1:$U$92)),1)),"")</f>
        <v/>
      </c>
      <c r="W71" t="str">
        <f t="shared" si="8"/>
        <v/>
      </c>
      <c r="X71" t="str">
        <f t="array" ref="X71">IFERROR(INDEX($W$2:$W$93,SMALL(IF(COUNTIF($X$1:X70,$W$2:$W$93)=0,ROW($W$1:$W$92)),1)),"")</f>
        <v/>
      </c>
      <c r="Y71" t="str">
        <f t="array" ref="Y71">IFERROR(INDEX($P$2:$P$93,SMALL(IF((COUNTIF($Y$1:$Y70,$P$2:$P$93)=0)*($X$2:$X$93=$Y$1),ROW($X$1:$X$92)),1)),"")</f>
        <v/>
      </c>
      <c r="AA71" t="s">
        <v>241</v>
      </c>
      <c r="AB71" s="4" t="s">
        <v>20</v>
      </c>
      <c r="AC71" s="4" t="s">
        <v>35</v>
      </c>
      <c r="AD71" s="3" t="s">
        <v>147</v>
      </c>
      <c r="AE71" s="2" t="s">
        <v>181</v>
      </c>
      <c r="AF71" t="s">
        <v>230</v>
      </c>
      <c r="AG71" t="s">
        <v>241</v>
      </c>
      <c r="AH71" s="4" t="s">
        <v>20</v>
      </c>
      <c r="AI71" s="4" t="s">
        <v>35</v>
      </c>
      <c r="AK71" t="s">
        <v>239</v>
      </c>
      <c r="AL71" s="4" t="s">
        <v>247</v>
      </c>
      <c r="AM71" s="4" t="s">
        <v>50</v>
      </c>
      <c r="AN71" s="3" t="s">
        <v>201</v>
      </c>
      <c r="AO71" s="2" t="s">
        <v>202</v>
      </c>
      <c r="AP71" t="s">
        <v>230</v>
      </c>
      <c r="AQ71" t="s">
        <v>239</v>
      </c>
      <c r="AR71" s="4" t="s">
        <v>247</v>
      </c>
      <c r="AS71" s="4" t="s">
        <v>50</v>
      </c>
      <c r="AU71" t="s">
        <v>241</v>
      </c>
      <c r="AV71" s="4" t="s">
        <v>20</v>
      </c>
      <c r="AW71" s="4" t="s">
        <v>58</v>
      </c>
      <c r="AX71" s="3" t="s">
        <v>177</v>
      </c>
      <c r="AY71" s="2" t="s">
        <v>178</v>
      </c>
      <c r="AZ71" t="s">
        <v>230</v>
      </c>
      <c r="BA71" t="s">
        <v>241</v>
      </c>
      <c r="BB71" s="4" t="s">
        <v>20</v>
      </c>
      <c r="BC71" s="4" t="s">
        <v>58</v>
      </c>
      <c r="BE71" t="s">
        <v>238</v>
      </c>
      <c r="BF71" s="4" t="s">
        <v>238</v>
      </c>
      <c r="BG71" s="4" t="s">
        <v>3</v>
      </c>
      <c r="BH71" s="3" t="s">
        <v>69</v>
      </c>
      <c r="BI71" s="2" t="s">
        <v>197</v>
      </c>
      <c r="BJ71" t="s">
        <v>229</v>
      </c>
      <c r="BK71" t="s">
        <v>238</v>
      </c>
      <c r="BL71" s="4" t="s">
        <v>238</v>
      </c>
      <c r="BM71" s="4" t="s">
        <v>3</v>
      </c>
    </row>
    <row r="72" spans="5:65" x14ac:dyDescent="0.25">
      <c r="H72" t="str">
        <f t="array" ref="H72">IFERROR(INDEX($AA$2:$AA$93,SMALL(IF(COUNTIF($H$2:H71,$AA$2:$AA$93)=0,ROW($AA$1:$AA$92)),1)),"")</f>
        <v/>
      </c>
      <c r="I72" t="str">
        <f t="array" ref="I72">IFERROR(INDEX($AB$2:$AB$93,SMALL(IF((COUNTIF($I$2:$I71,$AB$2:$AB$93)=0)*($AA$2:$AA$93=$G$1),ROW($AA$1:$AA$92)),1)),"")</f>
        <v/>
      </c>
      <c r="J72" t="str">
        <f t="array" ref="J72">IF($J$1="Все Территории",
IFERROR(INDEX($AC$2:$AC$93,SMALL(IF((COUNTIF($J$2:$J71,$AC$2:$AC$93)=0)*($AA$2:$AA$93=$G$1),ROW($AA$1:$AA$92)),1)),""),
IFERROR(INDEX($AC$2:$AC$93,SMALL(IF((COUNTIF($J$2:$J71,$AC$2:$AC$93)=0)*($AB$2:$AB$93=$J$1),ROW($AB$1:$AB$92)),1)),""))</f>
        <v/>
      </c>
      <c r="K72" t="str">
        <f t="array" ref="K72">IF($J$1="Все Территории",
IFERROR(INDEX($AE$2:$AE$93,SMALL(IF((COUNTIF($K$2:$K71,$AE$2:$AE$93)=0)*($AB$2:$AB$93=$G$1),ROW($AB$1:$AB$92)),1)),""),
IF(AND($G$1="Москва",$J$1="Все Территории"),
IFERROR(INDEX($AE$2:$AE$93,SMALL(IF((COUNTIF($K$2:$K71,$AE$2:$AE$93)=0)*($AC$2:$AC$93=$G$1),ROW($AC$1:$AC$92)),1)),""),
IFERROR(INDEX($AE$2:$AE$93,SMALL(IF((COUNTIF($K$2:$K71,$AE$2:$AE$93)=0)*($AB$2:$AB$93=$J$1),ROW($AB$1:$AB$92)),1)),"")))</f>
        <v/>
      </c>
      <c r="L72" t="str">
        <f t="array" ref="L72">IF($K$1="Все Города",
IFERROR(INDEX($AE$2:$AE$93,SMALL(IF((COUNTIF($L$2:$L71,$AE$2:$AE$93)=0)*($AB$2:$AB$93=$G$1),ROW($AB$1:$AB$92)),1)),""),
IF(AND($G$1="Москва",$J$1="Все"),
IFERROR(INDEX($AE$2:$AE$93,SMALL(IF((COUNTIF($L$2:$L71,$AE$2:$AE$93)=0)*($AD$2:$AD$93=$G$1),ROW($AB$1:$AB$92)),1)),""),
IF(AND($G$1="Москва",$J$1&lt;&gt;"Все"),
IFERROR(INDEX($AE$2:$AE$93,SMALL(IF((COUNTIF($L$2:$L71,$AE$2:$AE$93)=0)*($AB$2:$AB$93=$J$1),ROW($AB$1:$AB$92)),1)),""),
IFERROR(INDEX($AE$2:$AE$93,SMALL(IF((COUNTIF($L$2:$L71,$AE$2:$AE$93)=0)*($AC$2:$AC$93=$K$1),ROW($AC$1:$AC$92)),1)),""))))</f>
        <v/>
      </c>
      <c r="M72" t="str">
        <f t="array" ref="M72">IFERROR(INDEX($O$2:$O$93,SMALL(IF(COUNTIF($M$1:M71,$O$2:$O$93)=0,ROW($O$1:$O$92)),1)),"")</f>
        <v/>
      </c>
      <c r="N72" t="str">
        <f t="array" ref="N72">IF($G$1="Все Округа",
IFERROR(INDEX($AE$2:$AE$93,SMALL(IF(COUNTIF($N$1:N71,$AE$2:$AE$93)=0,ROW($AE$1:$AE$92)),1)),""),
IF($J$1="Все Территории",
IFERROR(INDEX($AE$2:$AE$93,SMALL(IF((COUNTIF($N$1:$N71,$AE$2:$AE$93)=0)*($AA$2:$AA$93=$G$1),ROW($AA$1:$AA$92)),1)),""),
IF($K$1="Все Города",
IFERROR(INDEX($AE$2:$AE$93,SMALL(IF((COUNTIF($N$1:$N71,$AE$2:$AE$93)=0)*($AB$2:$AB$93=$J$1),ROW($AB$1:$AB$92)),1)),""),
IF($L$1="Все Филиалы",
IFERROR(INDEX($AE$2:$AE$93,SMALL(IF((COUNTIF($N$1:$N71,$AE$2:$AE$93)=0)*($AC$2:$AC$93=$K$1),ROW($AC$1:$AC$92)),1)),""),
IF(ROW($L72)=3,$L$1,"")
)
)
)
)</f>
        <v>ТЕРР_СРТ2</v>
      </c>
      <c r="O72" t="str">
        <f t="shared" si="6"/>
        <v>Малыш</v>
      </c>
      <c r="P72" t="str">
        <f t="array" ref="P72">IF($O$1="Все Форматы",
IFERROR(INDEX($N$3:$N$93,SMALL(IF(COUNTIF($P$2:$P71,$N$3:$N$93)=0,ROW($N$2:$N$92)-1),1)),""),
IFERROR(INDEX($N$2:$N$93,SMALL(IF((COUNTIF($P$1:$P71,$N$2:$N$93)=0)*($O$2:$O$93=$O$1),ROW($O$1:$O$92)),1)),""))</f>
        <v/>
      </c>
      <c r="Q72" t="str">
        <f t="array" ref="Q72">IF($P72="","",VLOOKUP($P72,$AE$3:$AI$93,3,0))</f>
        <v/>
      </c>
      <c r="R72" t="str">
        <f t="array" ref="R72">IFERROR(INDEX($Q$2:$Q$93,SMALL(IF(COUNTIF($R$1:R71,$Q$2:$Q$93)=0,ROW($Q$1:$Q$92)),1)),"")</f>
        <v/>
      </c>
      <c r="S72" t="str">
        <f t="array" ref="S72">IFERROR(INDEX($P$2:$P$93,SMALL(IF((COUNTIF($S$1:$S71,$P$2:$P$93)=0)*($Q$2:$Q$93=$S$1),ROW($Q$1:$Q$92)),1)),"")</f>
        <v/>
      </c>
      <c r="T72" t="str">
        <f t="shared" si="7"/>
        <v/>
      </c>
      <c r="U72" s="4" t="str">
        <f t="array" ref="U72">IFERROR(INDEX($T$2:$T$93,SMALL(IF(COUNTIF($U$1:U71,$T$2:$T$93)=0,ROW($T$1:$T$92)),1)),"")</f>
        <v/>
      </c>
      <c r="V72" s="4" t="str">
        <f t="array" ref="V72">IFERROR(INDEX($P$2:$P$93,SMALL(IF((COUNTIF($V$1:$V71,$P$2:$P$93)=0)*($U$2:$U$93=$V$1),ROW($U$1:$U$92)),1)),"")</f>
        <v/>
      </c>
      <c r="W72" t="str">
        <f t="shared" si="8"/>
        <v/>
      </c>
      <c r="X72" t="str">
        <f t="array" ref="X72">IFERROR(INDEX($W$2:$W$93,SMALL(IF(COUNTIF($X$1:X71,$W$2:$W$93)=0,ROW($W$1:$W$92)),1)),"")</f>
        <v/>
      </c>
      <c r="Y72" t="str">
        <f t="array" ref="Y72">IFERROR(INDEX($P$2:$P$93,SMALL(IF((COUNTIF($Y$1:$Y71,$P$2:$P$93)=0)*($X$2:$X$93=$Y$1),ROW($X$1:$X$92)),1)),"")</f>
        <v/>
      </c>
      <c r="AA72" t="s">
        <v>240</v>
      </c>
      <c r="AB72" s="4" t="s">
        <v>11</v>
      </c>
      <c r="AC72" s="4" t="s">
        <v>11</v>
      </c>
      <c r="AD72" s="3" t="s">
        <v>85</v>
      </c>
      <c r="AE72" s="2" t="s">
        <v>182</v>
      </c>
      <c r="AF72" t="s">
        <v>230</v>
      </c>
      <c r="AG72" t="s">
        <v>240</v>
      </c>
      <c r="AH72" s="4" t="s">
        <v>11</v>
      </c>
      <c r="AI72" s="4" t="s">
        <v>11</v>
      </c>
      <c r="AK72" t="s">
        <v>239</v>
      </c>
      <c r="AL72" s="4" t="s">
        <v>4</v>
      </c>
      <c r="AM72" s="4" t="s">
        <v>55</v>
      </c>
      <c r="AN72" s="3" t="s">
        <v>209</v>
      </c>
      <c r="AO72" s="2" t="s">
        <v>210</v>
      </c>
      <c r="AP72" t="s">
        <v>230</v>
      </c>
      <c r="AQ72" t="s">
        <v>239</v>
      </c>
      <c r="AR72" s="4" t="s">
        <v>4</v>
      </c>
      <c r="AS72" s="4" t="s">
        <v>55</v>
      </c>
      <c r="AU72" t="s">
        <v>241</v>
      </c>
      <c r="AV72" s="4" t="s">
        <v>20</v>
      </c>
      <c r="AW72" s="4" t="s">
        <v>35</v>
      </c>
      <c r="AX72" s="3" t="s">
        <v>147</v>
      </c>
      <c r="AY72" s="2" t="s">
        <v>181</v>
      </c>
      <c r="AZ72" t="s">
        <v>230</v>
      </c>
      <c r="BA72" t="s">
        <v>241</v>
      </c>
      <c r="BB72" s="4" t="s">
        <v>20</v>
      </c>
      <c r="BC72" s="4" t="s">
        <v>35</v>
      </c>
      <c r="BE72" t="s">
        <v>238</v>
      </c>
      <c r="BF72" s="4" t="s">
        <v>238</v>
      </c>
      <c r="BG72" s="4" t="s">
        <v>3</v>
      </c>
      <c r="BH72" s="3" t="s">
        <v>69</v>
      </c>
      <c r="BI72" s="2" t="s">
        <v>216</v>
      </c>
      <c r="BJ72" t="s">
        <v>229</v>
      </c>
      <c r="BK72" t="s">
        <v>238</v>
      </c>
      <c r="BL72" s="4" t="s">
        <v>238</v>
      </c>
      <c r="BM72" s="4" t="s">
        <v>3</v>
      </c>
    </row>
    <row r="73" spans="5:65" x14ac:dyDescent="0.25">
      <c r="H73" t="str">
        <f t="array" ref="H73">IFERROR(INDEX($AA$2:$AA$93,SMALL(IF(COUNTIF($H$2:H72,$AA$2:$AA$93)=0,ROW($AA$1:$AA$92)),1)),"")</f>
        <v/>
      </c>
      <c r="I73" t="str">
        <f t="array" ref="I73">IFERROR(INDEX($AB$2:$AB$93,SMALL(IF((COUNTIF($I$2:$I72,$AB$2:$AB$93)=0)*($AA$2:$AA$93=$G$1),ROW($AA$1:$AA$92)),1)),"")</f>
        <v/>
      </c>
      <c r="J73" t="str">
        <f t="array" ref="J73">IF($J$1="Все Территории",
IFERROR(INDEX($AC$2:$AC$93,SMALL(IF((COUNTIF($J$2:$J72,$AC$2:$AC$93)=0)*($AA$2:$AA$93=$G$1),ROW($AA$1:$AA$92)),1)),""),
IFERROR(INDEX($AC$2:$AC$93,SMALL(IF((COUNTIF($J$2:$J72,$AC$2:$AC$93)=0)*($AB$2:$AB$93=$J$1),ROW($AB$1:$AB$92)),1)),""))</f>
        <v/>
      </c>
      <c r="K73" t="str">
        <f t="array" ref="K73">IF($J$1="Все Территории",
IFERROR(INDEX($AE$2:$AE$93,SMALL(IF((COUNTIF($K$2:$K72,$AE$2:$AE$93)=0)*($AB$2:$AB$93=$G$1),ROW($AB$1:$AB$92)),1)),""),
IF(AND($G$1="Москва",$J$1="Все Территории"),
IFERROR(INDEX($AE$2:$AE$93,SMALL(IF((COUNTIF($K$2:$K72,$AE$2:$AE$93)=0)*($AC$2:$AC$93=$G$1),ROW($AC$1:$AC$92)),1)),""),
IFERROR(INDEX($AE$2:$AE$93,SMALL(IF((COUNTIF($K$2:$K72,$AE$2:$AE$93)=0)*($AB$2:$AB$93=$J$1),ROW($AB$1:$AB$92)),1)),"")))</f>
        <v/>
      </c>
      <c r="L73" t="str">
        <f t="array" ref="L73">IF($K$1="Все Города",
IFERROR(INDEX($AE$2:$AE$93,SMALL(IF((COUNTIF($L$2:$L72,$AE$2:$AE$93)=0)*($AB$2:$AB$93=$G$1),ROW($AB$1:$AB$92)),1)),""),
IF(AND($G$1="Москва",$J$1="Все"),
IFERROR(INDEX($AE$2:$AE$93,SMALL(IF((COUNTIF($L$2:$L72,$AE$2:$AE$93)=0)*($AD$2:$AD$93=$G$1),ROW($AB$1:$AB$92)),1)),""),
IF(AND($G$1="Москва",$J$1&lt;&gt;"Все"),
IFERROR(INDEX($AE$2:$AE$93,SMALL(IF((COUNTIF($L$2:$L72,$AE$2:$AE$93)=0)*($AB$2:$AB$93=$J$1),ROW($AB$1:$AB$92)),1)),""),
IFERROR(INDEX($AE$2:$AE$93,SMALL(IF((COUNTIF($L$2:$L72,$AE$2:$AE$93)=0)*($AC$2:$AC$93=$K$1),ROW($AC$1:$AC$92)),1)),""))))</f>
        <v/>
      </c>
      <c r="M73" t="str">
        <f t="array" ref="M73">IFERROR(INDEX($O$2:$O$93,SMALL(IF(COUNTIF($M$1:M72,$O$2:$O$93)=0,ROW($O$1:$O$92)),1)),"")</f>
        <v/>
      </c>
      <c r="N73" t="str">
        <f t="array" ref="N73">IF($G$1="Все Округа",
IFERROR(INDEX($AE$2:$AE$93,SMALL(IF(COUNTIF($N$1:N72,$AE$2:$AE$93)=0,ROW($AE$1:$AE$92)),1)),""),
IF($J$1="Все Территории",
IFERROR(INDEX($AE$2:$AE$93,SMALL(IF((COUNTIF($N$1:$N72,$AE$2:$AE$93)=0)*($AA$2:$AA$93=$G$1),ROW($AA$1:$AA$92)),1)),""),
IF($K$1="Все Города",
IFERROR(INDEX($AE$2:$AE$93,SMALL(IF((COUNTIF($N$1:$N72,$AE$2:$AE$93)=0)*($AB$2:$AB$93=$J$1),ROW($AB$1:$AB$92)),1)),""),
IF($L$1="Все Филиалы",
IFERROR(INDEX($AE$2:$AE$93,SMALL(IF((COUNTIF($N$1:$N72,$AE$2:$AE$93)=0)*($AC$2:$AC$93=$K$1),ROW($AC$1:$AC$92)),1)),""),
IF(ROW($L73)=3,$L$1,"")
)
)
)
)</f>
        <v>ТЕРР_КУР1</v>
      </c>
      <c r="O73" t="str">
        <f t="shared" si="6"/>
        <v>Средний</v>
      </c>
      <c r="P73" t="str">
        <f t="array" ref="P73">IF($O$1="Все Форматы",
IFERROR(INDEX($N$3:$N$93,SMALL(IF(COUNTIF($P$2:$P72,$N$3:$N$93)=0,ROW($N$2:$N$92)-1),1)),""),
IFERROR(INDEX($N$2:$N$93,SMALL(IF((COUNTIF($P$1:$P72,$N$2:$N$93)=0)*($O$2:$O$93=$O$1),ROW($O$1:$O$92)),1)),""))</f>
        <v/>
      </c>
      <c r="Q73" t="str">
        <f t="array" ref="Q73">IF($P73="","",VLOOKUP($P73,$AE$3:$AI$93,3,0))</f>
        <v/>
      </c>
      <c r="R73" t="str">
        <f t="array" ref="R73">IFERROR(INDEX($Q$2:$Q$93,SMALL(IF(COUNTIF($R$1:R72,$Q$2:$Q$93)=0,ROW($Q$1:$Q$92)),1)),"")</f>
        <v/>
      </c>
      <c r="S73" t="str">
        <f t="array" ref="S73">IFERROR(INDEX($P$2:$P$93,SMALL(IF((COUNTIF($S$1:$S72,$P$2:$P$93)=0)*($Q$2:$Q$93=$S$1),ROW($Q$1:$Q$92)),1)),"")</f>
        <v/>
      </c>
      <c r="T73" t="str">
        <f t="shared" si="7"/>
        <v/>
      </c>
      <c r="U73" s="4" t="str">
        <f t="array" ref="U73">IFERROR(INDEX($T$2:$T$93,SMALL(IF(COUNTIF($U$1:U72,$T$2:$T$93)=0,ROW($T$1:$T$92)),1)),"")</f>
        <v/>
      </c>
      <c r="V73" s="4" t="str">
        <f t="array" ref="V73">IFERROR(INDEX($P$2:$P$93,SMALL(IF((COUNTIF($V$1:$V72,$P$2:$P$93)=0)*($U$2:$U$93=$V$1),ROW($U$1:$U$92)),1)),"")</f>
        <v/>
      </c>
      <c r="W73" t="str">
        <f t="shared" si="8"/>
        <v/>
      </c>
      <c r="X73" t="str">
        <f t="array" ref="X73">IFERROR(INDEX($W$2:$W$93,SMALL(IF(COUNTIF($X$1:X72,$W$2:$W$93)=0,ROW($W$1:$W$92)),1)),"")</f>
        <v/>
      </c>
      <c r="Y73" t="str">
        <f t="array" ref="Y73">IFERROR(INDEX($P$2:$P$93,SMALL(IF((COUNTIF($Y$1:$Y72,$P$2:$P$93)=0)*($X$2:$X$93=$Y$1),ROW($X$1:$X$92)),1)),"")</f>
        <v/>
      </c>
      <c r="AA73" t="s">
        <v>239</v>
      </c>
      <c r="AB73" s="4" t="s">
        <v>248</v>
      </c>
      <c r="AC73" s="4" t="s">
        <v>37</v>
      </c>
      <c r="AD73" s="3" t="s">
        <v>183</v>
      </c>
      <c r="AE73" s="2" t="s">
        <v>184</v>
      </c>
      <c r="AF73" t="s">
        <v>229</v>
      </c>
      <c r="AG73" t="s">
        <v>239</v>
      </c>
      <c r="AH73" s="4" t="s">
        <v>248</v>
      </c>
      <c r="AI73" s="4" t="s">
        <v>37</v>
      </c>
      <c r="AK73" t="s">
        <v>239</v>
      </c>
      <c r="AL73" s="4" t="s">
        <v>9</v>
      </c>
      <c r="AM73" s="4" t="s">
        <v>60</v>
      </c>
      <c r="AN73" s="3" t="s">
        <v>212</v>
      </c>
      <c r="AO73" s="2" t="s">
        <v>213</v>
      </c>
      <c r="AP73" t="s">
        <v>230</v>
      </c>
      <c r="AQ73" t="s">
        <v>239</v>
      </c>
      <c r="AR73" s="4" t="s">
        <v>9</v>
      </c>
      <c r="AS73" s="4" t="s">
        <v>60</v>
      </c>
      <c r="AU73" t="s">
        <v>241</v>
      </c>
      <c r="AV73" s="4" t="s">
        <v>20</v>
      </c>
      <c r="AW73" s="4" t="s">
        <v>14</v>
      </c>
      <c r="AX73" s="3" t="s">
        <v>102</v>
      </c>
      <c r="AY73" s="2" t="s">
        <v>187</v>
      </c>
      <c r="AZ73" t="s">
        <v>229</v>
      </c>
      <c r="BA73" t="s">
        <v>241</v>
      </c>
      <c r="BB73" s="4" t="s">
        <v>20</v>
      </c>
      <c r="BC73" s="4" t="s">
        <v>14</v>
      </c>
      <c r="BE73" t="s">
        <v>241</v>
      </c>
      <c r="BF73" s="4" t="s">
        <v>20</v>
      </c>
      <c r="BG73" s="4" t="s">
        <v>57</v>
      </c>
      <c r="BH73" s="3" t="s">
        <v>169</v>
      </c>
      <c r="BI73" s="2" t="s">
        <v>170</v>
      </c>
      <c r="BJ73" t="s">
        <v>230</v>
      </c>
      <c r="BK73" t="s">
        <v>241</v>
      </c>
      <c r="BL73" s="4" t="s">
        <v>20</v>
      </c>
      <c r="BM73" s="4" t="s">
        <v>57</v>
      </c>
    </row>
    <row r="74" spans="5:65" x14ac:dyDescent="0.25">
      <c r="H74" t="str">
        <f t="array" ref="H74">IFERROR(INDEX($AA$2:$AA$93,SMALL(IF(COUNTIF($H$2:H73,$AA$2:$AA$93)=0,ROW($AA$1:$AA$92)),1)),"")</f>
        <v/>
      </c>
      <c r="I74" t="str">
        <f t="array" ref="I74">IFERROR(INDEX($AB$2:$AB$93,SMALL(IF((COUNTIF($I$2:$I73,$AB$2:$AB$93)=0)*($AA$2:$AA$93=$G$1),ROW($AA$1:$AA$92)),1)),"")</f>
        <v/>
      </c>
      <c r="J74" t="str">
        <f t="array" ref="J74">IF($J$1="Все Территории",
IFERROR(INDEX($AC$2:$AC$93,SMALL(IF((COUNTIF($J$2:$J73,$AC$2:$AC$93)=0)*($AA$2:$AA$93=$G$1),ROW($AA$1:$AA$92)),1)),""),
IFERROR(INDEX($AC$2:$AC$93,SMALL(IF((COUNTIF($J$2:$J73,$AC$2:$AC$93)=0)*($AB$2:$AB$93=$J$1),ROW($AB$1:$AB$92)),1)),""))</f>
        <v/>
      </c>
      <c r="K74" t="str">
        <f t="array" ref="K74">IF($J$1="Все Территории",
IFERROR(INDEX($AE$2:$AE$93,SMALL(IF((COUNTIF($K$2:$K73,$AE$2:$AE$93)=0)*($AB$2:$AB$93=$G$1),ROW($AB$1:$AB$92)),1)),""),
IF(AND($G$1="Москва",$J$1="Все Территории"),
IFERROR(INDEX($AE$2:$AE$93,SMALL(IF((COUNTIF($K$2:$K73,$AE$2:$AE$93)=0)*($AC$2:$AC$93=$G$1),ROW($AC$1:$AC$92)),1)),""),
IFERROR(INDEX($AE$2:$AE$93,SMALL(IF((COUNTIF($K$2:$K73,$AE$2:$AE$93)=0)*($AB$2:$AB$93=$J$1),ROW($AB$1:$AB$92)),1)),"")))</f>
        <v/>
      </c>
      <c r="L74" t="str">
        <f t="array" ref="L74">IF($K$1="Все Города",
IFERROR(INDEX($AE$2:$AE$93,SMALL(IF((COUNTIF($L$2:$L73,$AE$2:$AE$93)=0)*($AB$2:$AB$93=$G$1),ROW($AB$1:$AB$92)),1)),""),
IF(AND($G$1="Москва",$J$1="Все"),
IFERROR(INDEX($AE$2:$AE$93,SMALL(IF((COUNTIF($L$2:$L73,$AE$2:$AE$93)=0)*($AD$2:$AD$93=$G$1),ROW($AB$1:$AB$92)),1)),""),
IF(AND($G$1="Москва",$J$1&lt;&gt;"Все"),
IFERROR(INDEX($AE$2:$AE$93,SMALL(IF((COUNTIF($L$2:$L73,$AE$2:$AE$93)=0)*($AB$2:$AB$93=$J$1),ROW($AB$1:$AB$92)),1)),""),
IFERROR(INDEX($AE$2:$AE$93,SMALL(IF((COUNTIF($L$2:$L73,$AE$2:$AE$93)=0)*($AC$2:$AC$93=$K$1),ROW($AC$1:$AC$92)),1)),""))))</f>
        <v/>
      </c>
      <c r="M74" t="str">
        <f t="array" ref="M74">IFERROR(INDEX($O$2:$O$93,SMALL(IF(COUNTIF($M$1:M73,$O$2:$O$93)=0,ROW($O$1:$O$92)),1)),"")</f>
        <v/>
      </c>
      <c r="N74" t="str">
        <f t="array" ref="N74">IF($G$1="Все Округа",
IFERROR(INDEX($AE$2:$AE$93,SMALL(IF(COUNTIF($N$1:N73,$AE$2:$AE$93)=0,ROW($AE$1:$AE$92)),1)),""),
IF($J$1="Все Территории",
IFERROR(INDEX($AE$2:$AE$93,SMALL(IF((COUNTIF($N$1:$N73,$AE$2:$AE$93)=0)*($AA$2:$AA$93=$G$1),ROW($AA$1:$AA$92)),1)),""),
IF($K$1="Все Города",
IFERROR(INDEX($AE$2:$AE$93,SMALL(IF((COUNTIF($N$1:$N73,$AE$2:$AE$93)=0)*($AB$2:$AB$93=$J$1),ROW($AB$1:$AB$92)),1)),""),
IF($L$1="Все Филиалы",
IFERROR(INDEX($AE$2:$AE$93,SMALL(IF((COUNTIF($N$1:$N73,$AE$2:$AE$93)=0)*($AC$2:$AC$93=$K$1),ROW($AC$1:$AC$92)),1)),""),
IF(ROW($L74)=3,$L$1,"")
)
)
)
)</f>
        <v>ТЕРР_МХЛ1</v>
      </c>
      <c r="O74" t="str">
        <f t="shared" si="6"/>
        <v>Малыш</v>
      </c>
      <c r="P74" t="str">
        <f t="array" ref="P74">IF($O$1="Все Форматы",
IFERROR(INDEX($N$3:$N$93,SMALL(IF(COUNTIF($P$2:$P73,$N$3:$N$93)=0,ROW($N$2:$N$92)-1),1)),""),
IFERROR(INDEX($N$2:$N$93,SMALL(IF((COUNTIF($P$1:$P73,$N$2:$N$93)=0)*($O$2:$O$93=$O$1),ROW($O$1:$O$92)),1)),""))</f>
        <v/>
      </c>
      <c r="Q74" t="str">
        <f t="array" ref="Q74">IF($P74="","",VLOOKUP($P74,$AE$3:$AI$93,3,0))</f>
        <v/>
      </c>
      <c r="R74" t="str">
        <f t="array" ref="R74">IFERROR(INDEX($Q$2:$Q$93,SMALL(IF(COUNTIF($R$1:R73,$Q$2:$Q$93)=0,ROW($Q$1:$Q$92)),1)),"")</f>
        <v/>
      </c>
      <c r="S74" t="str">
        <f t="array" ref="S74">IFERROR(INDEX($P$2:$P$93,SMALL(IF((COUNTIF($S$1:$S73,$P$2:$P$93)=0)*($Q$2:$Q$93=$S$1),ROW($Q$1:$Q$92)),1)),"")</f>
        <v/>
      </c>
      <c r="T74" t="str">
        <f t="shared" si="7"/>
        <v/>
      </c>
      <c r="U74" s="4" t="str">
        <f t="array" ref="U74">IFERROR(INDEX($T$2:$T$93,SMALL(IF(COUNTIF($U$1:U73,$T$2:$T$93)=0,ROW($T$1:$T$92)),1)),"")</f>
        <v/>
      </c>
      <c r="V74" s="4" t="str">
        <f t="array" ref="V74">IFERROR(INDEX($P$2:$P$93,SMALL(IF((COUNTIF($V$1:$V73,$P$2:$P$93)=0)*($U$2:$U$93=$V$1),ROW($U$1:$U$92)),1)),"")</f>
        <v/>
      </c>
      <c r="W74" t="str">
        <f t="shared" si="8"/>
        <v/>
      </c>
      <c r="X74" t="str">
        <f t="array" ref="X74">IFERROR(INDEX($W$2:$W$93,SMALL(IF(COUNTIF($X$1:X73,$W$2:$W$93)=0,ROW($W$1:$W$92)),1)),"")</f>
        <v/>
      </c>
      <c r="Y74" t="str">
        <f t="array" ref="Y74">IFERROR(INDEX($P$2:$P$93,SMALL(IF((COUNTIF($Y$1:$Y73,$P$2:$P$93)=0)*($X$2:$X$93=$Y$1),ROW($X$1:$X$92)),1)),"")</f>
        <v/>
      </c>
      <c r="AA74" t="s">
        <v>240</v>
      </c>
      <c r="AB74" s="4" t="s">
        <v>6</v>
      </c>
      <c r="AC74" s="4" t="s">
        <v>51</v>
      </c>
      <c r="AD74" s="3" t="s">
        <v>185</v>
      </c>
      <c r="AE74" s="2" t="s">
        <v>186</v>
      </c>
      <c r="AF74" t="s">
        <v>230</v>
      </c>
      <c r="AG74" t="s">
        <v>240</v>
      </c>
      <c r="AH74" s="4" t="s">
        <v>6</v>
      </c>
      <c r="AI74" s="4" t="s">
        <v>51</v>
      </c>
      <c r="AK74" t="s">
        <v>240</v>
      </c>
      <c r="AL74" s="4" t="s">
        <v>6</v>
      </c>
      <c r="AM74" s="4" t="s">
        <v>6</v>
      </c>
      <c r="AN74" s="3" t="s">
        <v>73</v>
      </c>
      <c r="AO74" s="2" t="s">
        <v>74</v>
      </c>
      <c r="AP74" t="s">
        <v>228</v>
      </c>
      <c r="AQ74" t="s">
        <v>240</v>
      </c>
      <c r="AR74" s="4" t="s">
        <v>6</v>
      </c>
      <c r="AS74" s="4" t="s">
        <v>6</v>
      </c>
      <c r="AU74" t="s">
        <v>241</v>
      </c>
      <c r="AV74" s="4" t="s">
        <v>20</v>
      </c>
      <c r="AW74" s="4" t="s">
        <v>63</v>
      </c>
      <c r="AX74" s="3" t="s">
        <v>205</v>
      </c>
      <c r="AY74" s="2" t="s">
        <v>206</v>
      </c>
      <c r="AZ74" t="s">
        <v>230</v>
      </c>
      <c r="BA74" t="s">
        <v>241</v>
      </c>
      <c r="BB74" s="4" t="s">
        <v>20</v>
      </c>
      <c r="BC74" s="4" t="s">
        <v>63</v>
      </c>
      <c r="BE74" t="s">
        <v>239</v>
      </c>
      <c r="BF74" s="4" t="s">
        <v>5</v>
      </c>
      <c r="BG74" s="4" t="s">
        <v>5</v>
      </c>
      <c r="BH74" s="3" t="s">
        <v>77</v>
      </c>
      <c r="BI74" s="2" t="s">
        <v>78</v>
      </c>
      <c r="BJ74" t="s">
        <v>228</v>
      </c>
      <c r="BK74" t="s">
        <v>239</v>
      </c>
      <c r="BL74" s="4" t="s">
        <v>5</v>
      </c>
      <c r="BM74" s="4" t="s">
        <v>5</v>
      </c>
    </row>
    <row r="75" spans="5:65" x14ac:dyDescent="0.25">
      <c r="H75" t="str">
        <f t="array" ref="H75">IFERROR(INDEX($AA$2:$AA$93,SMALL(IF(COUNTIF($H$2:H74,$AA$2:$AA$93)=0,ROW($AA$1:$AA$92)),1)),"")</f>
        <v/>
      </c>
      <c r="I75" t="str">
        <f t="array" ref="I75">IFERROR(INDEX($AB$2:$AB$93,SMALL(IF((COUNTIF($I$2:$I74,$AB$2:$AB$93)=0)*($AA$2:$AA$93=$G$1),ROW($AA$1:$AA$92)),1)),"")</f>
        <v/>
      </c>
      <c r="J75" t="str">
        <f t="array" ref="J75">IF($J$1="Все Территории",
IFERROR(INDEX($AC$2:$AC$93,SMALL(IF((COUNTIF($J$2:$J74,$AC$2:$AC$93)=0)*($AA$2:$AA$93=$G$1),ROW($AA$1:$AA$92)),1)),""),
IFERROR(INDEX($AC$2:$AC$93,SMALL(IF((COUNTIF($J$2:$J74,$AC$2:$AC$93)=0)*($AB$2:$AB$93=$J$1),ROW($AB$1:$AB$92)),1)),""))</f>
        <v/>
      </c>
      <c r="K75" t="str">
        <f t="array" ref="K75">IF($J$1="Все Территории",
IFERROR(INDEX($AE$2:$AE$93,SMALL(IF((COUNTIF($K$2:$K74,$AE$2:$AE$93)=0)*($AB$2:$AB$93=$G$1),ROW($AB$1:$AB$92)),1)),""),
IF(AND($G$1="Москва",$J$1="Все Территории"),
IFERROR(INDEX($AE$2:$AE$93,SMALL(IF((COUNTIF($K$2:$K74,$AE$2:$AE$93)=0)*($AC$2:$AC$93=$G$1),ROW($AC$1:$AC$92)),1)),""),
IFERROR(INDEX($AE$2:$AE$93,SMALL(IF((COUNTIF($K$2:$K74,$AE$2:$AE$93)=0)*($AB$2:$AB$93=$J$1),ROW($AB$1:$AB$92)),1)),"")))</f>
        <v/>
      </c>
      <c r="L75" t="str">
        <f t="array" ref="L75">IF($K$1="Все Города",
IFERROR(INDEX($AE$2:$AE$93,SMALL(IF((COUNTIF($L$2:$L74,$AE$2:$AE$93)=0)*($AB$2:$AB$93=$G$1),ROW($AB$1:$AB$92)),1)),""),
IF(AND($G$1="Москва",$J$1="Все"),
IFERROR(INDEX($AE$2:$AE$93,SMALL(IF((COUNTIF($L$2:$L74,$AE$2:$AE$93)=0)*($AD$2:$AD$93=$G$1),ROW($AB$1:$AB$92)),1)),""),
IF(AND($G$1="Москва",$J$1&lt;&gt;"Все"),
IFERROR(INDEX($AE$2:$AE$93,SMALL(IF((COUNTIF($L$2:$L74,$AE$2:$AE$93)=0)*($AB$2:$AB$93=$J$1),ROW($AB$1:$AB$92)),1)),""),
IFERROR(INDEX($AE$2:$AE$93,SMALL(IF((COUNTIF($L$2:$L74,$AE$2:$AE$93)=0)*($AC$2:$AC$93=$K$1),ROW($AC$1:$AC$92)),1)),""))))</f>
        <v/>
      </c>
      <c r="M75" t="str">
        <f t="array" ref="M75">IFERROR(INDEX($O$2:$O$93,SMALL(IF(COUNTIF($M$1:M74,$O$2:$O$93)=0,ROW($O$1:$O$92)),1)),"")</f>
        <v/>
      </c>
      <c r="N75" t="str">
        <f t="array" ref="N75">IF($G$1="Все Округа",
IFERROR(INDEX($AE$2:$AE$93,SMALL(IF(COUNTIF($N$1:N74,$AE$2:$AE$93)=0,ROW($AE$1:$AE$92)),1)),""),
IF($J$1="Все Территории",
IFERROR(INDEX($AE$2:$AE$93,SMALL(IF((COUNTIF($N$1:$N74,$AE$2:$AE$93)=0)*($AA$2:$AA$93=$G$1),ROW($AA$1:$AA$92)),1)),""),
IF($K$1="Все Города",
IFERROR(INDEX($AE$2:$AE$93,SMALL(IF((COUNTIF($N$1:$N74,$AE$2:$AE$93)=0)*($AB$2:$AB$93=$J$1),ROW($AB$1:$AB$92)),1)),""),
IF($L$1="Все Филиалы",
IFERROR(INDEX($AE$2:$AE$93,SMALL(IF((COUNTIF($N$1:$N74,$AE$2:$AE$93)=0)*($AC$2:$AC$93=$K$1),ROW($AC$1:$AC$92)),1)),""),
IF(ROW($L75)=3,$L$1,"")
)
)
)
)</f>
        <v>ТЕРР_ПЕР2</v>
      </c>
      <c r="O75" t="str">
        <f t="shared" si="6"/>
        <v>Средний</v>
      </c>
      <c r="P75" t="str">
        <f t="array" ref="P75">IF($O$1="Все Форматы",
IFERROR(INDEX($N$3:$N$93,SMALL(IF(COUNTIF($P$2:$P74,$N$3:$N$93)=0,ROW($N$2:$N$92)-1),1)),""),
IFERROR(INDEX($N$2:$N$93,SMALL(IF((COUNTIF($P$1:$P74,$N$2:$N$93)=0)*($O$2:$O$93=$O$1),ROW($O$1:$O$92)),1)),""))</f>
        <v/>
      </c>
      <c r="Q75" t="str">
        <f t="array" ref="Q75">IF($P75="","",VLOOKUP($P75,$AE$3:$AI$93,3,0))</f>
        <v/>
      </c>
      <c r="R75" t="str">
        <f t="array" ref="R75">IFERROR(INDEX($Q$2:$Q$93,SMALL(IF(COUNTIF($R$1:R74,$Q$2:$Q$93)=0,ROW($Q$1:$Q$92)),1)),"")</f>
        <v/>
      </c>
      <c r="S75" t="str">
        <f t="array" ref="S75">IFERROR(INDEX($P$2:$P$93,SMALL(IF((COUNTIF($S$1:$S74,$P$2:$P$93)=0)*($Q$2:$Q$93=$S$1),ROW($Q$1:$Q$92)),1)),"")</f>
        <v/>
      </c>
      <c r="T75" t="str">
        <f t="shared" si="7"/>
        <v/>
      </c>
      <c r="U75" s="4" t="str">
        <f t="array" ref="U75">IFERROR(INDEX($T$2:$T$93,SMALL(IF(COUNTIF($U$1:U74,$T$2:$T$93)=0,ROW($T$1:$T$92)),1)),"")</f>
        <v/>
      </c>
      <c r="V75" s="4" t="str">
        <f t="array" ref="V75">IFERROR(INDEX($P$2:$P$93,SMALL(IF((COUNTIF($V$1:$V74,$P$2:$P$93)=0)*($U$2:$U$93=$V$1),ROW($U$1:$U$92)),1)),"")</f>
        <v/>
      </c>
      <c r="W75" t="str">
        <f t="shared" si="8"/>
        <v/>
      </c>
      <c r="X75" t="str">
        <f t="array" ref="X75">IFERROR(INDEX($W$2:$W$93,SMALL(IF(COUNTIF($X$1:X74,$W$2:$W$93)=0,ROW($W$1:$W$92)),1)),"")</f>
        <v/>
      </c>
      <c r="Y75" t="str">
        <f t="array" ref="Y75">IFERROR(INDEX($P$2:$P$93,SMALL(IF((COUNTIF($Y$1:$Y74,$P$2:$P$93)=0)*($X$2:$X$93=$Y$1),ROW($X$1:$X$92)),1)),"")</f>
        <v/>
      </c>
      <c r="AA75" t="s">
        <v>241</v>
      </c>
      <c r="AB75" s="4" t="s">
        <v>20</v>
      </c>
      <c r="AC75" s="4" t="s">
        <v>14</v>
      </c>
      <c r="AD75" s="3" t="s">
        <v>102</v>
      </c>
      <c r="AE75" s="2" t="s">
        <v>187</v>
      </c>
      <c r="AF75" t="s">
        <v>229</v>
      </c>
      <c r="AG75" t="s">
        <v>241</v>
      </c>
      <c r="AH75" s="4" t="s">
        <v>20</v>
      </c>
      <c r="AI75" s="4" t="s">
        <v>14</v>
      </c>
      <c r="AK75" t="s">
        <v>240</v>
      </c>
      <c r="AL75" s="4" t="s">
        <v>7</v>
      </c>
      <c r="AM75" s="4" t="s">
        <v>7</v>
      </c>
      <c r="AN75" s="3" t="s">
        <v>75</v>
      </c>
      <c r="AO75" s="2" t="s">
        <v>76</v>
      </c>
      <c r="AP75" t="s">
        <v>228</v>
      </c>
      <c r="AQ75" t="s">
        <v>240</v>
      </c>
      <c r="AR75" s="4" t="s">
        <v>7</v>
      </c>
      <c r="AS75" s="4" t="s">
        <v>7</v>
      </c>
      <c r="AU75" t="s">
        <v>239</v>
      </c>
      <c r="AV75" s="4" t="s">
        <v>247</v>
      </c>
      <c r="AW75" s="4" t="s">
        <v>15</v>
      </c>
      <c r="AX75" s="3" t="s">
        <v>96</v>
      </c>
      <c r="AY75" s="2" t="s">
        <v>97</v>
      </c>
      <c r="AZ75" t="s">
        <v>228</v>
      </c>
      <c r="BA75" t="s">
        <v>239</v>
      </c>
      <c r="BB75" s="4" t="s">
        <v>247</v>
      </c>
      <c r="BC75" s="4" t="s">
        <v>15</v>
      </c>
      <c r="BE75" t="s">
        <v>239</v>
      </c>
      <c r="BF75" s="4" t="s">
        <v>5</v>
      </c>
      <c r="BG75" s="4" t="s">
        <v>5</v>
      </c>
      <c r="BH75" s="3" t="s">
        <v>77</v>
      </c>
      <c r="BI75" s="2" t="s">
        <v>91</v>
      </c>
      <c r="BJ75" t="s">
        <v>228</v>
      </c>
      <c r="BK75" t="s">
        <v>239</v>
      </c>
      <c r="BL75" s="4" t="s">
        <v>5</v>
      </c>
      <c r="BM75" s="4" t="s">
        <v>5</v>
      </c>
    </row>
    <row r="76" spans="5:65" x14ac:dyDescent="0.25">
      <c r="H76" t="str">
        <f t="array" ref="H76">IFERROR(INDEX($AA$2:$AA$93,SMALL(IF(COUNTIF($H$2:H75,$AA$2:$AA$93)=0,ROW($AA$1:$AA$92)),1)),"")</f>
        <v/>
      </c>
      <c r="I76" t="str">
        <f t="array" ref="I76">IFERROR(INDEX($AB$2:$AB$93,SMALL(IF((COUNTIF($I$2:$I75,$AB$2:$AB$93)=0)*($AA$2:$AA$93=$G$1),ROW($AA$1:$AA$92)),1)),"")</f>
        <v/>
      </c>
      <c r="J76" t="str">
        <f t="array" ref="J76">IF($J$1="Все Территории",
IFERROR(INDEX($AC$2:$AC$93,SMALL(IF((COUNTIF($J$2:$J75,$AC$2:$AC$93)=0)*($AA$2:$AA$93=$G$1),ROW($AA$1:$AA$92)),1)),""),
IFERROR(INDEX($AC$2:$AC$93,SMALL(IF((COUNTIF($J$2:$J75,$AC$2:$AC$93)=0)*($AB$2:$AB$93=$J$1),ROW($AB$1:$AB$92)),1)),""))</f>
        <v/>
      </c>
      <c r="K76" t="str">
        <f t="array" ref="K76">IF($J$1="Все Территории",
IFERROR(INDEX($AE$2:$AE$93,SMALL(IF((COUNTIF($K$2:$K75,$AE$2:$AE$93)=0)*($AB$2:$AB$93=$G$1),ROW($AB$1:$AB$92)),1)),""),
IF(AND($G$1="Москва",$J$1="Все Территории"),
IFERROR(INDEX($AE$2:$AE$93,SMALL(IF((COUNTIF($K$2:$K75,$AE$2:$AE$93)=0)*($AC$2:$AC$93=$G$1),ROW($AC$1:$AC$92)),1)),""),
IFERROR(INDEX($AE$2:$AE$93,SMALL(IF((COUNTIF($K$2:$K75,$AE$2:$AE$93)=0)*($AB$2:$AB$93=$J$1),ROW($AB$1:$AB$92)),1)),"")))</f>
        <v/>
      </c>
      <c r="L76" t="str">
        <f t="array" ref="L76">IF($K$1="Все Города",
IFERROR(INDEX($AE$2:$AE$93,SMALL(IF((COUNTIF($L$2:$L75,$AE$2:$AE$93)=0)*($AB$2:$AB$93=$G$1),ROW($AB$1:$AB$92)),1)),""),
IF(AND($G$1="Москва",$J$1="Все"),
IFERROR(INDEX($AE$2:$AE$93,SMALL(IF((COUNTIF($L$2:$L75,$AE$2:$AE$93)=0)*($AD$2:$AD$93=$G$1),ROW($AB$1:$AB$92)),1)),""),
IF(AND($G$1="Москва",$J$1&lt;&gt;"Все"),
IFERROR(INDEX($AE$2:$AE$93,SMALL(IF((COUNTIF($L$2:$L75,$AE$2:$AE$93)=0)*($AB$2:$AB$93=$J$1),ROW($AB$1:$AB$92)),1)),""),
IFERROR(INDEX($AE$2:$AE$93,SMALL(IF((COUNTIF($L$2:$L75,$AE$2:$AE$93)=0)*($AC$2:$AC$93=$K$1),ROW($AC$1:$AC$92)),1)),""))))</f>
        <v/>
      </c>
      <c r="M76" t="str">
        <f t="array" ref="M76">IFERROR(INDEX($O$2:$O$93,SMALL(IF(COUNTIF($M$1:M75,$O$2:$O$93)=0,ROW($O$1:$O$92)),1)),"")</f>
        <v/>
      </c>
      <c r="N76" t="str">
        <f t="array" ref="N76">IF($G$1="Все Округа",
IFERROR(INDEX($AE$2:$AE$93,SMALL(IF(COUNTIF($N$1:N75,$AE$2:$AE$93)=0,ROW($AE$1:$AE$92)),1)),""),
IF($J$1="Все Территории",
IFERROR(INDEX($AE$2:$AE$93,SMALL(IF((COUNTIF($N$1:$N75,$AE$2:$AE$93)=0)*($AA$2:$AA$93=$G$1),ROW($AA$1:$AA$92)),1)),""),
IF($K$1="Все Города",
IFERROR(INDEX($AE$2:$AE$93,SMALL(IF((COUNTIF($N$1:$N75,$AE$2:$AE$93)=0)*($AB$2:$AB$93=$J$1),ROW($AB$1:$AB$92)),1)),""),
IF($L$1="Все Филиалы",
IFERROR(INDEX($AE$2:$AE$93,SMALL(IF((COUNTIF($N$1:$N75,$AE$2:$AE$93)=0)*($AC$2:$AC$93=$K$1),ROW($AC$1:$AC$92)),1)),""),
IF(ROW($L76)=3,$L$1,"")
)
)
)
)</f>
        <v>ТЕРР_АНП1</v>
      </c>
      <c r="O76" t="str">
        <f t="shared" si="6"/>
        <v>Малыш</v>
      </c>
      <c r="P76" t="str">
        <f t="array" ref="P76">IF($O$1="Все Форматы",
IFERROR(INDEX($N$3:$N$93,SMALL(IF(COUNTIF($P$2:$P75,$N$3:$N$93)=0,ROW($N$2:$N$92)-1),1)),""),
IFERROR(INDEX($N$2:$N$93,SMALL(IF((COUNTIF($P$1:$P75,$N$2:$N$93)=0)*($O$2:$O$93=$O$1),ROW($O$1:$O$92)),1)),""))</f>
        <v/>
      </c>
      <c r="Q76" t="str">
        <f t="array" ref="Q76">IF($P76="","",VLOOKUP($P76,$AE$3:$AI$93,3,0))</f>
        <v/>
      </c>
      <c r="R76" t="str">
        <f t="array" ref="R76">IFERROR(INDEX($Q$2:$Q$93,SMALL(IF(COUNTIF($R$1:R75,$Q$2:$Q$93)=0,ROW($Q$1:$Q$92)),1)),"")</f>
        <v/>
      </c>
      <c r="S76" t="str">
        <f t="array" ref="S76">IFERROR(INDEX($P$2:$P$93,SMALL(IF((COUNTIF($S$1:$S75,$P$2:$P$93)=0)*($Q$2:$Q$93=$S$1),ROW($Q$1:$Q$92)),1)),"")</f>
        <v/>
      </c>
      <c r="T76" t="str">
        <f t="shared" si="7"/>
        <v/>
      </c>
      <c r="U76" s="4" t="str">
        <f t="array" ref="U76">IFERROR(INDEX($T$2:$T$93,SMALL(IF(COUNTIF($U$1:U75,$T$2:$T$93)=0,ROW($T$1:$T$92)),1)),"")</f>
        <v/>
      </c>
      <c r="V76" s="4" t="str">
        <f t="array" ref="V76">IFERROR(INDEX($P$2:$P$93,SMALL(IF((COUNTIF($V$1:$V75,$P$2:$P$93)=0)*($U$2:$U$93=$V$1),ROW($U$1:$U$92)),1)),"")</f>
        <v/>
      </c>
      <c r="W76" t="str">
        <f t="shared" si="8"/>
        <v/>
      </c>
      <c r="X76" t="str">
        <f t="array" ref="X76">IFERROR(INDEX($W$2:$W$93,SMALL(IF(COUNTIF($X$1:X75,$W$2:$W$93)=0,ROW($W$1:$W$92)),1)),"")</f>
        <v/>
      </c>
      <c r="Y76" t="str">
        <f t="array" ref="Y76">IFERROR(INDEX($P$2:$P$93,SMALL(IF((COUNTIF($Y$1:$Y75,$P$2:$P$93)=0)*($X$2:$X$93=$Y$1),ROW($X$1:$X$92)),1)),"")</f>
        <v/>
      </c>
      <c r="AA76" t="s">
        <v>240</v>
      </c>
      <c r="AB76" s="4" t="s">
        <v>8</v>
      </c>
      <c r="AC76" s="4" t="s">
        <v>47</v>
      </c>
      <c r="AD76" s="3" t="s">
        <v>188</v>
      </c>
      <c r="AE76" s="2" t="s">
        <v>189</v>
      </c>
      <c r="AF76" t="s">
        <v>230</v>
      </c>
      <c r="AG76" t="s">
        <v>240</v>
      </c>
      <c r="AH76" s="4" t="s">
        <v>8</v>
      </c>
      <c r="AI76" s="4" t="s">
        <v>47</v>
      </c>
      <c r="AK76" t="s">
        <v>240</v>
      </c>
      <c r="AL76" s="4" t="s">
        <v>11</v>
      </c>
      <c r="AM76" s="4" t="s">
        <v>11</v>
      </c>
      <c r="AN76" s="3" t="s">
        <v>85</v>
      </c>
      <c r="AO76" s="2" t="s">
        <v>86</v>
      </c>
      <c r="AP76" t="s">
        <v>228</v>
      </c>
      <c r="AQ76" t="s">
        <v>240</v>
      </c>
      <c r="AR76" s="4" t="s">
        <v>11</v>
      </c>
      <c r="AS76" s="4" t="s">
        <v>11</v>
      </c>
      <c r="AU76" t="s">
        <v>239</v>
      </c>
      <c r="AV76" s="4" t="s">
        <v>247</v>
      </c>
      <c r="AW76" s="4" t="s">
        <v>23</v>
      </c>
      <c r="AX76" s="3" t="s">
        <v>110</v>
      </c>
      <c r="AY76" s="2" t="s">
        <v>111</v>
      </c>
      <c r="AZ76" t="s">
        <v>229</v>
      </c>
      <c r="BA76" t="s">
        <v>239</v>
      </c>
      <c r="BB76" s="4" t="s">
        <v>247</v>
      </c>
      <c r="BC76" s="4" t="s">
        <v>23</v>
      </c>
      <c r="BE76" t="s">
        <v>239</v>
      </c>
      <c r="BF76" s="4" t="s">
        <v>5</v>
      </c>
      <c r="BG76" s="4" t="s">
        <v>5</v>
      </c>
      <c r="BH76" s="3" t="s">
        <v>77</v>
      </c>
      <c r="BI76" s="2" t="s">
        <v>93</v>
      </c>
      <c r="BJ76" t="s">
        <v>228</v>
      </c>
      <c r="BK76" t="s">
        <v>239</v>
      </c>
      <c r="BL76" s="4" t="s">
        <v>5</v>
      </c>
      <c r="BM76" s="4" t="s">
        <v>5</v>
      </c>
    </row>
    <row r="77" spans="5:65" x14ac:dyDescent="0.25">
      <c r="H77" t="str">
        <f t="array" ref="H77">IFERROR(INDEX($AA$2:$AA$93,SMALL(IF(COUNTIF($H$2:H76,$AA$2:$AA$93)=0,ROW($AA$1:$AA$92)),1)),"")</f>
        <v/>
      </c>
      <c r="I77" t="str">
        <f t="array" ref="I77">IFERROR(INDEX($AB$2:$AB$93,SMALL(IF((COUNTIF($I$2:$I76,$AB$2:$AB$93)=0)*($AA$2:$AA$93=$G$1),ROW($AA$1:$AA$92)),1)),"")</f>
        <v/>
      </c>
      <c r="J77" t="str">
        <f t="array" ref="J77">IF($J$1="Все Территории",
IFERROR(INDEX($AC$2:$AC$93,SMALL(IF((COUNTIF($J$2:$J76,$AC$2:$AC$93)=0)*($AA$2:$AA$93=$G$1),ROW($AA$1:$AA$92)),1)),""),
IFERROR(INDEX($AC$2:$AC$93,SMALL(IF((COUNTIF($J$2:$J76,$AC$2:$AC$93)=0)*($AB$2:$AB$93=$J$1),ROW($AB$1:$AB$92)),1)),""))</f>
        <v/>
      </c>
      <c r="K77" t="str">
        <f t="array" ref="K77">IF($J$1="Все Территории",
IFERROR(INDEX($AE$2:$AE$93,SMALL(IF((COUNTIF($K$2:$K76,$AE$2:$AE$93)=0)*($AB$2:$AB$93=$G$1),ROW($AB$1:$AB$92)),1)),""),
IF(AND($G$1="Москва",$J$1="Все Территории"),
IFERROR(INDEX($AE$2:$AE$93,SMALL(IF((COUNTIF($K$2:$K76,$AE$2:$AE$93)=0)*($AC$2:$AC$93=$G$1),ROW($AC$1:$AC$92)),1)),""),
IFERROR(INDEX($AE$2:$AE$93,SMALL(IF((COUNTIF($K$2:$K76,$AE$2:$AE$93)=0)*($AB$2:$AB$93=$J$1),ROW($AB$1:$AB$92)),1)),"")))</f>
        <v/>
      </c>
      <c r="L77" t="str">
        <f t="array" ref="L77">IF($K$1="Все Города",
IFERROR(INDEX($AE$2:$AE$93,SMALL(IF((COUNTIF($L$2:$L76,$AE$2:$AE$93)=0)*($AB$2:$AB$93=$G$1),ROW($AB$1:$AB$92)),1)),""),
IF(AND($G$1="Москва",$J$1="Все"),
IFERROR(INDEX($AE$2:$AE$93,SMALL(IF((COUNTIF($L$2:$L76,$AE$2:$AE$93)=0)*($AD$2:$AD$93=$G$1),ROW($AB$1:$AB$92)),1)),""),
IF(AND($G$1="Москва",$J$1&lt;&gt;"Все"),
IFERROR(INDEX($AE$2:$AE$93,SMALL(IF((COUNTIF($L$2:$L76,$AE$2:$AE$93)=0)*($AB$2:$AB$93=$J$1),ROW($AB$1:$AB$92)),1)),""),
IFERROR(INDEX($AE$2:$AE$93,SMALL(IF((COUNTIF($L$2:$L76,$AE$2:$AE$93)=0)*($AC$2:$AC$93=$K$1),ROW($AC$1:$AC$92)),1)),""))))</f>
        <v/>
      </c>
      <c r="M77" t="str">
        <f t="array" ref="M77">IFERROR(INDEX($O$2:$O$93,SMALL(IF(COUNTIF($M$1:M76,$O$2:$O$93)=0,ROW($O$1:$O$92)),1)),"")</f>
        <v/>
      </c>
      <c r="N77" t="str">
        <f t="array" ref="N77">IF($G$1="Все Округа",
IFERROR(INDEX($AE$2:$AE$93,SMALL(IF(COUNTIF($N$1:N76,$AE$2:$AE$93)=0,ROW($AE$1:$AE$92)),1)),""),
IF($J$1="Все Территории",
IFERROR(INDEX($AE$2:$AE$93,SMALL(IF((COUNTIF($N$1:$N76,$AE$2:$AE$93)=0)*($AA$2:$AA$93=$G$1),ROW($AA$1:$AA$92)),1)),""),
IF($K$1="Все Города",
IFERROR(INDEX($AE$2:$AE$93,SMALL(IF((COUNTIF($N$1:$N76,$AE$2:$AE$93)=0)*($AB$2:$AB$93=$J$1),ROW($AB$1:$AB$92)),1)),""),
IF($L$1="Все Филиалы",
IFERROR(INDEX($AE$2:$AE$93,SMALL(IF((COUNTIF($N$1:$N76,$AE$2:$AE$93)=0)*($AC$2:$AC$93=$K$1),ROW($AC$1:$AC$92)),1)),""),
IF(ROW($L77)=3,$L$1,"")
)
)
)
)</f>
        <v>ТЕРР_РЗН1</v>
      </c>
      <c r="O77" t="str">
        <f t="shared" si="6"/>
        <v>Средний</v>
      </c>
      <c r="P77" t="str">
        <f t="array" ref="P77">IF($O$1="Все Форматы",
IFERROR(INDEX($N$3:$N$93,SMALL(IF(COUNTIF($P$2:$P76,$N$3:$N$93)=0,ROW($N$2:$N$92)-1),1)),""),
IFERROR(INDEX($N$2:$N$93,SMALL(IF((COUNTIF($P$1:$P76,$N$2:$N$93)=0)*($O$2:$O$93=$O$1),ROW($O$1:$O$92)),1)),""))</f>
        <v/>
      </c>
      <c r="Q77" t="str">
        <f t="array" ref="Q77">IF($P77="","",VLOOKUP($P77,$AE$3:$AI$93,3,0))</f>
        <v/>
      </c>
      <c r="R77" t="str">
        <f t="array" ref="R77">IFERROR(INDEX($Q$2:$Q$93,SMALL(IF(COUNTIF($R$1:R76,$Q$2:$Q$93)=0,ROW($Q$1:$Q$92)),1)),"")</f>
        <v/>
      </c>
      <c r="S77" t="str">
        <f t="array" ref="S77">IFERROR(INDEX($P$2:$P$93,SMALL(IF((COUNTIF($S$1:$S76,$P$2:$P$93)=0)*($Q$2:$Q$93=$S$1),ROW($Q$1:$Q$92)),1)),"")</f>
        <v/>
      </c>
      <c r="T77" t="str">
        <f t="shared" si="7"/>
        <v/>
      </c>
      <c r="U77" s="4" t="str">
        <f t="array" ref="U77">IFERROR(INDEX($T$2:$T$93,SMALL(IF(COUNTIF($U$1:U76,$T$2:$T$93)=0,ROW($T$1:$T$92)),1)),"")</f>
        <v/>
      </c>
      <c r="V77" s="4" t="str">
        <f t="array" ref="V77">IFERROR(INDEX($P$2:$P$93,SMALL(IF((COUNTIF($V$1:$V76,$P$2:$P$93)=0)*($U$2:$U$93=$V$1),ROW($U$1:$U$92)),1)),"")</f>
        <v/>
      </c>
      <c r="W77" t="str">
        <f t="shared" si="8"/>
        <v/>
      </c>
      <c r="X77" t="str">
        <f t="array" ref="X77">IFERROR(INDEX($W$2:$W$93,SMALL(IF(COUNTIF($X$1:X76,$W$2:$W$93)=0,ROW($W$1:$W$92)),1)),"")</f>
        <v/>
      </c>
      <c r="Y77" t="str">
        <f t="array" ref="Y77">IFERROR(INDEX($P$2:$P$93,SMALL(IF((COUNTIF($Y$1:$Y76,$P$2:$P$93)=0)*($X$2:$X$93=$Y$1),ROW($X$1:$X$92)),1)),"")</f>
        <v/>
      </c>
      <c r="AA77" t="s">
        <v>239</v>
      </c>
      <c r="AB77" s="4" t="s">
        <v>247</v>
      </c>
      <c r="AC77" s="4" t="s">
        <v>45</v>
      </c>
      <c r="AD77" s="3" t="s">
        <v>190</v>
      </c>
      <c r="AE77" s="2" t="s">
        <v>191</v>
      </c>
      <c r="AF77" t="s">
        <v>229</v>
      </c>
      <c r="AG77" t="s">
        <v>239</v>
      </c>
      <c r="AH77" s="4" t="s">
        <v>247</v>
      </c>
      <c r="AI77" s="4" t="s">
        <v>45</v>
      </c>
      <c r="AK77" t="s">
        <v>240</v>
      </c>
      <c r="AL77" s="4" t="s">
        <v>8</v>
      </c>
      <c r="AM77" s="4" t="s">
        <v>8</v>
      </c>
      <c r="AN77" s="3" t="s">
        <v>87</v>
      </c>
      <c r="AO77" s="2" t="s">
        <v>88</v>
      </c>
      <c r="AP77" t="s">
        <v>228</v>
      </c>
      <c r="AQ77" t="s">
        <v>240</v>
      </c>
      <c r="AR77" s="4" t="s">
        <v>8</v>
      </c>
      <c r="AS77" s="4" t="s">
        <v>8</v>
      </c>
      <c r="AU77" t="s">
        <v>239</v>
      </c>
      <c r="AV77" s="4" t="s">
        <v>247</v>
      </c>
      <c r="AW77" s="4" t="s">
        <v>33</v>
      </c>
      <c r="AX77" s="3" t="s">
        <v>154</v>
      </c>
      <c r="AY77" s="2" t="s">
        <v>155</v>
      </c>
      <c r="AZ77" t="s">
        <v>229</v>
      </c>
      <c r="BA77" t="s">
        <v>239</v>
      </c>
      <c r="BB77" s="4" t="s">
        <v>247</v>
      </c>
      <c r="BC77" s="4" t="s">
        <v>33</v>
      </c>
      <c r="BE77" t="s">
        <v>240</v>
      </c>
      <c r="BF77" s="4" t="s">
        <v>11</v>
      </c>
      <c r="BG77" s="4" t="s">
        <v>11</v>
      </c>
      <c r="BH77" s="3" t="s">
        <v>85</v>
      </c>
      <c r="BI77" s="2" t="s">
        <v>86</v>
      </c>
      <c r="BJ77" t="s">
        <v>228</v>
      </c>
      <c r="BK77" t="s">
        <v>240</v>
      </c>
      <c r="BL77" s="4" t="s">
        <v>11</v>
      </c>
      <c r="BM77" s="4" t="s">
        <v>11</v>
      </c>
    </row>
    <row r="78" spans="5:65" x14ac:dyDescent="0.25">
      <c r="H78" t="str">
        <f t="array" ref="H78">IFERROR(INDEX($AA$2:$AA$93,SMALL(IF(COUNTIF($H$2:H77,$AA$2:$AA$93)=0,ROW($AA$1:$AA$92)),1)),"")</f>
        <v/>
      </c>
      <c r="I78" t="str">
        <f t="array" ref="I78">IFERROR(INDEX($AB$2:$AB$93,SMALL(IF((COUNTIF($I$2:$I77,$AB$2:$AB$93)=0)*($AA$2:$AA$93=$G$1),ROW($AA$1:$AA$92)),1)),"")</f>
        <v/>
      </c>
      <c r="J78" t="str">
        <f t="array" ref="J78">IF($J$1="Все Территории",
IFERROR(INDEX($AC$2:$AC$93,SMALL(IF((COUNTIF($J$2:$J77,$AC$2:$AC$93)=0)*($AA$2:$AA$93=$G$1),ROW($AA$1:$AA$92)),1)),""),
IFERROR(INDEX($AC$2:$AC$93,SMALL(IF((COUNTIF($J$2:$J77,$AC$2:$AC$93)=0)*($AB$2:$AB$93=$J$1),ROW($AB$1:$AB$92)),1)),""))</f>
        <v/>
      </c>
      <c r="K78" t="str">
        <f t="array" ref="K78">IF($J$1="Все Территории",
IFERROR(INDEX($AE$2:$AE$93,SMALL(IF((COUNTIF($K$2:$K77,$AE$2:$AE$93)=0)*($AB$2:$AB$93=$G$1),ROW($AB$1:$AB$92)),1)),""),
IF(AND($G$1="Москва",$J$1="Все Территории"),
IFERROR(INDEX($AE$2:$AE$93,SMALL(IF((COUNTIF($K$2:$K77,$AE$2:$AE$93)=0)*($AC$2:$AC$93=$G$1),ROW($AC$1:$AC$92)),1)),""),
IFERROR(INDEX($AE$2:$AE$93,SMALL(IF((COUNTIF($K$2:$K77,$AE$2:$AE$93)=0)*($AB$2:$AB$93=$J$1),ROW($AB$1:$AB$92)),1)),"")))</f>
        <v/>
      </c>
      <c r="L78" t="str">
        <f t="array" ref="L78">IF($K$1="Все Города",
IFERROR(INDEX($AE$2:$AE$93,SMALL(IF((COUNTIF($L$2:$L77,$AE$2:$AE$93)=0)*($AB$2:$AB$93=$G$1),ROW($AB$1:$AB$92)),1)),""),
IF(AND($G$1="Москва",$J$1="Все"),
IFERROR(INDEX($AE$2:$AE$93,SMALL(IF((COUNTIF($L$2:$L77,$AE$2:$AE$93)=0)*($AD$2:$AD$93=$G$1),ROW($AB$1:$AB$92)),1)),""),
IF(AND($G$1="Москва",$J$1&lt;&gt;"Все"),
IFERROR(INDEX($AE$2:$AE$93,SMALL(IF((COUNTIF($L$2:$L77,$AE$2:$AE$93)=0)*($AB$2:$AB$93=$J$1),ROW($AB$1:$AB$92)),1)),""),
IFERROR(INDEX($AE$2:$AE$93,SMALL(IF((COUNTIF($L$2:$L77,$AE$2:$AE$93)=0)*($AC$2:$AC$93=$K$1),ROW($AC$1:$AC$92)),1)),""))))</f>
        <v/>
      </c>
      <c r="M78" t="str">
        <f t="array" ref="M78">IFERROR(INDEX($O$2:$O$93,SMALL(IF(COUNTIF($M$1:M77,$O$2:$O$93)=0,ROW($O$1:$O$92)),1)),"")</f>
        <v/>
      </c>
      <c r="N78" t="str">
        <f t="array" ref="N78">IF($G$1="Все Округа",
IFERROR(INDEX($AE$2:$AE$93,SMALL(IF(COUNTIF($N$1:N77,$AE$2:$AE$93)=0,ROW($AE$1:$AE$92)),1)),""),
IF($J$1="Все Территории",
IFERROR(INDEX($AE$2:$AE$93,SMALL(IF((COUNTIF($N$1:$N77,$AE$2:$AE$93)=0)*($AA$2:$AA$93=$G$1),ROW($AA$1:$AA$92)),1)),""),
IF($K$1="Все Города",
IFERROR(INDEX($AE$2:$AE$93,SMALL(IF((COUNTIF($N$1:$N77,$AE$2:$AE$93)=0)*($AB$2:$AB$93=$J$1),ROW($AB$1:$AB$92)),1)),""),
IF($L$1="Все Филиалы",
IFERROR(INDEX($AE$2:$AE$93,SMALL(IF((COUNTIF($N$1:$N77,$AE$2:$AE$93)=0)*($AC$2:$AC$93=$K$1),ROW($AC$1:$AC$92)),1)),""),
IF(ROW($L78)=3,$L$1,"")
)
)
)
)</f>
        <v>ТЕРР_НН3</v>
      </c>
      <c r="O78" t="str">
        <f t="shared" si="6"/>
        <v>Средний</v>
      </c>
      <c r="P78" t="str">
        <f t="array" ref="P78">IF($O$1="Все Форматы",
IFERROR(INDEX($N$3:$N$93,SMALL(IF(COUNTIF($P$2:$P77,$N$3:$N$93)=0,ROW($N$2:$N$92)-1),1)),""),
IFERROR(INDEX($N$2:$N$93,SMALL(IF((COUNTIF($P$1:$P77,$N$2:$N$93)=0)*($O$2:$O$93=$O$1),ROW($O$1:$O$92)),1)),""))</f>
        <v/>
      </c>
      <c r="Q78" t="str">
        <f t="array" ref="Q78">IF($P78="","",VLOOKUP($P78,$AE$3:$AI$93,3,0))</f>
        <v/>
      </c>
      <c r="R78" t="str">
        <f t="array" ref="R78">IFERROR(INDEX($Q$2:$Q$93,SMALL(IF(COUNTIF($R$1:R77,$Q$2:$Q$93)=0,ROW($Q$1:$Q$92)),1)),"")</f>
        <v/>
      </c>
      <c r="S78" t="str">
        <f t="array" ref="S78">IFERROR(INDEX($P$2:$P$93,SMALL(IF((COUNTIF($S$1:$S77,$P$2:$P$93)=0)*($Q$2:$Q$93=$S$1),ROW($Q$1:$Q$92)),1)),"")</f>
        <v/>
      </c>
      <c r="T78" t="str">
        <f t="shared" si="7"/>
        <v/>
      </c>
      <c r="U78" s="4" t="str">
        <f t="array" ref="U78">IFERROR(INDEX($T$2:$T$93,SMALL(IF(COUNTIF($U$1:U77,$T$2:$T$93)=0,ROW($T$1:$T$92)),1)),"")</f>
        <v/>
      </c>
      <c r="V78" s="4" t="str">
        <f t="array" ref="V78">IFERROR(INDEX($P$2:$P$93,SMALL(IF((COUNTIF($V$1:$V77,$P$2:$P$93)=0)*($U$2:$U$93=$V$1),ROW($U$1:$U$92)),1)),"")</f>
        <v/>
      </c>
      <c r="W78" t="str">
        <f t="shared" si="8"/>
        <v/>
      </c>
      <c r="X78" t="str">
        <f t="array" ref="X78">IFERROR(INDEX($W$2:$W$93,SMALL(IF(COUNTIF($X$1:X77,$W$2:$W$93)=0,ROW($W$1:$W$92)),1)),"")</f>
        <v/>
      </c>
      <c r="Y78" t="str">
        <f t="array" ref="Y78">IFERROR(INDEX($P$2:$P$93,SMALL(IF((COUNTIF($Y$1:$Y77,$P$2:$P$93)=0)*($X$2:$X$93=$Y$1),ROW($X$1:$X$92)),1)),"")</f>
        <v/>
      </c>
      <c r="AA78" t="s">
        <v>239</v>
      </c>
      <c r="AB78" s="4" t="s">
        <v>4</v>
      </c>
      <c r="AC78" s="4" t="s">
        <v>4</v>
      </c>
      <c r="AD78" s="3" t="s">
        <v>71</v>
      </c>
      <c r="AE78" s="2" t="s">
        <v>192</v>
      </c>
      <c r="AF78" t="s">
        <v>229</v>
      </c>
      <c r="AG78" t="s">
        <v>239</v>
      </c>
      <c r="AH78" s="4" t="s">
        <v>4</v>
      </c>
      <c r="AI78" s="4" t="s">
        <v>4</v>
      </c>
      <c r="AK78" t="s">
        <v>240</v>
      </c>
      <c r="AL78" s="4" t="s">
        <v>6</v>
      </c>
      <c r="AM78" s="4" t="s">
        <v>6</v>
      </c>
      <c r="AN78" s="3" t="s">
        <v>73</v>
      </c>
      <c r="AO78" s="2" t="s">
        <v>90</v>
      </c>
      <c r="AP78" t="s">
        <v>228</v>
      </c>
      <c r="AQ78" t="s">
        <v>240</v>
      </c>
      <c r="AR78" s="4" t="s">
        <v>6</v>
      </c>
      <c r="AS78" s="4" t="s">
        <v>6</v>
      </c>
      <c r="AU78" t="s">
        <v>239</v>
      </c>
      <c r="AV78" s="4" t="s">
        <v>247</v>
      </c>
      <c r="AW78" s="4" t="s">
        <v>34</v>
      </c>
      <c r="AX78" s="3" t="s">
        <v>160</v>
      </c>
      <c r="AY78" s="2" t="s">
        <v>161</v>
      </c>
      <c r="AZ78" t="s">
        <v>229</v>
      </c>
      <c r="BA78" t="s">
        <v>239</v>
      </c>
      <c r="BB78" s="4" t="s">
        <v>247</v>
      </c>
      <c r="BC78" s="4" t="s">
        <v>34</v>
      </c>
      <c r="BE78" t="s">
        <v>240</v>
      </c>
      <c r="BF78" s="4" t="s">
        <v>11</v>
      </c>
      <c r="BG78" s="4" t="s">
        <v>11</v>
      </c>
      <c r="BH78" s="3" t="s">
        <v>85</v>
      </c>
      <c r="BI78" s="2" t="s">
        <v>182</v>
      </c>
      <c r="BJ78" t="s">
        <v>230</v>
      </c>
      <c r="BK78" t="s">
        <v>240</v>
      </c>
      <c r="BL78" s="4" t="s">
        <v>11</v>
      </c>
      <c r="BM78" s="4" t="s">
        <v>11</v>
      </c>
    </row>
    <row r="79" spans="5:65" x14ac:dyDescent="0.25">
      <c r="H79" t="str">
        <f t="array" ref="H79">IFERROR(INDEX($AA$2:$AA$93,SMALL(IF(COUNTIF($H$2:H78,$AA$2:$AA$93)=0,ROW($AA$1:$AA$92)),1)),"")</f>
        <v/>
      </c>
      <c r="I79" t="str">
        <f t="array" ref="I79">IFERROR(INDEX($AB$2:$AB$93,SMALL(IF((COUNTIF($I$2:$I78,$AB$2:$AB$93)=0)*($AA$2:$AA$93=$G$1),ROW($AA$1:$AA$92)),1)),"")</f>
        <v/>
      </c>
      <c r="J79" t="str">
        <f t="array" ref="J79">IF($J$1="Все Территории",
IFERROR(INDEX($AC$2:$AC$93,SMALL(IF((COUNTIF($J$2:$J78,$AC$2:$AC$93)=0)*($AA$2:$AA$93=$G$1),ROW($AA$1:$AA$92)),1)),""),
IFERROR(INDEX($AC$2:$AC$93,SMALL(IF((COUNTIF($J$2:$J78,$AC$2:$AC$93)=0)*($AB$2:$AB$93=$J$1),ROW($AB$1:$AB$92)),1)),""))</f>
        <v/>
      </c>
      <c r="K79" t="str">
        <f t="array" ref="K79">IF($J$1="Все Территории",
IFERROR(INDEX($AE$2:$AE$93,SMALL(IF((COUNTIF($K$2:$K78,$AE$2:$AE$93)=0)*($AB$2:$AB$93=$G$1),ROW($AB$1:$AB$92)),1)),""),
IF(AND($G$1="Москва",$J$1="Все Территории"),
IFERROR(INDEX($AE$2:$AE$93,SMALL(IF((COUNTIF($K$2:$K78,$AE$2:$AE$93)=0)*($AC$2:$AC$93=$G$1),ROW($AC$1:$AC$92)),1)),""),
IFERROR(INDEX($AE$2:$AE$93,SMALL(IF((COUNTIF($K$2:$K78,$AE$2:$AE$93)=0)*($AB$2:$AB$93=$J$1),ROW($AB$1:$AB$92)),1)),"")))</f>
        <v/>
      </c>
      <c r="L79" t="str">
        <f t="array" ref="L79">IF($K$1="Все Города",
IFERROR(INDEX($AE$2:$AE$93,SMALL(IF((COUNTIF($L$2:$L78,$AE$2:$AE$93)=0)*($AB$2:$AB$93=$G$1),ROW($AB$1:$AB$92)),1)),""),
IF(AND($G$1="Москва",$J$1="Все"),
IFERROR(INDEX($AE$2:$AE$93,SMALL(IF((COUNTIF($L$2:$L78,$AE$2:$AE$93)=0)*($AD$2:$AD$93=$G$1),ROW($AB$1:$AB$92)),1)),""),
IF(AND($G$1="Москва",$J$1&lt;&gt;"Все"),
IFERROR(INDEX($AE$2:$AE$93,SMALL(IF((COUNTIF($L$2:$L78,$AE$2:$AE$93)=0)*($AB$2:$AB$93=$J$1),ROW($AB$1:$AB$92)),1)),""),
IFERROR(INDEX($AE$2:$AE$93,SMALL(IF((COUNTIF($L$2:$L78,$AE$2:$AE$93)=0)*($AC$2:$AC$93=$K$1),ROW($AC$1:$AC$92)),1)),""))))</f>
        <v/>
      </c>
      <c r="M79" t="str">
        <f t="array" ref="M79">IFERROR(INDEX($O$2:$O$93,SMALL(IF(COUNTIF($M$1:M78,$O$2:$O$93)=0,ROW($O$1:$O$92)),1)),"")</f>
        <v/>
      </c>
      <c r="N79" t="str">
        <f t="array" ref="N79">IF($G$1="Все Округа",
IFERROR(INDEX($AE$2:$AE$93,SMALL(IF(COUNTIF($N$1:N78,$AE$2:$AE$93)=0,ROW($AE$1:$AE$92)),1)),""),
IF($J$1="Все Территории",
IFERROR(INDEX($AE$2:$AE$93,SMALL(IF((COUNTIF($N$1:$N78,$AE$2:$AE$93)=0)*($AA$2:$AA$93=$G$1),ROW($AA$1:$AA$92)),1)),""),
IF($K$1="Все Города",
IFERROR(INDEX($AE$2:$AE$93,SMALL(IF((COUNTIF($N$1:$N78,$AE$2:$AE$93)=0)*($AB$2:$AB$93=$J$1),ROW($AB$1:$AB$92)),1)),""),
IF($L$1="Все Филиалы",
IFERROR(INDEX($AE$2:$AE$93,SMALL(IF((COUNTIF($N$1:$N78,$AE$2:$AE$93)=0)*($AC$2:$AC$93=$K$1),ROW($AC$1:$AC$92)),1)),""),
IF(ROW($L79)=3,$L$1,"")
)
)
)
)</f>
        <v>ТЕРР_НШК1</v>
      </c>
      <c r="O79" t="str">
        <f t="shared" si="6"/>
        <v>Малыш</v>
      </c>
      <c r="P79" t="str">
        <f t="array" ref="P79">IF($O$1="Все Форматы",
IFERROR(INDEX($N$3:$N$93,SMALL(IF(COUNTIF($P$2:$P78,$N$3:$N$93)=0,ROW($N$2:$N$92)-1),1)),""),
IFERROR(INDEX($N$2:$N$93,SMALL(IF((COUNTIF($P$1:$P78,$N$2:$N$93)=0)*($O$2:$O$93=$O$1),ROW($O$1:$O$92)),1)),""))</f>
        <v/>
      </c>
      <c r="Q79" t="str">
        <f t="array" ref="Q79">IF($P79="","",VLOOKUP($P79,$AE$3:$AI$93,3,0))</f>
        <v/>
      </c>
      <c r="R79" t="str">
        <f t="array" ref="R79">IFERROR(INDEX($Q$2:$Q$93,SMALL(IF(COUNTIF($R$1:R78,$Q$2:$Q$93)=0,ROW($Q$1:$Q$92)),1)),"")</f>
        <v/>
      </c>
      <c r="S79" t="str">
        <f t="array" ref="S79">IFERROR(INDEX($P$2:$P$93,SMALL(IF((COUNTIF($S$1:$S78,$P$2:$P$93)=0)*($Q$2:$Q$93=$S$1),ROW($Q$1:$Q$92)),1)),"")</f>
        <v/>
      </c>
      <c r="T79" t="str">
        <f t="shared" si="7"/>
        <v/>
      </c>
      <c r="U79" s="4" t="str">
        <f t="array" ref="U79">IFERROR(INDEX($T$2:$T$93,SMALL(IF(COUNTIF($U$1:U78,$T$2:$T$93)=0,ROW($T$1:$T$92)),1)),"")</f>
        <v/>
      </c>
      <c r="V79" s="4" t="str">
        <f t="array" ref="V79">IFERROR(INDEX($P$2:$P$93,SMALL(IF((COUNTIF($V$1:$V78,$P$2:$P$93)=0)*($U$2:$U$93=$V$1),ROW($U$1:$U$92)),1)),"")</f>
        <v/>
      </c>
      <c r="W79" t="str">
        <f t="shared" si="8"/>
        <v/>
      </c>
      <c r="X79" t="str">
        <f t="array" ref="X79">IFERROR(INDEX($W$2:$W$93,SMALL(IF(COUNTIF($X$1:X78,$W$2:$W$93)=0,ROW($W$1:$W$92)),1)),"")</f>
        <v/>
      </c>
      <c r="Y79" t="str">
        <f t="array" ref="Y79">IFERROR(INDEX($P$2:$P$93,SMALL(IF((COUNTIF($Y$1:$Y78,$P$2:$P$93)=0)*($X$2:$X$93=$Y$1),ROW($X$1:$X$92)),1)),"")</f>
        <v/>
      </c>
      <c r="AA79" t="s">
        <v>240</v>
      </c>
      <c r="AB79" s="4" t="s">
        <v>7</v>
      </c>
      <c r="AC79" s="4" t="s">
        <v>62</v>
      </c>
      <c r="AD79" s="3" t="s">
        <v>193</v>
      </c>
      <c r="AE79" s="2" t="s">
        <v>194</v>
      </c>
      <c r="AF79" t="s">
        <v>230</v>
      </c>
      <c r="AG79" t="s">
        <v>240</v>
      </c>
      <c r="AH79" s="4" t="s">
        <v>7</v>
      </c>
      <c r="AI79" s="4" t="s">
        <v>62</v>
      </c>
      <c r="AK79" t="s">
        <v>240</v>
      </c>
      <c r="AL79" s="4" t="s">
        <v>246</v>
      </c>
      <c r="AM79" s="4" t="s">
        <v>16</v>
      </c>
      <c r="AN79" s="3" t="s">
        <v>98</v>
      </c>
      <c r="AO79" s="2" t="s">
        <v>99</v>
      </c>
      <c r="AP79" t="s">
        <v>228</v>
      </c>
      <c r="AQ79" t="s">
        <v>240</v>
      </c>
      <c r="AR79" s="4" t="s">
        <v>246</v>
      </c>
      <c r="AS79" s="4" t="s">
        <v>16</v>
      </c>
      <c r="AU79" t="s">
        <v>239</v>
      </c>
      <c r="AV79" s="4" t="s">
        <v>247</v>
      </c>
      <c r="AW79" s="4" t="s">
        <v>42</v>
      </c>
      <c r="AX79" s="3" t="s">
        <v>179</v>
      </c>
      <c r="AY79" s="2" t="s">
        <v>180</v>
      </c>
      <c r="AZ79" t="s">
        <v>230</v>
      </c>
      <c r="BA79" t="s">
        <v>239</v>
      </c>
      <c r="BB79" s="4" t="s">
        <v>247</v>
      </c>
      <c r="BC79" s="4" t="s">
        <v>42</v>
      </c>
      <c r="BE79" t="s">
        <v>240</v>
      </c>
      <c r="BF79" s="4" t="s">
        <v>11</v>
      </c>
      <c r="BG79" s="4" t="s">
        <v>11</v>
      </c>
      <c r="BH79" s="3" t="s">
        <v>85</v>
      </c>
      <c r="BI79" s="2" t="s">
        <v>211</v>
      </c>
      <c r="BJ79" t="s">
        <v>230</v>
      </c>
      <c r="BK79" t="s">
        <v>240</v>
      </c>
      <c r="BL79" s="4" t="s">
        <v>11</v>
      </c>
      <c r="BM79" s="4" t="s">
        <v>11</v>
      </c>
    </row>
    <row r="80" spans="5:65" x14ac:dyDescent="0.25">
      <c r="H80" t="str">
        <f t="array" ref="H80">IFERROR(INDEX($AA$2:$AA$93,SMALL(IF(COUNTIF($H$2:H79,$AA$2:$AA$93)=0,ROW($AA$1:$AA$92)),1)),"")</f>
        <v/>
      </c>
      <c r="I80" t="str">
        <f t="array" ref="I80">IFERROR(INDEX($AB$2:$AB$93,SMALL(IF((COUNTIF($I$2:$I79,$AB$2:$AB$93)=0)*($AA$2:$AA$93=$G$1),ROW($AA$1:$AA$92)),1)),"")</f>
        <v/>
      </c>
      <c r="J80" t="str">
        <f t="array" ref="J80">IF($J$1="Все Территории",
IFERROR(INDEX($AC$2:$AC$93,SMALL(IF((COUNTIF($J$2:$J79,$AC$2:$AC$93)=0)*($AA$2:$AA$93=$G$1),ROW($AA$1:$AA$92)),1)),""),
IFERROR(INDEX($AC$2:$AC$93,SMALL(IF((COUNTIF($J$2:$J79,$AC$2:$AC$93)=0)*($AB$2:$AB$93=$J$1),ROW($AB$1:$AB$92)),1)),""))</f>
        <v/>
      </c>
      <c r="K80" t="str">
        <f t="array" ref="K80">IF($J$1="Все Территории",
IFERROR(INDEX($AE$2:$AE$93,SMALL(IF((COUNTIF($K$2:$K79,$AE$2:$AE$93)=0)*($AB$2:$AB$93=$G$1),ROW($AB$1:$AB$92)),1)),""),
IF(AND($G$1="Москва",$J$1="Все Территории"),
IFERROR(INDEX($AE$2:$AE$93,SMALL(IF((COUNTIF($K$2:$K79,$AE$2:$AE$93)=0)*($AC$2:$AC$93=$G$1),ROW($AC$1:$AC$92)),1)),""),
IFERROR(INDEX($AE$2:$AE$93,SMALL(IF((COUNTIF($K$2:$K79,$AE$2:$AE$93)=0)*($AB$2:$AB$93=$J$1),ROW($AB$1:$AB$92)),1)),"")))</f>
        <v/>
      </c>
      <c r="L80" t="str">
        <f t="array" ref="L80">IF($K$1="Все Города",
IFERROR(INDEX($AE$2:$AE$93,SMALL(IF((COUNTIF($L$2:$L79,$AE$2:$AE$93)=0)*($AB$2:$AB$93=$G$1),ROW($AB$1:$AB$92)),1)),""),
IF(AND($G$1="Москва",$J$1="Все"),
IFERROR(INDEX($AE$2:$AE$93,SMALL(IF((COUNTIF($L$2:$L79,$AE$2:$AE$93)=0)*($AD$2:$AD$93=$G$1),ROW($AB$1:$AB$92)),1)),""),
IF(AND($G$1="Москва",$J$1&lt;&gt;"Все"),
IFERROR(INDEX($AE$2:$AE$93,SMALL(IF((COUNTIF($L$2:$L79,$AE$2:$AE$93)=0)*($AB$2:$AB$93=$J$1),ROW($AB$1:$AB$92)),1)),""),
IFERROR(INDEX($AE$2:$AE$93,SMALL(IF((COUNTIF($L$2:$L79,$AE$2:$AE$93)=0)*($AC$2:$AC$93=$K$1),ROW($AC$1:$AC$92)),1)),""))))</f>
        <v/>
      </c>
      <c r="M80" t="str">
        <f t="array" ref="M80">IFERROR(INDEX($O$2:$O$93,SMALL(IF(COUNTIF($M$1:M79,$O$2:$O$93)=0,ROW($O$1:$O$92)),1)),"")</f>
        <v/>
      </c>
      <c r="N80" t="str">
        <f t="array" ref="N80">IF($G$1="Все Округа",
IFERROR(INDEX($AE$2:$AE$93,SMALL(IF(COUNTIF($N$1:N79,$AE$2:$AE$93)=0,ROW($AE$1:$AE$92)),1)),""),
IF($J$1="Все Территории",
IFERROR(INDEX($AE$2:$AE$93,SMALL(IF((COUNTIF($N$1:$N79,$AE$2:$AE$93)=0)*($AA$2:$AA$93=$G$1),ROW($AA$1:$AA$92)),1)),""),
IF($K$1="Все Города",
IFERROR(INDEX($AE$2:$AE$93,SMALL(IF((COUNTIF($N$1:$N79,$AE$2:$AE$93)=0)*($AB$2:$AB$93=$J$1),ROW($AB$1:$AB$92)),1)),""),
IF($L$1="Все Филиалы",
IFERROR(INDEX($AE$2:$AE$93,SMALL(IF((COUNTIF($N$1:$N79,$AE$2:$AE$93)=0)*($AC$2:$AC$93=$K$1),ROW($AC$1:$AC$92)),1)),""),
IF(ROW($L80)=3,$L$1,"")
)
)
)
)</f>
        <v>ТЕРР_СМК1</v>
      </c>
      <c r="O80" t="str">
        <f t="shared" si="6"/>
        <v>Малыш</v>
      </c>
      <c r="P80" t="str">
        <f t="array" ref="P80">IF($O$1="Все Форматы",
IFERROR(INDEX($N$3:$N$93,SMALL(IF(COUNTIF($P$2:$P79,$N$3:$N$93)=0,ROW($N$2:$N$92)-1),1)),""),
IFERROR(INDEX($N$2:$N$93,SMALL(IF((COUNTIF($P$1:$P79,$N$2:$N$93)=0)*($O$2:$O$93=$O$1),ROW($O$1:$O$92)),1)),""))</f>
        <v/>
      </c>
      <c r="Q80" t="str">
        <f t="array" ref="Q80">IF($P80="","",VLOOKUP($P80,$AE$3:$AI$93,3,0))</f>
        <v/>
      </c>
      <c r="R80" t="str">
        <f t="array" ref="R80">IFERROR(INDEX($Q$2:$Q$93,SMALL(IF(COUNTIF($R$1:R79,$Q$2:$Q$93)=0,ROW($Q$1:$Q$92)),1)),"")</f>
        <v/>
      </c>
      <c r="S80" t="str">
        <f t="array" ref="S80">IFERROR(INDEX($P$2:$P$93,SMALL(IF((COUNTIF($S$1:$S79,$P$2:$P$93)=0)*($Q$2:$Q$93=$S$1),ROW($Q$1:$Q$92)),1)),"")</f>
        <v/>
      </c>
      <c r="T80" t="str">
        <f t="shared" si="7"/>
        <v/>
      </c>
      <c r="U80" s="4" t="str">
        <f t="array" ref="U80">IFERROR(INDEX($T$2:$T$93,SMALL(IF(COUNTIF($U$1:U79,$T$2:$T$93)=0,ROW($T$1:$T$92)),1)),"")</f>
        <v/>
      </c>
      <c r="V80" s="4" t="str">
        <f t="array" ref="V80">IFERROR(INDEX($P$2:$P$93,SMALL(IF((COUNTIF($V$1:$V79,$P$2:$P$93)=0)*($U$2:$U$93=$V$1),ROW($U$1:$U$92)),1)),"")</f>
        <v/>
      </c>
      <c r="W80" t="str">
        <f t="shared" si="8"/>
        <v/>
      </c>
      <c r="X80" t="str">
        <f t="array" ref="X80">IFERROR(INDEX($W$2:$W$93,SMALL(IF(COUNTIF($X$1:X79,$W$2:$W$93)=0,ROW($W$1:$W$92)),1)),"")</f>
        <v/>
      </c>
      <c r="Y80" t="str">
        <f t="array" ref="Y80">IFERROR(INDEX($P$2:$P$93,SMALL(IF((COUNTIF($Y$1:$Y79,$P$2:$P$93)=0)*($X$2:$X$93=$Y$1),ROW($X$1:$X$92)),1)),"")</f>
        <v/>
      </c>
      <c r="AA80" t="s">
        <v>239</v>
      </c>
      <c r="AB80" s="4" t="s">
        <v>247</v>
      </c>
      <c r="AC80" s="4" t="s">
        <v>56</v>
      </c>
      <c r="AD80" s="3" t="s">
        <v>195</v>
      </c>
      <c r="AE80" s="2" t="s">
        <v>196</v>
      </c>
      <c r="AF80" t="s">
        <v>230</v>
      </c>
      <c r="AG80" t="s">
        <v>239</v>
      </c>
      <c r="AH80" s="4" t="s">
        <v>247</v>
      </c>
      <c r="AI80" s="4" t="s">
        <v>56</v>
      </c>
      <c r="AK80" t="s">
        <v>240</v>
      </c>
      <c r="AL80" s="4" t="s">
        <v>11</v>
      </c>
      <c r="AM80" s="4" t="s">
        <v>18</v>
      </c>
      <c r="AN80" s="3" t="s">
        <v>104</v>
      </c>
      <c r="AO80" s="2" t="s">
        <v>105</v>
      </c>
      <c r="AP80" t="s">
        <v>228</v>
      </c>
      <c r="AQ80" t="s">
        <v>240</v>
      </c>
      <c r="AR80" s="4" t="s">
        <v>11</v>
      </c>
      <c r="AS80" s="4" t="s">
        <v>18</v>
      </c>
      <c r="AU80" t="s">
        <v>239</v>
      </c>
      <c r="AV80" s="4" t="s">
        <v>247</v>
      </c>
      <c r="AW80" s="4" t="s">
        <v>45</v>
      </c>
      <c r="AX80" s="3" t="s">
        <v>190</v>
      </c>
      <c r="AY80" s="2" t="s">
        <v>191</v>
      </c>
      <c r="AZ80" t="s">
        <v>229</v>
      </c>
      <c r="BA80" t="s">
        <v>239</v>
      </c>
      <c r="BB80" s="4" t="s">
        <v>247</v>
      </c>
      <c r="BC80" s="4" t="s">
        <v>45</v>
      </c>
      <c r="BE80" t="s">
        <v>239</v>
      </c>
      <c r="BF80" s="4" t="s">
        <v>247</v>
      </c>
      <c r="BG80" s="4" t="s">
        <v>56</v>
      </c>
      <c r="BH80" s="3" t="s">
        <v>195</v>
      </c>
      <c r="BI80" s="2" t="s">
        <v>196</v>
      </c>
      <c r="BJ80" t="s">
        <v>230</v>
      </c>
      <c r="BK80" t="s">
        <v>239</v>
      </c>
      <c r="BL80" s="4" t="s">
        <v>247</v>
      </c>
      <c r="BM80" s="4" t="s">
        <v>56</v>
      </c>
    </row>
    <row r="81" spans="8:65" x14ac:dyDescent="0.25">
      <c r="H81" t="str">
        <f t="array" ref="H81">IFERROR(INDEX($AA$2:$AA$93,SMALL(IF(COUNTIF($H$2:H80,$AA$2:$AA$93)=0,ROW($AA$1:$AA$92)),1)),"")</f>
        <v/>
      </c>
      <c r="I81" t="str">
        <f t="array" ref="I81">IFERROR(INDEX($AB$2:$AB$93,SMALL(IF((COUNTIF($I$2:$I80,$AB$2:$AB$93)=0)*($AA$2:$AA$93=$G$1),ROW($AA$1:$AA$92)),1)),"")</f>
        <v/>
      </c>
      <c r="J81" t="str">
        <f t="array" ref="J81">IF($J$1="Все Территории",
IFERROR(INDEX($AC$2:$AC$93,SMALL(IF((COUNTIF($J$2:$J80,$AC$2:$AC$93)=0)*($AA$2:$AA$93=$G$1),ROW($AA$1:$AA$92)),1)),""),
IFERROR(INDEX($AC$2:$AC$93,SMALL(IF((COUNTIF($J$2:$J80,$AC$2:$AC$93)=0)*($AB$2:$AB$93=$J$1),ROW($AB$1:$AB$92)),1)),""))</f>
        <v/>
      </c>
      <c r="K81" t="str">
        <f t="array" ref="K81">IF($J$1="Все Территории",
IFERROR(INDEX($AE$2:$AE$93,SMALL(IF((COUNTIF($K$2:$K80,$AE$2:$AE$93)=0)*($AB$2:$AB$93=$G$1),ROW($AB$1:$AB$92)),1)),""),
IF(AND($G$1="Москва",$J$1="Все Территории"),
IFERROR(INDEX($AE$2:$AE$93,SMALL(IF((COUNTIF($K$2:$K80,$AE$2:$AE$93)=0)*($AC$2:$AC$93=$G$1),ROW($AC$1:$AC$92)),1)),""),
IFERROR(INDEX($AE$2:$AE$93,SMALL(IF((COUNTIF($K$2:$K80,$AE$2:$AE$93)=0)*($AB$2:$AB$93=$J$1),ROW($AB$1:$AB$92)),1)),"")))</f>
        <v/>
      </c>
      <c r="L81" t="str">
        <f t="array" ref="L81">IF($K$1="Все Города",
IFERROR(INDEX($AE$2:$AE$93,SMALL(IF((COUNTIF($L$2:$L80,$AE$2:$AE$93)=0)*($AB$2:$AB$93=$G$1),ROW($AB$1:$AB$92)),1)),""),
IF(AND($G$1="Москва",$J$1="Все"),
IFERROR(INDEX($AE$2:$AE$93,SMALL(IF((COUNTIF($L$2:$L80,$AE$2:$AE$93)=0)*($AD$2:$AD$93=$G$1),ROW($AB$1:$AB$92)),1)),""),
IF(AND($G$1="Москва",$J$1&lt;&gt;"Все"),
IFERROR(INDEX($AE$2:$AE$93,SMALL(IF((COUNTIF($L$2:$L80,$AE$2:$AE$93)=0)*($AB$2:$AB$93=$J$1),ROW($AB$1:$AB$92)),1)),""),
IFERROR(INDEX($AE$2:$AE$93,SMALL(IF((COUNTIF($L$2:$L80,$AE$2:$AE$93)=0)*($AC$2:$AC$93=$K$1),ROW($AC$1:$AC$92)),1)),""))))</f>
        <v/>
      </c>
      <c r="M81" t="str">
        <f t="array" ref="M81">IFERROR(INDEX($O$2:$O$93,SMALL(IF(COUNTIF($M$1:M80,$O$2:$O$93)=0,ROW($O$1:$O$92)),1)),"")</f>
        <v/>
      </c>
      <c r="N81" t="str">
        <f t="array" ref="N81">IF($G$1="Все Округа",
IFERROR(INDEX($AE$2:$AE$93,SMALL(IF(COUNTIF($N$1:N80,$AE$2:$AE$93)=0,ROW($AE$1:$AE$92)),1)),""),
IF($J$1="Все Территории",
IFERROR(INDEX($AE$2:$AE$93,SMALL(IF((COUNTIF($N$1:$N80,$AE$2:$AE$93)=0)*($AA$2:$AA$93=$G$1),ROW($AA$1:$AA$92)),1)),""),
IF($K$1="Все Города",
IFERROR(INDEX($AE$2:$AE$93,SMALL(IF((COUNTIF($N$1:$N80,$AE$2:$AE$93)=0)*($AB$2:$AB$93=$J$1),ROW($AB$1:$AB$92)),1)),""),
IF($L$1="Все Филиалы",
IFERROR(INDEX($AE$2:$AE$93,SMALL(IF((COUNTIF($N$1:$N80,$AE$2:$AE$93)=0)*($AC$2:$AC$93=$K$1),ROW($AC$1:$AC$92)),1)),""),
IF(ROW($L81)=3,$L$1,"")
)
)
)
)</f>
        <v>ТЕРР_СПБ6</v>
      </c>
      <c r="O81" t="str">
        <f t="shared" si="6"/>
        <v>Средний</v>
      </c>
      <c r="P81" t="str">
        <f t="array" ref="P81">IF($O$1="Все Форматы",
IFERROR(INDEX($N$3:$N$93,SMALL(IF(COUNTIF($P$2:$P80,$N$3:$N$93)=0,ROW($N$2:$N$92)-1),1)),""),
IFERROR(INDEX($N$2:$N$93,SMALL(IF((COUNTIF($P$1:$P80,$N$2:$N$93)=0)*($O$2:$O$93=$O$1),ROW($O$1:$O$92)),1)),""))</f>
        <v/>
      </c>
      <c r="Q81" t="str">
        <f t="array" ref="Q81">IF($P81="","",VLOOKUP($P81,$AE$3:$AI$93,3,0))</f>
        <v/>
      </c>
      <c r="R81" t="str">
        <f t="array" ref="R81">IFERROR(INDEX($Q$2:$Q$93,SMALL(IF(COUNTIF($R$1:R80,$Q$2:$Q$93)=0,ROW($Q$1:$Q$92)),1)),"")</f>
        <v/>
      </c>
      <c r="S81" t="str">
        <f t="array" ref="S81">IFERROR(INDEX($P$2:$P$93,SMALL(IF((COUNTIF($S$1:$S80,$P$2:$P$93)=0)*($Q$2:$Q$93=$S$1),ROW($Q$1:$Q$92)),1)),"")</f>
        <v/>
      </c>
      <c r="T81" t="str">
        <f t="shared" si="7"/>
        <v/>
      </c>
      <c r="U81" s="4" t="str">
        <f t="array" ref="U81">IFERROR(INDEX($T$2:$T$93,SMALL(IF(COUNTIF($U$1:U80,$T$2:$T$93)=0,ROW($T$1:$T$92)),1)),"")</f>
        <v/>
      </c>
      <c r="V81" s="4" t="str">
        <f t="array" ref="V81">IFERROR(INDEX($P$2:$P$93,SMALL(IF((COUNTIF($V$1:$V80,$P$2:$P$93)=0)*($U$2:$U$93=$V$1),ROW($U$1:$U$92)),1)),"")</f>
        <v/>
      </c>
      <c r="W81" t="str">
        <f t="shared" si="8"/>
        <v/>
      </c>
      <c r="X81" t="str">
        <f t="array" ref="X81">IFERROR(INDEX($W$2:$W$93,SMALL(IF(COUNTIF($X$1:X80,$W$2:$W$93)=0,ROW($W$1:$W$92)),1)),"")</f>
        <v/>
      </c>
      <c r="Y81" t="str">
        <f t="array" ref="Y81">IFERROR(INDEX($P$2:$P$93,SMALL(IF((COUNTIF($Y$1:$Y80,$P$2:$P$93)=0)*($X$2:$X$93=$Y$1),ROW($X$1:$X$92)),1)),"")</f>
        <v/>
      </c>
      <c r="AA81" t="s">
        <v>238</v>
      </c>
      <c r="AB81" s="4" t="s">
        <v>238</v>
      </c>
      <c r="AC81" s="4" t="s">
        <v>3</v>
      </c>
      <c r="AD81" s="3" t="s">
        <v>69</v>
      </c>
      <c r="AE81" s="2" t="s">
        <v>197</v>
      </c>
      <c r="AF81" t="s">
        <v>229</v>
      </c>
      <c r="AG81" t="s">
        <v>238</v>
      </c>
      <c r="AH81" s="4" t="s">
        <v>238</v>
      </c>
      <c r="AI81" s="4" t="s">
        <v>3</v>
      </c>
      <c r="AK81" t="s">
        <v>240</v>
      </c>
      <c r="AL81" s="4" t="s">
        <v>246</v>
      </c>
      <c r="AM81" s="4" t="s">
        <v>44</v>
      </c>
      <c r="AN81" s="3" t="s">
        <v>137</v>
      </c>
      <c r="AO81" s="2" t="s">
        <v>138</v>
      </c>
      <c r="AP81" t="s">
        <v>230</v>
      </c>
      <c r="AQ81" t="s">
        <v>240</v>
      </c>
      <c r="AR81" s="4" t="s">
        <v>246</v>
      </c>
      <c r="AS81" s="4" t="s">
        <v>44</v>
      </c>
      <c r="AU81" t="s">
        <v>239</v>
      </c>
      <c r="AV81" s="4" t="s">
        <v>247</v>
      </c>
      <c r="AW81" s="4" t="s">
        <v>56</v>
      </c>
      <c r="AX81" s="3" t="s">
        <v>195</v>
      </c>
      <c r="AY81" s="2" t="s">
        <v>196</v>
      </c>
      <c r="AZ81" t="s">
        <v>230</v>
      </c>
      <c r="BA81" t="s">
        <v>239</v>
      </c>
      <c r="BB81" s="4" t="s">
        <v>247</v>
      </c>
      <c r="BC81" s="4" t="s">
        <v>56</v>
      </c>
      <c r="BE81" t="s">
        <v>240</v>
      </c>
      <c r="BF81" s="4" t="s">
        <v>8</v>
      </c>
      <c r="BG81" s="4" t="s">
        <v>40</v>
      </c>
      <c r="BH81" s="3" t="s">
        <v>151</v>
      </c>
      <c r="BI81" s="2" t="s">
        <v>152</v>
      </c>
      <c r="BJ81" t="s">
        <v>229</v>
      </c>
      <c r="BK81" t="s">
        <v>240</v>
      </c>
      <c r="BL81" s="4" t="s">
        <v>8</v>
      </c>
      <c r="BM81" s="4" t="s">
        <v>40</v>
      </c>
    </row>
    <row r="82" spans="8:65" x14ac:dyDescent="0.25">
      <c r="H82" t="str">
        <f t="array" ref="H82">IFERROR(INDEX($AA$2:$AA$93,SMALL(IF(COUNTIF($H$2:H81,$AA$2:$AA$93)=0,ROW($AA$1:$AA$92)),1)),"")</f>
        <v/>
      </c>
      <c r="I82" t="str">
        <f t="array" ref="I82">IFERROR(INDEX($AB$2:$AB$93,SMALL(IF((COUNTIF($I$2:$I81,$AB$2:$AB$93)=0)*($AA$2:$AA$93=$G$1),ROW($AA$1:$AA$92)),1)),"")</f>
        <v/>
      </c>
      <c r="J82" t="str">
        <f t="array" ref="J82">IF($J$1="Все Территории",
IFERROR(INDEX($AC$2:$AC$93,SMALL(IF((COUNTIF($J$2:$J81,$AC$2:$AC$93)=0)*($AA$2:$AA$93=$G$1),ROW($AA$1:$AA$92)),1)),""),
IFERROR(INDEX($AC$2:$AC$93,SMALL(IF((COUNTIF($J$2:$J81,$AC$2:$AC$93)=0)*($AB$2:$AB$93=$J$1),ROW($AB$1:$AB$92)),1)),""))</f>
        <v/>
      </c>
      <c r="K82" t="str">
        <f t="array" ref="K82">IF($J$1="Все Территории",
IFERROR(INDEX($AE$2:$AE$93,SMALL(IF((COUNTIF($K$2:$K81,$AE$2:$AE$93)=0)*($AB$2:$AB$93=$G$1),ROW($AB$1:$AB$92)),1)),""),
IF(AND($G$1="Москва",$J$1="Все Территории"),
IFERROR(INDEX($AE$2:$AE$93,SMALL(IF((COUNTIF($K$2:$K81,$AE$2:$AE$93)=0)*($AC$2:$AC$93=$G$1),ROW($AC$1:$AC$92)),1)),""),
IFERROR(INDEX($AE$2:$AE$93,SMALL(IF((COUNTIF($K$2:$K81,$AE$2:$AE$93)=0)*($AB$2:$AB$93=$J$1),ROW($AB$1:$AB$92)),1)),"")))</f>
        <v/>
      </c>
      <c r="L82" t="str">
        <f t="array" ref="L82">IF($K$1="Все Города",
IFERROR(INDEX($AE$2:$AE$93,SMALL(IF((COUNTIF($L$2:$L81,$AE$2:$AE$93)=0)*($AB$2:$AB$93=$G$1),ROW($AB$1:$AB$92)),1)),""),
IF(AND($G$1="Москва",$J$1="Все"),
IFERROR(INDEX($AE$2:$AE$93,SMALL(IF((COUNTIF($L$2:$L81,$AE$2:$AE$93)=0)*($AD$2:$AD$93=$G$1),ROW($AB$1:$AB$92)),1)),""),
IF(AND($G$1="Москва",$J$1&lt;&gt;"Все"),
IFERROR(INDEX($AE$2:$AE$93,SMALL(IF((COUNTIF($L$2:$L81,$AE$2:$AE$93)=0)*($AB$2:$AB$93=$J$1),ROW($AB$1:$AB$92)),1)),""),
IFERROR(INDEX($AE$2:$AE$93,SMALL(IF((COUNTIF($L$2:$L81,$AE$2:$AE$93)=0)*($AC$2:$AC$93=$K$1),ROW($AC$1:$AC$92)),1)),""))))</f>
        <v/>
      </c>
      <c r="M82" t="str">
        <f t="array" ref="M82">IFERROR(INDEX($O$2:$O$93,SMALL(IF(COUNTIF($M$1:M81,$O$2:$O$93)=0,ROW($O$1:$O$92)),1)),"")</f>
        <v/>
      </c>
      <c r="N82" t="str">
        <f t="array" ref="N82">IF($G$1="Все Округа",
IFERROR(INDEX($AE$2:$AE$93,SMALL(IF(COUNTIF($N$1:N81,$AE$2:$AE$93)=0,ROW($AE$1:$AE$92)),1)),""),
IF($J$1="Все Территории",
IFERROR(INDEX($AE$2:$AE$93,SMALL(IF((COUNTIF($N$1:$N81,$AE$2:$AE$93)=0)*($AA$2:$AA$93=$G$1),ROW($AA$1:$AA$92)),1)),""),
IF($K$1="Все Города",
IFERROR(INDEX($AE$2:$AE$93,SMALL(IF((COUNTIF($N$1:$N81,$AE$2:$AE$93)=0)*($AB$2:$AB$93=$J$1),ROW($AB$1:$AB$92)),1)),""),
IF($L$1="Все Филиалы",
IFERROR(INDEX($AE$2:$AE$93,SMALL(IF((COUNTIF($N$1:$N81,$AE$2:$AE$93)=0)*($AC$2:$AC$93=$K$1),ROW($AC$1:$AC$92)),1)),""),
IF(ROW($L82)=3,$L$1,"")
)
)
)
)</f>
        <v>ТЕРР_ДЗЖ1</v>
      </c>
      <c r="O82" t="str">
        <f t="shared" si="6"/>
        <v>Малыш</v>
      </c>
      <c r="P82" t="str">
        <f t="array" ref="P82">IF($O$1="Все Форматы",
IFERROR(INDEX($N$3:$N$93,SMALL(IF(COUNTIF($P$2:$P81,$N$3:$N$93)=0,ROW($N$2:$N$92)-1),1)),""),
IFERROR(INDEX($N$2:$N$93,SMALL(IF((COUNTIF($P$1:$P81,$N$2:$N$93)=0)*($O$2:$O$93=$O$1),ROW($O$1:$O$92)),1)),""))</f>
        <v/>
      </c>
      <c r="Q82" t="str">
        <f t="array" ref="Q82">IF($P82="","",VLOOKUP($P82,$AE$3:$AI$93,3,0))</f>
        <v/>
      </c>
      <c r="R82" t="str">
        <f t="array" ref="R82">IFERROR(INDEX($Q$2:$Q$93,SMALL(IF(COUNTIF($R$1:R81,$Q$2:$Q$93)=0,ROW($Q$1:$Q$92)),1)),"")</f>
        <v/>
      </c>
      <c r="S82" t="str">
        <f t="array" ref="S82">IFERROR(INDEX($P$2:$P$93,SMALL(IF((COUNTIF($S$1:$S81,$P$2:$P$93)=0)*($Q$2:$Q$93=$S$1),ROW($Q$1:$Q$92)),1)),"")</f>
        <v/>
      </c>
      <c r="T82" t="str">
        <f t="shared" si="7"/>
        <v/>
      </c>
      <c r="U82" s="4" t="str">
        <f t="array" ref="U82">IFERROR(INDEX($T$2:$T$93,SMALL(IF(COUNTIF($U$1:U81,$T$2:$T$93)=0,ROW($T$1:$T$92)),1)),"")</f>
        <v/>
      </c>
      <c r="V82" s="4" t="str">
        <f t="array" ref="V82">IFERROR(INDEX($P$2:$P$93,SMALL(IF((COUNTIF($V$1:$V81,$P$2:$P$93)=0)*($U$2:$U$93=$V$1),ROW($U$1:$U$92)),1)),"")</f>
        <v/>
      </c>
      <c r="W82" t="str">
        <f t="shared" si="8"/>
        <v/>
      </c>
      <c r="X82" t="str">
        <f t="array" ref="X82">IFERROR(INDEX($W$2:$W$93,SMALL(IF(COUNTIF($X$1:X81,$W$2:$W$93)=0,ROW($W$1:$W$92)),1)),"")</f>
        <v/>
      </c>
      <c r="Y82" t="str">
        <f t="array" ref="Y82">IFERROR(INDEX($P$2:$P$93,SMALL(IF((COUNTIF($Y$1:$Y81,$P$2:$P$93)=0)*($X$2:$X$93=$Y$1),ROW($X$1:$X$92)),1)),"")</f>
        <v/>
      </c>
      <c r="AA82" t="s">
        <v>239</v>
      </c>
      <c r="AB82" s="4" t="s">
        <v>4</v>
      </c>
      <c r="AC82" s="4" t="s">
        <v>46</v>
      </c>
      <c r="AD82" s="3" t="s">
        <v>198</v>
      </c>
      <c r="AE82" s="2" t="s">
        <v>199</v>
      </c>
      <c r="AF82" t="s">
        <v>230</v>
      </c>
      <c r="AG82" t="s">
        <v>239</v>
      </c>
      <c r="AH82" s="4" t="s">
        <v>4</v>
      </c>
      <c r="AI82" s="4" t="s">
        <v>46</v>
      </c>
      <c r="AK82" t="s">
        <v>240</v>
      </c>
      <c r="AL82" s="4" t="s">
        <v>8</v>
      </c>
      <c r="AM82" s="4" t="s">
        <v>43</v>
      </c>
      <c r="AN82" s="3" t="s">
        <v>143</v>
      </c>
      <c r="AO82" s="2" t="s">
        <v>144</v>
      </c>
      <c r="AP82" t="s">
        <v>230</v>
      </c>
      <c r="AQ82" t="s">
        <v>240</v>
      </c>
      <c r="AR82" s="4" t="s">
        <v>8</v>
      </c>
      <c r="AS82" s="4" t="s">
        <v>43</v>
      </c>
      <c r="AU82" t="s">
        <v>239</v>
      </c>
      <c r="AV82" s="4" t="s">
        <v>247</v>
      </c>
      <c r="AW82" s="4" t="s">
        <v>50</v>
      </c>
      <c r="AX82" s="3" t="s">
        <v>201</v>
      </c>
      <c r="AY82" s="2" t="s">
        <v>202</v>
      </c>
      <c r="AZ82" t="s">
        <v>230</v>
      </c>
      <c r="BA82" t="s">
        <v>239</v>
      </c>
      <c r="BB82" s="4" t="s">
        <v>247</v>
      </c>
      <c r="BC82" s="4" t="s">
        <v>50</v>
      </c>
      <c r="BE82" t="s">
        <v>240</v>
      </c>
      <c r="BF82" s="4" t="s">
        <v>246</v>
      </c>
      <c r="BG82" s="4" t="s">
        <v>16</v>
      </c>
      <c r="BH82" s="3" t="s">
        <v>98</v>
      </c>
      <c r="BI82" s="2" t="s">
        <v>99</v>
      </c>
      <c r="BJ82" t="s">
        <v>228</v>
      </c>
      <c r="BK82" t="s">
        <v>240</v>
      </c>
      <c r="BL82" s="4" t="s">
        <v>246</v>
      </c>
      <c r="BM82" s="4" t="s">
        <v>16</v>
      </c>
    </row>
    <row r="83" spans="8:65" x14ac:dyDescent="0.25">
      <c r="H83" t="str">
        <f t="array" ref="H83">IFERROR(INDEX($AA$2:$AA$93,SMALL(IF(COUNTIF($H$2:H82,$AA$2:$AA$93)=0,ROW($AA$1:$AA$92)),1)),"")</f>
        <v/>
      </c>
      <c r="I83" t="str">
        <f t="array" ref="I83">IFERROR(INDEX($AB$2:$AB$93,SMALL(IF((COUNTIF($I$2:$I82,$AB$2:$AB$93)=0)*($AA$2:$AA$93=$G$1),ROW($AA$1:$AA$92)),1)),"")</f>
        <v/>
      </c>
      <c r="J83" t="str">
        <f t="array" ref="J83">IF($J$1="Все Территории",
IFERROR(INDEX($AC$2:$AC$93,SMALL(IF((COUNTIF($J$2:$J82,$AC$2:$AC$93)=0)*($AA$2:$AA$93=$G$1),ROW($AA$1:$AA$92)),1)),""),
IFERROR(INDEX($AC$2:$AC$93,SMALL(IF((COUNTIF($J$2:$J82,$AC$2:$AC$93)=0)*($AB$2:$AB$93=$J$1),ROW($AB$1:$AB$92)),1)),""))</f>
        <v/>
      </c>
      <c r="K83" t="str">
        <f t="array" ref="K83">IF($J$1="Все Территории",
IFERROR(INDEX($AE$2:$AE$93,SMALL(IF((COUNTIF($K$2:$K82,$AE$2:$AE$93)=0)*($AB$2:$AB$93=$G$1),ROW($AB$1:$AB$92)),1)),""),
IF(AND($G$1="Москва",$J$1="Все Территории"),
IFERROR(INDEX($AE$2:$AE$93,SMALL(IF((COUNTIF($K$2:$K82,$AE$2:$AE$93)=0)*($AC$2:$AC$93=$G$1),ROW($AC$1:$AC$92)),1)),""),
IFERROR(INDEX($AE$2:$AE$93,SMALL(IF((COUNTIF($K$2:$K82,$AE$2:$AE$93)=0)*($AB$2:$AB$93=$J$1),ROW($AB$1:$AB$92)),1)),"")))</f>
        <v/>
      </c>
      <c r="L83" t="str">
        <f t="array" ref="L83">IF($K$1="Все Города",
IFERROR(INDEX($AE$2:$AE$93,SMALL(IF((COUNTIF($L$2:$L82,$AE$2:$AE$93)=0)*($AB$2:$AB$93=$G$1),ROW($AB$1:$AB$92)),1)),""),
IF(AND($G$1="Москва",$J$1="Все"),
IFERROR(INDEX($AE$2:$AE$93,SMALL(IF((COUNTIF($L$2:$L82,$AE$2:$AE$93)=0)*($AD$2:$AD$93=$G$1),ROW($AB$1:$AB$92)),1)),""),
IF(AND($G$1="Москва",$J$1&lt;&gt;"Все"),
IFERROR(INDEX($AE$2:$AE$93,SMALL(IF((COUNTIF($L$2:$L82,$AE$2:$AE$93)=0)*($AB$2:$AB$93=$J$1),ROW($AB$1:$AB$92)),1)),""),
IFERROR(INDEX($AE$2:$AE$93,SMALL(IF((COUNTIF($L$2:$L82,$AE$2:$AE$93)=0)*($AC$2:$AC$93=$K$1),ROW($AC$1:$AC$92)),1)),""))))</f>
        <v/>
      </c>
      <c r="M83" t="str">
        <f t="array" ref="M83">IFERROR(INDEX($O$2:$O$93,SMALL(IF(COUNTIF($M$1:M82,$O$2:$O$93)=0,ROW($O$1:$O$92)),1)),"")</f>
        <v/>
      </c>
      <c r="N83" t="str">
        <f t="array" ref="N83">IF($G$1="Все Округа",
IFERROR(INDEX($AE$2:$AE$93,SMALL(IF(COUNTIF($N$1:N82,$AE$2:$AE$93)=0,ROW($AE$1:$AE$92)),1)),""),
IF($J$1="Все Территории",
IFERROR(INDEX($AE$2:$AE$93,SMALL(IF((COUNTIF($N$1:$N82,$AE$2:$AE$93)=0)*($AA$2:$AA$93=$G$1),ROW($AA$1:$AA$92)),1)),""),
IF($K$1="Все Города",
IFERROR(INDEX($AE$2:$AE$93,SMALL(IF((COUNTIF($N$1:$N82,$AE$2:$AE$93)=0)*($AB$2:$AB$93=$J$1),ROW($AB$1:$AB$92)),1)),""),
IF($L$1="Все Филиалы",
IFERROR(INDEX($AE$2:$AE$93,SMALL(IF((COUNTIF($N$1:$N82,$AE$2:$AE$93)=0)*($AC$2:$AC$93=$K$1),ROW($AC$1:$AC$92)),1)),""),
IF(ROW($L83)=3,$L$1,"")
)
)
)
)</f>
        <v>ТЕРР_КРД2</v>
      </c>
      <c r="O83" t="str">
        <f t="shared" si="6"/>
        <v>Средний</v>
      </c>
      <c r="P83" t="str">
        <f t="array" ref="P83">IF($O$1="Все Форматы",
IFERROR(INDEX($N$3:$N$93,SMALL(IF(COUNTIF($P$2:$P82,$N$3:$N$93)=0,ROW($N$2:$N$92)-1),1)),""),
IFERROR(INDEX($N$2:$N$93,SMALL(IF((COUNTIF($P$1:$P82,$N$2:$N$93)=0)*($O$2:$O$93=$O$1),ROW($O$1:$O$92)),1)),""))</f>
        <v/>
      </c>
      <c r="Q83" t="str">
        <f t="array" ref="Q83">IF($P83="","",VLOOKUP($P83,$AE$3:$AI$93,3,0))</f>
        <v/>
      </c>
      <c r="R83" t="str">
        <f t="array" ref="R83">IFERROR(INDEX($Q$2:$Q$93,SMALL(IF(COUNTIF($R$1:R82,$Q$2:$Q$93)=0,ROW($Q$1:$Q$92)),1)),"")</f>
        <v/>
      </c>
      <c r="S83" t="str">
        <f t="array" ref="S83">IFERROR(INDEX($P$2:$P$93,SMALL(IF((COUNTIF($S$1:$S82,$P$2:$P$93)=0)*($Q$2:$Q$93=$S$1),ROW($Q$1:$Q$92)),1)),"")</f>
        <v/>
      </c>
      <c r="T83" t="str">
        <f t="shared" si="7"/>
        <v/>
      </c>
      <c r="U83" s="4" t="str">
        <f t="array" ref="U83">IFERROR(INDEX($T$2:$T$93,SMALL(IF(COUNTIF($U$1:U82,$T$2:$T$93)=0,ROW($T$1:$T$92)),1)),"")</f>
        <v/>
      </c>
      <c r="V83" s="4" t="str">
        <f t="array" ref="V83">IFERROR(INDEX($P$2:$P$93,SMALL(IF((COUNTIF($V$1:$V82,$P$2:$P$93)=0)*($U$2:$U$93=$V$1),ROW($U$1:$U$92)),1)),"")</f>
        <v/>
      </c>
      <c r="W83" t="str">
        <f t="shared" si="8"/>
        <v/>
      </c>
      <c r="X83" t="str">
        <f t="array" ref="X83">IFERROR(INDEX($W$2:$W$93,SMALL(IF(COUNTIF($X$1:X82,$W$2:$W$93)=0,ROW($W$1:$W$92)),1)),"")</f>
        <v/>
      </c>
      <c r="Y83" t="str">
        <f t="array" ref="Y83">IFERROR(INDEX($P$2:$P$93,SMALL(IF((COUNTIF($Y$1:$Y82,$P$2:$P$93)=0)*($X$2:$X$93=$Y$1),ROW($X$1:$X$92)),1)),"")</f>
        <v/>
      </c>
      <c r="AA83" t="s">
        <v>240</v>
      </c>
      <c r="AB83" s="4" t="s">
        <v>8</v>
      </c>
      <c r="AC83" s="4" t="s">
        <v>8</v>
      </c>
      <c r="AD83" s="3" t="s">
        <v>87</v>
      </c>
      <c r="AE83" s="2" t="s">
        <v>200</v>
      </c>
      <c r="AF83" t="s">
        <v>229</v>
      </c>
      <c r="AG83" t="s">
        <v>240</v>
      </c>
      <c r="AH83" s="4" t="s">
        <v>8</v>
      </c>
      <c r="AI83" s="4" t="s">
        <v>8</v>
      </c>
      <c r="AK83" t="s">
        <v>240</v>
      </c>
      <c r="AL83" s="4" t="s">
        <v>8</v>
      </c>
      <c r="AM83" s="4" t="s">
        <v>40</v>
      </c>
      <c r="AN83" s="3" t="s">
        <v>151</v>
      </c>
      <c r="AO83" s="2" t="s">
        <v>152</v>
      </c>
      <c r="AP83" t="s">
        <v>229</v>
      </c>
      <c r="AQ83" t="s">
        <v>240</v>
      </c>
      <c r="AR83" s="4" t="s">
        <v>8</v>
      </c>
      <c r="AS83" s="4" t="s">
        <v>40</v>
      </c>
      <c r="AU83" t="s">
        <v>241</v>
      </c>
      <c r="AV83" s="4" t="s">
        <v>10</v>
      </c>
      <c r="AW83" s="4" t="s">
        <v>10</v>
      </c>
      <c r="AX83" s="3" t="s">
        <v>94</v>
      </c>
      <c r="AY83" s="2" t="s">
        <v>95</v>
      </c>
      <c r="AZ83" t="s">
        <v>228</v>
      </c>
      <c r="BA83" t="s">
        <v>241</v>
      </c>
      <c r="BB83" s="4" t="s">
        <v>10</v>
      </c>
      <c r="BC83" s="4" t="s">
        <v>10</v>
      </c>
      <c r="BE83" t="s">
        <v>239</v>
      </c>
      <c r="BF83" s="4" t="s">
        <v>248</v>
      </c>
      <c r="BG83" s="4" t="s">
        <v>39</v>
      </c>
      <c r="BH83" s="3" t="s">
        <v>171</v>
      </c>
      <c r="BI83" s="2" t="s">
        <v>172</v>
      </c>
      <c r="BJ83" t="s">
        <v>229</v>
      </c>
      <c r="BK83" t="s">
        <v>239</v>
      </c>
      <c r="BL83" s="4" t="s">
        <v>248</v>
      </c>
      <c r="BM83" s="4" t="s">
        <v>39</v>
      </c>
    </row>
    <row r="84" spans="8:65" x14ac:dyDescent="0.25">
      <c r="H84" t="str">
        <f t="array" ref="H84">IFERROR(INDEX($AA$2:$AA$93,SMALL(IF(COUNTIF($H$2:H83,$AA$2:$AA$93)=0,ROW($AA$1:$AA$92)),1)),"")</f>
        <v/>
      </c>
      <c r="I84" t="str">
        <f t="array" ref="I84">IFERROR(INDEX($AB$2:$AB$93,SMALL(IF((COUNTIF($I$2:$I83,$AB$2:$AB$93)=0)*($AA$2:$AA$93=$G$1),ROW($AA$1:$AA$92)),1)),"")</f>
        <v/>
      </c>
      <c r="J84" t="str">
        <f t="array" ref="J84">IF($J$1="Все Территории",
IFERROR(INDEX($AC$2:$AC$93,SMALL(IF((COUNTIF($J$2:$J83,$AC$2:$AC$93)=0)*($AA$2:$AA$93=$G$1),ROW($AA$1:$AA$92)),1)),""),
IFERROR(INDEX($AC$2:$AC$93,SMALL(IF((COUNTIF($J$2:$J83,$AC$2:$AC$93)=0)*($AB$2:$AB$93=$J$1),ROW($AB$1:$AB$92)),1)),""))</f>
        <v/>
      </c>
      <c r="K84" t="str">
        <f t="array" ref="K84">IF($J$1="Все Территории",
IFERROR(INDEX($AE$2:$AE$93,SMALL(IF((COUNTIF($K$2:$K83,$AE$2:$AE$93)=0)*($AB$2:$AB$93=$G$1),ROW($AB$1:$AB$92)),1)),""),
IF(AND($G$1="Москва",$J$1="Все Территории"),
IFERROR(INDEX($AE$2:$AE$93,SMALL(IF((COUNTIF($K$2:$K83,$AE$2:$AE$93)=0)*($AC$2:$AC$93=$G$1),ROW($AC$1:$AC$92)),1)),""),
IFERROR(INDEX($AE$2:$AE$93,SMALL(IF((COUNTIF($K$2:$K83,$AE$2:$AE$93)=0)*($AB$2:$AB$93=$J$1),ROW($AB$1:$AB$92)),1)),"")))</f>
        <v/>
      </c>
      <c r="L84" t="str">
        <f t="array" ref="L84">IF($K$1="Все Города",
IFERROR(INDEX($AE$2:$AE$93,SMALL(IF((COUNTIF($L$2:$L83,$AE$2:$AE$93)=0)*($AB$2:$AB$93=$G$1),ROW($AB$1:$AB$92)),1)),""),
IF(AND($G$1="Москва",$J$1="Все"),
IFERROR(INDEX($AE$2:$AE$93,SMALL(IF((COUNTIF($L$2:$L83,$AE$2:$AE$93)=0)*($AD$2:$AD$93=$G$1),ROW($AB$1:$AB$92)),1)),""),
IF(AND($G$1="Москва",$J$1&lt;&gt;"Все"),
IFERROR(INDEX($AE$2:$AE$93,SMALL(IF((COUNTIF($L$2:$L83,$AE$2:$AE$93)=0)*($AB$2:$AB$93=$J$1),ROW($AB$1:$AB$92)),1)),""),
IFERROR(INDEX($AE$2:$AE$93,SMALL(IF((COUNTIF($L$2:$L83,$AE$2:$AE$93)=0)*($AC$2:$AC$93=$K$1),ROW($AC$1:$AC$92)),1)),""))))</f>
        <v/>
      </c>
      <c r="M84" t="str">
        <f t="array" ref="M84">IFERROR(INDEX($O$2:$O$93,SMALL(IF(COUNTIF($M$1:M83,$O$2:$O$93)=0,ROW($O$1:$O$92)),1)),"")</f>
        <v/>
      </c>
      <c r="N84" t="str">
        <f t="array" ref="N84">IF($G$1="Все Округа",
IFERROR(INDEX($AE$2:$AE$93,SMALL(IF(COUNTIF($N$1:N83,$AE$2:$AE$93)=0,ROW($AE$1:$AE$92)),1)),""),
IF($J$1="Все Территории",
IFERROR(INDEX($AE$2:$AE$93,SMALL(IF((COUNTIF($N$1:$N83,$AE$2:$AE$93)=0)*($AA$2:$AA$93=$G$1),ROW($AA$1:$AA$92)),1)),""),
IF($K$1="Все Города",
IFERROR(INDEX($AE$2:$AE$93,SMALL(IF((COUNTIF($N$1:$N83,$AE$2:$AE$93)=0)*($AB$2:$AB$93=$J$1),ROW($AB$1:$AB$92)),1)),""),
IF($L$1="Все Филиалы",
IFERROR(INDEX($AE$2:$AE$93,SMALL(IF((COUNTIF($N$1:$N83,$AE$2:$AE$93)=0)*($AC$2:$AC$93=$K$1),ROW($AC$1:$AC$92)),1)),""),
IF(ROW($L84)=3,$L$1,"")
)
)
)
)</f>
        <v>ТЕРР_ЧЕР1</v>
      </c>
      <c r="O84" t="str">
        <f t="shared" si="6"/>
        <v>Малыш</v>
      </c>
      <c r="P84" t="str">
        <f t="array" ref="P84">IF($O$1="Все Форматы",
IFERROR(INDEX($N$3:$N$93,SMALL(IF(COUNTIF($P$2:$P83,$N$3:$N$93)=0,ROW($N$2:$N$92)-1),1)),""),
IFERROR(INDEX($N$2:$N$93,SMALL(IF((COUNTIF($P$1:$P83,$N$2:$N$93)=0)*($O$2:$O$93=$O$1),ROW($O$1:$O$92)),1)),""))</f>
        <v/>
      </c>
      <c r="Q84" t="str">
        <f t="array" ref="Q84">IF($P84="","",VLOOKUP($P84,$AE$3:$AI$93,3,0))</f>
        <v/>
      </c>
      <c r="R84" t="str">
        <f t="array" ref="R84">IFERROR(INDEX($Q$2:$Q$93,SMALL(IF(COUNTIF($R$1:R83,$Q$2:$Q$93)=0,ROW($Q$1:$Q$92)),1)),"")</f>
        <v/>
      </c>
      <c r="S84" t="str">
        <f t="array" ref="S84">IFERROR(INDEX($P$2:$P$93,SMALL(IF((COUNTIF($S$1:$S83,$P$2:$P$93)=0)*($Q$2:$Q$93=$S$1),ROW($Q$1:$Q$92)),1)),"")</f>
        <v/>
      </c>
      <c r="T84" t="str">
        <f t="shared" si="7"/>
        <v/>
      </c>
      <c r="U84" s="4" t="str">
        <f t="array" ref="U84">IFERROR(INDEX($T$2:$T$93,SMALL(IF(COUNTIF($U$1:U83,$T$2:$T$93)=0,ROW($T$1:$T$92)),1)),"")</f>
        <v/>
      </c>
      <c r="V84" s="4" t="str">
        <f t="array" ref="V84">IFERROR(INDEX($P$2:$P$93,SMALL(IF((COUNTIF($V$1:$V83,$P$2:$P$93)=0)*($U$2:$U$93=$V$1),ROW($U$1:$U$92)),1)),"")</f>
        <v/>
      </c>
      <c r="W84" t="str">
        <f t="shared" si="8"/>
        <v/>
      </c>
      <c r="X84" t="str">
        <f t="array" ref="X84">IFERROR(INDEX($W$2:$W$93,SMALL(IF(COUNTIF($X$1:X83,$W$2:$W$93)=0,ROW($W$1:$W$92)),1)),"")</f>
        <v/>
      </c>
      <c r="Y84" t="str">
        <f t="array" ref="Y84">IFERROR(INDEX($P$2:$P$93,SMALL(IF((COUNTIF($Y$1:$Y83,$P$2:$P$93)=0)*($X$2:$X$93=$Y$1),ROW($X$1:$X$92)),1)),"")</f>
        <v/>
      </c>
      <c r="AA84" t="s">
        <v>239</v>
      </c>
      <c r="AB84" s="4" t="s">
        <v>247</v>
      </c>
      <c r="AC84" s="4" t="s">
        <v>50</v>
      </c>
      <c r="AD84" s="3" t="s">
        <v>201</v>
      </c>
      <c r="AE84" s="2" t="s">
        <v>202</v>
      </c>
      <c r="AF84" t="s">
        <v>230</v>
      </c>
      <c r="AG84" t="s">
        <v>239</v>
      </c>
      <c r="AH84" s="4" t="s">
        <v>247</v>
      </c>
      <c r="AI84" s="4" t="s">
        <v>50</v>
      </c>
      <c r="AK84" t="s">
        <v>240</v>
      </c>
      <c r="AL84" s="4" t="s">
        <v>7</v>
      </c>
      <c r="AM84" s="4" t="s">
        <v>7</v>
      </c>
      <c r="AN84" s="3" t="s">
        <v>75</v>
      </c>
      <c r="AO84" s="2" t="s">
        <v>153</v>
      </c>
      <c r="AP84" t="s">
        <v>229</v>
      </c>
      <c r="AQ84" t="s">
        <v>240</v>
      </c>
      <c r="AR84" s="4" t="s">
        <v>7</v>
      </c>
      <c r="AS84" s="4" t="s">
        <v>7</v>
      </c>
      <c r="AU84" t="s">
        <v>241</v>
      </c>
      <c r="AV84" s="4" t="s">
        <v>10</v>
      </c>
      <c r="AW84" s="4" t="s">
        <v>31</v>
      </c>
      <c r="AX84" s="3" t="s">
        <v>129</v>
      </c>
      <c r="AY84" s="2" t="s">
        <v>130</v>
      </c>
      <c r="AZ84" t="s">
        <v>229</v>
      </c>
      <c r="BA84" t="s">
        <v>241</v>
      </c>
      <c r="BB84" s="4" t="s">
        <v>10</v>
      </c>
      <c r="BC84" s="4" t="s">
        <v>31</v>
      </c>
      <c r="BE84" t="s">
        <v>239</v>
      </c>
      <c r="BF84" s="4" t="s">
        <v>247</v>
      </c>
      <c r="BG84" s="4" t="s">
        <v>33</v>
      </c>
      <c r="BH84" s="3" t="s">
        <v>154</v>
      </c>
      <c r="BI84" s="2" t="s">
        <v>155</v>
      </c>
      <c r="BJ84" t="s">
        <v>229</v>
      </c>
      <c r="BK84" t="s">
        <v>239</v>
      </c>
      <c r="BL84" s="4" t="s">
        <v>247</v>
      </c>
      <c r="BM84" s="4" t="s">
        <v>33</v>
      </c>
    </row>
    <row r="85" spans="8:65" x14ac:dyDescent="0.25">
      <c r="H85" t="str">
        <f t="array" ref="H85">IFERROR(INDEX($AA$2:$AA$93,SMALL(IF(COUNTIF($H$2:H84,$AA$2:$AA$93)=0,ROW($AA$1:$AA$92)),1)),"")</f>
        <v/>
      </c>
      <c r="I85" t="str">
        <f t="array" ref="I85">IFERROR(INDEX($AB$2:$AB$93,SMALL(IF((COUNTIF($I$2:$I84,$AB$2:$AB$93)=0)*($AA$2:$AA$93=$G$1),ROW($AA$1:$AA$92)),1)),"")</f>
        <v/>
      </c>
      <c r="J85" t="str">
        <f t="array" ref="J85">IF($J$1="Все Территории",
IFERROR(INDEX($AC$2:$AC$93,SMALL(IF((COUNTIF($J$2:$J84,$AC$2:$AC$93)=0)*($AA$2:$AA$93=$G$1),ROW($AA$1:$AA$92)),1)),""),
IFERROR(INDEX($AC$2:$AC$93,SMALL(IF((COUNTIF($J$2:$J84,$AC$2:$AC$93)=0)*($AB$2:$AB$93=$J$1),ROW($AB$1:$AB$92)),1)),""))</f>
        <v/>
      </c>
      <c r="K85" t="str">
        <f t="array" ref="K85">IF($J$1="Все Территории",
IFERROR(INDEX($AE$2:$AE$93,SMALL(IF((COUNTIF($K$2:$K84,$AE$2:$AE$93)=0)*($AB$2:$AB$93=$G$1),ROW($AB$1:$AB$92)),1)),""),
IF(AND($G$1="Москва",$J$1="Все Территории"),
IFERROR(INDEX($AE$2:$AE$93,SMALL(IF((COUNTIF($K$2:$K84,$AE$2:$AE$93)=0)*($AC$2:$AC$93=$G$1),ROW($AC$1:$AC$92)),1)),""),
IFERROR(INDEX($AE$2:$AE$93,SMALL(IF((COUNTIF($K$2:$K84,$AE$2:$AE$93)=0)*($AB$2:$AB$93=$J$1),ROW($AB$1:$AB$92)),1)),"")))</f>
        <v/>
      </c>
      <c r="L85" t="str">
        <f t="array" ref="L85">IF($K$1="Все Города",
IFERROR(INDEX($AE$2:$AE$93,SMALL(IF((COUNTIF($L$2:$L84,$AE$2:$AE$93)=0)*($AB$2:$AB$93=$G$1),ROW($AB$1:$AB$92)),1)),""),
IF(AND($G$1="Москва",$J$1="Все"),
IFERROR(INDEX($AE$2:$AE$93,SMALL(IF((COUNTIF($L$2:$L84,$AE$2:$AE$93)=0)*($AD$2:$AD$93=$G$1),ROW($AB$1:$AB$92)),1)),""),
IF(AND($G$1="Москва",$J$1&lt;&gt;"Все"),
IFERROR(INDEX($AE$2:$AE$93,SMALL(IF((COUNTIF($L$2:$L84,$AE$2:$AE$93)=0)*($AB$2:$AB$93=$J$1),ROW($AB$1:$AB$92)),1)),""),
IFERROR(INDEX($AE$2:$AE$93,SMALL(IF((COUNTIF($L$2:$L84,$AE$2:$AE$93)=0)*($AC$2:$AC$93=$K$1),ROW($AC$1:$AC$92)),1)),""))))</f>
        <v/>
      </c>
      <c r="M85" t="str">
        <f t="array" ref="M85">IFERROR(INDEX($O$2:$O$93,SMALL(IF(COUNTIF($M$1:M84,$O$2:$O$93)=0,ROW($O$1:$O$92)),1)),"")</f>
        <v/>
      </c>
      <c r="N85" t="str">
        <f t="array" ref="N85">IF($G$1="Все Округа",
IFERROR(INDEX($AE$2:$AE$93,SMALL(IF(COUNTIF($N$1:N84,$AE$2:$AE$93)=0,ROW($AE$1:$AE$92)),1)),""),
IF($J$1="Все Территории",
IFERROR(INDEX($AE$2:$AE$93,SMALL(IF((COUNTIF($N$1:$N84,$AE$2:$AE$93)=0)*($AA$2:$AA$93=$G$1),ROW($AA$1:$AA$92)),1)),""),
IF($K$1="Все Города",
IFERROR(INDEX($AE$2:$AE$93,SMALL(IF((COUNTIF($N$1:$N84,$AE$2:$AE$93)=0)*($AB$2:$AB$93=$J$1),ROW($AB$1:$AB$92)),1)),""),
IF($L$1="Все Филиалы",
IFERROR(INDEX($AE$2:$AE$93,SMALL(IF((COUNTIF($N$1:$N84,$AE$2:$AE$93)=0)*($AC$2:$AC$93=$K$1),ROW($AC$1:$AC$92)),1)),""),
IF(ROW($L85)=3,$L$1,"")
)
)
)
)</f>
        <v>ТЕРР_ПСК1</v>
      </c>
      <c r="O85" t="str">
        <f t="shared" si="6"/>
        <v>Малыш</v>
      </c>
      <c r="P85" t="str">
        <f t="array" ref="P85">IF($O$1="Все Форматы",
IFERROR(INDEX($N$3:$N$93,SMALL(IF(COUNTIF($P$2:$P84,$N$3:$N$93)=0,ROW($N$2:$N$92)-1),1)),""),
IFERROR(INDEX($N$2:$N$93,SMALL(IF((COUNTIF($P$1:$P84,$N$2:$N$93)=0)*($O$2:$O$93=$O$1),ROW($O$1:$O$92)),1)),""))</f>
        <v/>
      </c>
      <c r="Q85" t="str">
        <f t="array" ref="Q85">IF($P85="","",VLOOKUP($P85,$AE$3:$AI$93,3,0))</f>
        <v/>
      </c>
      <c r="R85" t="str">
        <f t="array" ref="R85">IFERROR(INDEX($Q$2:$Q$93,SMALL(IF(COUNTIF($R$1:R84,$Q$2:$Q$93)=0,ROW($Q$1:$Q$92)),1)),"")</f>
        <v/>
      </c>
      <c r="S85" t="str">
        <f t="array" ref="S85">IFERROR(INDEX($P$2:$P$93,SMALL(IF((COUNTIF($S$1:$S84,$P$2:$P$93)=0)*($Q$2:$Q$93=$S$1),ROW($Q$1:$Q$92)),1)),"")</f>
        <v/>
      </c>
      <c r="T85" t="str">
        <f t="shared" si="7"/>
        <v/>
      </c>
      <c r="U85" s="4" t="str">
        <f t="array" ref="U85">IFERROR(INDEX($T$2:$T$93,SMALL(IF(COUNTIF($U$1:U84,$T$2:$T$93)=0,ROW($T$1:$T$92)),1)),"")</f>
        <v/>
      </c>
      <c r="V85" s="4" t="str">
        <f t="array" ref="V85">IFERROR(INDEX($P$2:$P$93,SMALL(IF((COUNTIF($V$1:$V84,$P$2:$P$93)=0)*($U$2:$U$93=$V$1),ROW($U$1:$U$92)),1)),"")</f>
        <v/>
      </c>
      <c r="W85" t="str">
        <f t="shared" si="8"/>
        <v/>
      </c>
      <c r="X85" t="str">
        <f t="array" ref="X85">IFERROR(INDEX($W$2:$W$93,SMALL(IF(COUNTIF($X$1:X84,$W$2:$W$93)=0,ROW($W$1:$W$92)),1)),"")</f>
        <v/>
      </c>
      <c r="Y85" t="str">
        <f t="array" ref="Y85">IFERROR(INDEX($P$2:$P$93,SMALL(IF((COUNTIF($Y$1:$Y84,$P$2:$P$93)=0)*($X$2:$X$93=$Y$1),ROW($X$1:$X$92)),1)),"")</f>
        <v/>
      </c>
      <c r="AA85" t="s">
        <v>238</v>
      </c>
      <c r="AB85" s="4" t="s">
        <v>238</v>
      </c>
      <c r="AC85" s="4" t="s">
        <v>48</v>
      </c>
      <c r="AD85" s="3" t="s">
        <v>203</v>
      </c>
      <c r="AE85" s="2" t="s">
        <v>204</v>
      </c>
      <c r="AF85" t="s">
        <v>230</v>
      </c>
      <c r="AG85" t="s">
        <v>238</v>
      </c>
      <c r="AH85" s="4" t="s">
        <v>238</v>
      </c>
      <c r="AI85" s="4" t="s">
        <v>48</v>
      </c>
      <c r="AK85" t="s">
        <v>240</v>
      </c>
      <c r="AL85" s="4" t="s">
        <v>6</v>
      </c>
      <c r="AM85" s="4" t="s">
        <v>36</v>
      </c>
      <c r="AN85" s="3" t="s">
        <v>164</v>
      </c>
      <c r="AO85" s="2" t="s">
        <v>165</v>
      </c>
      <c r="AP85" t="s">
        <v>229</v>
      </c>
      <c r="AQ85" t="s">
        <v>240</v>
      </c>
      <c r="AR85" s="4" t="s">
        <v>6</v>
      </c>
      <c r="AS85" s="4" t="s">
        <v>36</v>
      </c>
      <c r="AU85" t="s">
        <v>241</v>
      </c>
      <c r="AV85" s="4" t="s">
        <v>10</v>
      </c>
      <c r="AW85" s="4" t="s">
        <v>26</v>
      </c>
      <c r="AX85" s="3" t="s">
        <v>139</v>
      </c>
      <c r="AY85" s="2" t="s">
        <v>140</v>
      </c>
      <c r="AZ85" t="s">
        <v>228</v>
      </c>
      <c r="BA85" t="s">
        <v>241</v>
      </c>
      <c r="BB85" s="4" t="s">
        <v>10</v>
      </c>
      <c r="BC85" s="4" t="s">
        <v>26</v>
      </c>
      <c r="BE85" t="s">
        <v>239</v>
      </c>
      <c r="BF85" s="4" t="s">
        <v>247</v>
      </c>
      <c r="BG85" s="4" t="s">
        <v>23</v>
      </c>
      <c r="BH85" s="3" t="s">
        <v>110</v>
      </c>
      <c r="BI85" s="2" t="s">
        <v>111</v>
      </c>
      <c r="BJ85" t="s">
        <v>229</v>
      </c>
      <c r="BK85" t="s">
        <v>239</v>
      </c>
      <c r="BL85" s="4" t="s">
        <v>247</v>
      </c>
      <c r="BM85" s="4" t="s">
        <v>23</v>
      </c>
    </row>
    <row r="86" spans="8:65" x14ac:dyDescent="0.25">
      <c r="H86" t="str">
        <f t="array" ref="H86">IFERROR(INDEX($AA$2:$AA$93,SMALL(IF(COUNTIF($H$2:H85,$AA$2:$AA$93)=0,ROW($AA$1:$AA$92)),1)),"")</f>
        <v/>
      </c>
      <c r="I86" t="str">
        <f t="array" ref="I86">IFERROR(INDEX($AB$2:$AB$93,SMALL(IF((COUNTIF($I$2:$I85,$AB$2:$AB$93)=0)*($AA$2:$AA$93=$G$1),ROW($AA$1:$AA$92)),1)),"")</f>
        <v/>
      </c>
      <c r="J86" t="str">
        <f t="array" ref="J86">IF($J$1="Все Территории",
IFERROR(INDEX($AC$2:$AC$93,SMALL(IF((COUNTIF($J$2:$J85,$AC$2:$AC$93)=0)*($AA$2:$AA$93=$G$1),ROW($AA$1:$AA$92)),1)),""),
IFERROR(INDEX($AC$2:$AC$93,SMALL(IF((COUNTIF($J$2:$J85,$AC$2:$AC$93)=0)*($AB$2:$AB$93=$J$1),ROW($AB$1:$AB$92)),1)),""))</f>
        <v/>
      </c>
      <c r="K86" t="str">
        <f t="array" ref="K86">IF($J$1="Все Территории",
IFERROR(INDEX($AE$2:$AE$93,SMALL(IF((COUNTIF($K$2:$K85,$AE$2:$AE$93)=0)*($AB$2:$AB$93=$G$1),ROW($AB$1:$AB$92)),1)),""),
IF(AND($G$1="Москва",$J$1="Все Территории"),
IFERROR(INDEX($AE$2:$AE$93,SMALL(IF((COUNTIF($K$2:$K85,$AE$2:$AE$93)=0)*($AC$2:$AC$93=$G$1),ROW($AC$1:$AC$92)),1)),""),
IFERROR(INDEX($AE$2:$AE$93,SMALL(IF((COUNTIF($K$2:$K85,$AE$2:$AE$93)=0)*($AB$2:$AB$93=$J$1),ROW($AB$1:$AB$92)),1)),"")))</f>
        <v/>
      </c>
      <c r="L86" t="str">
        <f t="array" ref="L86">IF($K$1="Все Города",
IFERROR(INDEX($AE$2:$AE$93,SMALL(IF((COUNTIF($L$2:$L85,$AE$2:$AE$93)=0)*($AB$2:$AB$93=$G$1),ROW($AB$1:$AB$92)),1)),""),
IF(AND($G$1="Москва",$J$1="Все"),
IFERROR(INDEX($AE$2:$AE$93,SMALL(IF((COUNTIF($L$2:$L85,$AE$2:$AE$93)=0)*($AD$2:$AD$93=$G$1),ROW($AB$1:$AB$92)),1)),""),
IF(AND($G$1="Москва",$J$1&lt;&gt;"Все"),
IFERROR(INDEX($AE$2:$AE$93,SMALL(IF((COUNTIF($L$2:$L85,$AE$2:$AE$93)=0)*($AB$2:$AB$93=$J$1),ROW($AB$1:$AB$92)),1)),""),
IFERROR(INDEX($AE$2:$AE$93,SMALL(IF((COUNTIF($L$2:$L85,$AE$2:$AE$93)=0)*($AC$2:$AC$93=$K$1),ROW($AC$1:$AC$92)),1)),""))))</f>
        <v/>
      </c>
      <c r="M86" t="str">
        <f t="array" ref="M86">IFERROR(INDEX($O$2:$O$93,SMALL(IF(COUNTIF($M$1:M85,$O$2:$O$93)=0,ROW($O$1:$O$92)),1)),"")</f>
        <v/>
      </c>
      <c r="N86" t="str">
        <f t="array" ref="N86">IF($G$1="Все Округа",
IFERROR(INDEX($AE$2:$AE$93,SMALL(IF(COUNTIF($N$1:N85,$AE$2:$AE$93)=0,ROW($AE$1:$AE$92)),1)),""),
IF($J$1="Все Территории",
IFERROR(INDEX($AE$2:$AE$93,SMALL(IF((COUNTIF($N$1:$N85,$AE$2:$AE$93)=0)*($AA$2:$AA$93=$G$1),ROW($AA$1:$AA$92)),1)),""),
IF($K$1="Все Города",
IFERROR(INDEX($AE$2:$AE$93,SMALL(IF((COUNTIF($N$1:$N85,$AE$2:$AE$93)=0)*($AB$2:$AB$93=$J$1),ROW($AB$1:$AB$92)),1)),""),
IF($L$1="Все Филиалы",
IFERROR(INDEX($AE$2:$AE$93,SMALL(IF((COUNTIF($N$1:$N85,$AE$2:$AE$93)=0)*($AC$2:$AC$93=$K$1),ROW($AC$1:$AC$92)),1)),""),
IF(ROW($L86)=3,$L$1,"")
)
)
)
)</f>
        <v>ТЕРР_НФК1</v>
      </c>
      <c r="O86" t="str">
        <f t="shared" si="6"/>
        <v>Малыш</v>
      </c>
      <c r="P86" t="str">
        <f t="array" ref="P86">IF($O$1="Все Форматы",
IFERROR(INDEX($N$3:$N$93,SMALL(IF(COUNTIF($P$2:$P85,$N$3:$N$93)=0,ROW($N$2:$N$92)-1),1)),""),
IFERROR(INDEX($N$2:$N$93,SMALL(IF((COUNTIF($P$1:$P85,$N$2:$N$93)=0)*($O$2:$O$93=$O$1),ROW($O$1:$O$92)),1)),""))</f>
        <v/>
      </c>
      <c r="Q86" t="str">
        <f t="array" ref="Q86">IF($P86="","",VLOOKUP($P86,$AE$3:$AI$93,3,0))</f>
        <v/>
      </c>
      <c r="R86" t="str">
        <f t="array" ref="R86">IFERROR(INDEX($Q$2:$Q$93,SMALL(IF(COUNTIF($R$1:R85,$Q$2:$Q$93)=0,ROW($Q$1:$Q$92)),1)),"")</f>
        <v/>
      </c>
      <c r="S86" t="str">
        <f t="array" ref="S86">IFERROR(INDEX($P$2:$P$93,SMALL(IF((COUNTIF($S$1:$S85,$P$2:$P$93)=0)*($Q$2:$Q$93=$S$1),ROW($Q$1:$Q$92)),1)),"")</f>
        <v/>
      </c>
      <c r="T86" t="str">
        <f t="shared" si="7"/>
        <v/>
      </c>
      <c r="U86" s="4" t="str">
        <f t="array" ref="U86">IFERROR(INDEX($T$2:$T$93,SMALL(IF(COUNTIF($U$1:U85,$T$2:$T$93)=0,ROW($T$1:$T$92)),1)),"")</f>
        <v/>
      </c>
      <c r="V86" s="4" t="str">
        <f t="array" ref="V86">IFERROR(INDEX($P$2:$P$93,SMALL(IF((COUNTIF($V$1:$V85,$P$2:$P$93)=0)*($U$2:$U$93=$V$1),ROW($U$1:$U$92)),1)),"")</f>
        <v/>
      </c>
      <c r="W86" t="str">
        <f t="shared" si="8"/>
        <v/>
      </c>
      <c r="X86" t="str">
        <f t="array" ref="X86">IFERROR(INDEX($W$2:$W$93,SMALL(IF(COUNTIF($X$1:X85,$W$2:$W$93)=0,ROW($W$1:$W$92)),1)),"")</f>
        <v/>
      </c>
      <c r="Y86" t="str">
        <f t="array" ref="Y86">IFERROR(INDEX($P$2:$P$93,SMALL(IF((COUNTIF($Y$1:$Y85,$P$2:$P$93)=0)*($X$2:$X$93=$Y$1),ROW($X$1:$X$92)),1)),"")</f>
        <v/>
      </c>
      <c r="AA86" t="s">
        <v>241</v>
      </c>
      <c r="AB86" s="4" t="s">
        <v>20</v>
      </c>
      <c r="AC86" s="4" t="s">
        <v>63</v>
      </c>
      <c r="AD86" s="3" t="s">
        <v>205</v>
      </c>
      <c r="AE86" s="2" t="s">
        <v>206</v>
      </c>
      <c r="AF86" t="s">
        <v>230</v>
      </c>
      <c r="AG86" t="s">
        <v>241</v>
      </c>
      <c r="AH86" s="4" t="s">
        <v>20</v>
      </c>
      <c r="AI86" s="4" t="s">
        <v>63</v>
      </c>
      <c r="AK86" t="s">
        <v>240</v>
      </c>
      <c r="AL86" s="4" t="s">
        <v>6</v>
      </c>
      <c r="AM86" s="4" t="s">
        <v>6</v>
      </c>
      <c r="AN86" s="3" t="s">
        <v>73</v>
      </c>
      <c r="AO86" s="2" t="s">
        <v>175</v>
      </c>
      <c r="AP86" t="s">
        <v>229</v>
      </c>
      <c r="AQ86" t="s">
        <v>240</v>
      </c>
      <c r="AR86" s="4" t="s">
        <v>6</v>
      </c>
      <c r="AS86" s="4" t="s">
        <v>6</v>
      </c>
      <c r="AU86" t="s">
        <v>241</v>
      </c>
      <c r="AV86" s="4" t="s">
        <v>10</v>
      </c>
      <c r="AW86" s="4" t="s">
        <v>49</v>
      </c>
      <c r="AX86" s="3" t="s">
        <v>162</v>
      </c>
      <c r="AY86" s="2" t="s">
        <v>163</v>
      </c>
      <c r="AZ86" t="s">
        <v>230</v>
      </c>
      <c r="BA86" t="s">
        <v>241</v>
      </c>
      <c r="BB86" s="4" t="s">
        <v>10</v>
      </c>
      <c r="BC86" s="4" t="s">
        <v>49</v>
      </c>
      <c r="BE86" t="s">
        <v>241</v>
      </c>
      <c r="BF86" s="4" t="s">
        <v>12</v>
      </c>
      <c r="BG86" s="4" t="s">
        <v>25</v>
      </c>
      <c r="BH86" s="3" t="s">
        <v>119</v>
      </c>
      <c r="BI86" s="2" t="s">
        <v>120</v>
      </c>
      <c r="BJ86" t="s">
        <v>229</v>
      </c>
      <c r="BK86" t="s">
        <v>241</v>
      </c>
      <c r="BL86" s="4" t="s">
        <v>12</v>
      </c>
      <c r="BM86" s="4" t="s">
        <v>25</v>
      </c>
    </row>
    <row r="87" spans="8:65" x14ac:dyDescent="0.25">
      <c r="H87" t="str">
        <f t="array" ref="H87">IFERROR(INDEX($AA$2:$AA$93,SMALL(IF(COUNTIF($H$2:H86,$AA$2:$AA$93)=0,ROW($AA$1:$AA$92)),1)),"")</f>
        <v/>
      </c>
      <c r="I87" t="str">
        <f t="array" ref="I87">IFERROR(INDEX($AB$2:$AB$93,SMALL(IF((COUNTIF($I$2:$I86,$AB$2:$AB$93)=0)*($AA$2:$AA$93=$G$1),ROW($AA$1:$AA$92)),1)),"")</f>
        <v/>
      </c>
      <c r="J87" t="str">
        <f t="array" ref="J87">IF($J$1="Все Территории",
IFERROR(INDEX($AC$2:$AC$93,SMALL(IF((COUNTIF($J$2:$J86,$AC$2:$AC$93)=0)*($AA$2:$AA$93=$G$1),ROW($AA$1:$AA$92)),1)),""),
IFERROR(INDEX($AC$2:$AC$93,SMALL(IF((COUNTIF($J$2:$J86,$AC$2:$AC$93)=0)*($AB$2:$AB$93=$J$1),ROW($AB$1:$AB$92)),1)),""))</f>
        <v/>
      </c>
      <c r="K87" t="str">
        <f t="array" ref="K87">IF($J$1="Все Территории",
IFERROR(INDEX($AE$2:$AE$93,SMALL(IF((COUNTIF($K$2:$K86,$AE$2:$AE$93)=0)*($AB$2:$AB$93=$G$1),ROW($AB$1:$AB$92)),1)),""),
IF(AND($G$1="Москва",$J$1="Все Территории"),
IFERROR(INDEX($AE$2:$AE$93,SMALL(IF((COUNTIF($K$2:$K86,$AE$2:$AE$93)=0)*($AC$2:$AC$93=$G$1),ROW($AC$1:$AC$92)),1)),""),
IFERROR(INDEX($AE$2:$AE$93,SMALL(IF((COUNTIF($K$2:$K86,$AE$2:$AE$93)=0)*($AB$2:$AB$93=$J$1),ROW($AB$1:$AB$92)),1)),"")))</f>
        <v/>
      </c>
      <c r="L87" t="str">
        <f t="array" ref="L87">IF($K$1="Все Города",
IFERROR(INDEX($AE$2:$AE$93,SMALL(IF((COUNTIF($L$2:$L86,$AE$2:$AE$93)=0)*($AB$2:$AB$93=$G$1),ROW($AB$1:$AB$92)),1)),""),
IF(AND($G$1="Москва",$J$1="Все"),
IFERROR(INDEX($AE$2:$AE$93,SMALL(IF((COUNTIF($L$2:$L86,$AE$2:$AE$93)=0)*($AD$2:$AD$93=$G$1),ROW($AB$1:$AB$92)),1)),""),
IF(AND($G$1="Москва",$J$1&lt;&gt;"Все"),
IFERROR(INDEX($AE$2:$AE$93,SMALL(IF((COUNTIF($L$2:$L86,$AE$2:$AE$93)=0)*($AB$2:$AB$93=$J$1),ROW($AB$1:$AB$92)),1)),""),
IFERROR(INDEX($AE$2:$AE$93,SMALL(IF((COUNTIF($L$2:$L86,$AE$2:$AE$93)=0)*($AC$2:$AC$93=$K$1),ROW($AC$1:$AC$92)),1)),""))))</f>
        <v/>
      </c>
      <c r="M87" t="str">
        <f t="array" ref="M87">IFERROR(INDEX($O$2:$O$93,SMALL(IF(COUNTIF($M$1:M86,$O$2:$O$93)=0,ROW($O$1:$O$92)),1)),"")</f>
        <v/>
      </c>
      <c r="N87" t="str">
        <f t="array" ref="N87">IF($G$1="Все Округа",
IFERROR(INDEX($AE$2:$AE$93,SMALL(IF(COUNTIF($N$1:N86,$AE$2:$AE$93)=0,ROW($AE$1:$AE$92)),1)),""),
IF($J$1="Все Территории",
IFERROR(INDEX($AE$2:$AE$93,SMALL(IF((COUNTIF($N$1:$N86,$AE$2:$AE$93)=0)*($AA$2:$AA$93=$G$1),ROW($AA$1:$AA$92)),1)),""),
IF($K$1="Все Города",
IFERROR(INDEX($AE$2:$AE$93,SMALL(IF((COUNTIF($N$1:$N86,$AE$2:$AE$93)=0)*($AB$2:$AB$93=$J$1),ROW($AB$1:$AB$92)),1)),""),
IF($L$1="Все Филиалы",
IFERROR(INDEX($AE$2:$AE$93,SMALL(IF((COUNTIF($N$1:$N86,$AE$2:$AE$93)=0)*($AC$2:$AC$93=$K$1),ROW($AC$1:$AC$92)),1)),""),
IF(ROW($L87)=3,$L$1,"")
)
)
)
)</f>
        <v>ТЕРР_ГЛК1</v>
      </c>
      <c r="O87" t="str">
        <f t="shared" si="6"/>
        <v>Малыш</v>
      </c>
      <c r="P87" t="str">
        <f t="array" ref="P87">IF($O$1="Все Форматы",
IFERROR(INDEX($N$3:$N$93,SMALL(IF(COUNTIF($P$2:$P86,$N$3:$N$93)=0,ROW($N$2:$N$92)-1),1)),""),
IFERROR(INDEX($N$2:$N$93,SMALL(IF((COUNTIF($P$1:$P86,$N$2:$N$93)=0)*($O$2:$O$93=$O$1),ROW($O$1:$O$92)),1)),""))</f>
        <v/>
      </c>
      <c r="Q87" t="str">
        <f t="array" ref="Q87">IF($P87="","",VLOOKUP($P87,$AE$3:$AI$93,3,0))</f>
        <v/>
      </c>
      <c r="R87" t="str">
        <f t="array" ref="R87">IFERROR(INDEX($Q$2:$Q$93,SMALL(IF(COUNTIF($R$1:R86,$Q$2:$Q$93)=0,ROW($Q$1:$Q$92)),1)),"")</f>
        <v/>
      </c>
      <c r="S87" t="str">
        <f t="array" ref="S87">IFERROR(INDEX($P$2:$P$93,SMALL(IF((COUNTIF($S$1:$S86,$P$2:$P$93)=0)*($Q$2:$Q$93=$S$1),ROW($Q$1:$Q$92)),1)),"")</f>
        <v/>
      </c>
      <c r="T87" t="str">
        <f t="shared" si="7"/>
        <v/>
      </c>
      <c r="U87" s="4" t="str">
        <f t="array" ref="U87">IFERROR(INDEX($T$2:$T$93,SMALL(IF(COUNTIF($U$1:U86,$T$2:$T$93)=0,ROW($T$1:$T$92)),1)),"")</f>
        <v/>
      </c>
      <c r="V87" s="4" t="str">
        <f t="array" ref="V87">IFERROR(INDEX($P$2:$P$93,SMALL(IF((COUNTIF($V$1:$V86,$P$2:$P$93)=0)*($U$2:$U$93=$V$1),ROW($U$1:$U$92)),1)),"")</f>
        <v/>
      </c>
      <c r="W87" t="str">
        <f t="shared" si="8"/>
        <v/>
      </c>
      <c r="X87" t="str">
        <f t="array" ref="X87">IFERROR(INDEX($W$2:$W$93,SMALL(IF(COUNTIF($X$1:X86,$W$2:$W$93)=0,ROW($W$1:$W$92)),1)),"")</f>
        <v/>
      </c>
      <c r="Y87" t="str">
        <f t="array" ref="Y87">IFERROR(INDEX($P$2:$P$93,SMALL(IF((COUNTIF($Y$1:$Y86,$P$2:$P$93)=0)*($X$2:$X$93=$Y$1),ROW($X$1:$X$92)),1)),"")</f>
        <v/>
      </c>
      <c r="AA87" t="s">
        <v>240</v>
      </c>
      <c r="AB87" s="4" t="s">
        <v>8</v>
      </c>
      <c r="AC87" s="4" t="s">
        <v>53</v>
      </c>
      <c r="AD87" s="3" t="s">
        <v>207</v>
      </c>
      <c r="AE87" s="2" t="s">
        <v>208</v>
      </c>
      <c r="AF87" t="s">
        <v>230</v>
      </c>
      <c r="AG87" t="s">
        <v>240</v>
      </c>
      <c r="AH87" s="4" t="s">
        <v>8</v>
      </c>
      <c r="AI87" s="4" t="s">
        <v>53</v>
      </c>
      <c r="AK87" t="s">
        <v>240</v>
      </c>
      <c r="AL87" s="4" t="s">
        <v>11</v>
      </c>
      <c r="AM87" s="4" t="s">
        <v>11</v>
      </c>
      <c r="AN87" s="3" t="s">
        <v>85</v>
      </c>
      <c r="AO87" s="2" t="s">
        <v>182</v>
      </c>
      <c r="AP87" t="s">
        <v>230</v>
      </c>
      <c r="AQ87" t="s">
        <v>240</v>
      </c>
      <c r="AR87" s="4" t="s">
        <v>11</v>
      </c>
      <c r="AS87" s="4" t="s">
        <v>11</v>
      </c>
      <c r="AU87" t="s">
        <v>241</v>
      </c>
      <c r="AV87" s="4" t="s">
        <v>10</v>
      </c>
      <c r="AW87" s="4" t="s">
        <v>54</v>
      </c>
      <c r="AX87" s="3" t="s">
        <v>167</v>
      </c>
      <c r="AY87" s="2" t="s">
        <v>168</v>
      </c>
      <c r="AZ87" t="s">
        <v>230</v>
      </c>
      <c r="BA87" t="s">
        <v>241</v>
      </c>
      <c r="BB87" s="4" t="s">
        <v>10</v>
      </c>
      <c r="BC87" s="4" t="s">
        <v>54</v>
      </c>
      <c r="BE87" t="s">
        <v>239</v>
      </c>
      <c r="BF87" s="4" t="s">
        <v>5</v>
      </c>
      <c r="BG87" s="4" t="s">
        <v>24</v>
      </c>
      <c r="BH87" s="3" t="s">
        <v>134</v>
      </c>
      <c r="BI87" s="2" t="s">
        <v>135</v>
      </c>
      <c r="BJ87" t="s">
        <v>229</v>
      </c>
      <c r="BK87" t="s">
        <v>239</v>
      </c>
      <c r="BL87" s="4" t="s">
        <v>5</v>
      </c>
      <c r="BM87" s="4" t="s">
        <v>24</v>
      </c>
    </row>
    <row r="88" spans="8:65" x14ac:dyDescent="0.25">
      <c r="H88" t="str">
        <f t="array" ref="H88">IFERROR(INDEX($AA$2:$AA$93,SMALL(IF(COUNTIF($H$2:H87,$AA$2:$AA$93)=0,ROW($AA$1:$AA$92)),1)),"")</f>
        <v/>
      </c>
      <c r="I88" t="str">
        <f t="array" ref="I88">IFERROR(INDEX($AB$2:$AB$93,SMALL(IF((COUNTIF($I$2:$I87,$AB$2:$AB$93)=0)*($AA$2:$AA$93=$G$1),ROW($AA$1:$AA$92)),1)),"")</f>
        <v/>
      </c>
      <c r="J88" t="str">
        <f t="array" ref="J88">IF($J$1="Все Территории",
IFERROR(INDEX($AC$2:$AC$93,SMALL(IF((COUNTIF($J$2:$J87,$AC$2:$AC$93)=0)*($AA$2:$AA$93=$G$1),ROW($AA$1:$AA$92)),1)),""),
IFERROR(INDEX($AC$2:$AC$93,SMALL(IF((COUNTIF($J$2:$J87,$AC$2:$AC$93)=0)*($AB$2:$AB$93=$J$1),ROW($AB$1:$AB$92)),1)),""))</f>
        <v/>
      </c>
      <c r="K88" t="str">
        <f t="array" ref="K88">IF($J$1="Все Территории",
IFERROR(INDEX($AE$2:$AE$93,SMALL(IF((COUNTIF($K$2:$K87,$AE$2:$AE$93)=0)*($AB$2:$AB$93=$G$1),ROW($AB$1:$AB$92)),1)),""),
IF(AND($G$1="Москва",$J$1="Все Территории"),
IFERROR(INDEX($AE$2:$AE$93,SMALL(IF((COUNTIF($K$2:$K87,$AE$2:$AE$93)=0)*($AC$2:$AC$93=$G$1),ROW($AC$1:$AC$92)),1)),""),
IFERROR(INDEX($AE$2:$AE$93,SMALL(IF((COUNTIF($K$2:$K87,$AE$2:$AE$93)=0)*($AB$2:$AB$93=$J$1),ROW($AB$1:$AB$92)),1)),"")))</f>
        <v/>
      </c>
      <c r="L88" t="str">
        <f t="array" ref="L88">IF($K$1="Все Города",
IFERROR(INDEX($AE$2:$AE$93,SMALL(IF((COUNTIF($L$2:$L87,$AE$2:$AE$93)=0)*($AB$2:$AB$93=$G$1),ROW($AB$1:$AB$92)),1)),""),
IF(AND($G$1="Москва",$J$1="Все"),
IFERROR(INDEX($AE$2:$AE$93,SMALL(IF((COUNTIF($L$2:$L87,$AE$2:$AE$93)=0)*($AD$2:$AD$93=$G$1),ROW($AB$1:$AB$92)),1)),""),
IF(AND($G$1="Москва",$J$1&lt;&gt;"Все"),
IFERROR(INDEX($AE$2:$AE$93,SMALL(IF((COUNTIF($L$2:$L87,$AE$2:$AE$93)=0)*($AB$2:$AB$93=$J$1),ROW($AB$1:$AB$92)),1)),""),
IFERROR(INDEX($AE$2:$AE$93,SMALL(IF((COUNTIF($L$2:$L87,$AE$2:$AE$93)=0)*($AC$2:$AC$93=$K$1),ROW($AC$1:$AC$92)),1)),""))))</f>
        <v/>
      </c>
      <c r="M88" t="str">
        <f t="array" ref="M88">IFERROR(INDEX($O$2:$O$93,SMALL(IF(COUNTIF($M$1:M87,$O$2:$O$93)=0,ROW($O$1:$O$92)),1)),"")</f>
        <v/>
      </c>
      <c r="N88" t="str">
        <f t="array" ref="N88">IF($G$1="Все Округа",
IFERROR(INDEX($AE$2:$AE$93,SMALL(IF(COUNTIF($N$1:N87,$AE$2:$AE$93)=0,ROW($AE$1:$AE$92)),1)),""),
IF($J$1="Все Территории",
IFERROR(INDEX($AE$2:$AE$93,SMALL(IF((COUNTIF($N$1:$N87,$AE$2:$AE$93)=0)*($AA$2:$AA$93=$G$1),ROW($AA$1:$AA$92)),1)),""),
IF($K$1="Все Города",
IFERROR(INDEX($AE$2:$AE$93,SMALL(IF((COUNTIF($N$1:$N87,$AE$2:$AE$93)=0)*($AB$2:$AB$93=$J$1),ROW($AB$1:$AB$92)),1)),""),
IF($L$1="Все Филиалы",
IFERROR(INDEX($AE$2:$AE$93,SMALL(IF((COUNTIF($N$1:$N87,$AE$2:$AE$93)=0)*($AC$2:$AC$93=$K$1),ROW($AC$1:$AC$92)),1)),""),
IF(ROW($L88)=3,$L$1,"")
)
)
)
)</f>
        <v>ТЕРР_МУР1</v>
      </c>
      <c r="O88" t="str">
        <f t="shared" si="6"/>
        <v>Малыш</v>
      </c>
      <c r="P88" t="str">
        <f t="array" ref="P88">IF($O$1="Все Форматы",
IFERROR(INDEX($N$3:$N$93,SMALL(IF(COUNTIF($P$2:$P87,$N$3:$N$93)=0,ROW($N$2:$N$92)-1),1)),""),
IFERROR(INDEX($N$2:$N$93,SMALL(IF((COUNTIF($P$1:$P87,$N$2:$N$93)=0)*($O$2:$O$93=$O$1),ROW($O$1:$O$92)),1)),""))</f>
        <v/>
      </c>
      <c r="Q88" t="str">
        <f t="array" ref="Q88">IF($P88="","",VLOOKUP($P88,$AE$3:$AI$93,3,0))</f>
        <v/>
      </c>
      <c r="R88" t="str">
        <f t="array" ref="R88">IFERROR(INDEX($Q$2:$Q$93,SMALL(IF(COUNTIF($R$1:R87,$Q$2:$Q$93)=0,ROW($Q$1:$Q$92)),1)),"")</f>
        <v/>
      </c>
      <c r="S88" t="str">
        <f t="array" ref="S88">IFERROR(INDEX($P$2:$P$93,SMALL(IF((COUNTIF($S$1:$S87,$P$2:$P$93)=0)*($Q$2:$Q$93=$S$1),ROW($Q$1:$Q$92)),1)),"")</f>
        <v/>
      </c>
      <c r="T88" t="str">
        <f t="shared" si="7"/>
        <v/>
      </c>
      <c r="U88" s="4" t="str">
        <f t="array" ref="U88">IFERROR(INDEX($T$2:$T$93,SMALL(IF(COUNTIF($U$1:U87,$T$2:$T$93)=0,ROW($T$1:$T$92)),1)),"")</f>
        <v/>
      </c>
      <c r="V88" s="4" t="str">
        <f t="array" ref="V88">IFERROR(INDEX($P$2:$P$93,SMALL(IF((COUNTIF($V$1:$V87,$P$2:$P$93)=0)*($U$2:$U$93=$V$1),ROW($U$1:$U$92)),1)),"")</f>
        <v/>
      </c>
      <c r="W88" t="str">
        <f t="shared" si="8"/>
        <v/>
      </c>
      <c r="X88" t="str">
        <f t="array" ref="X88">IFERROR(INDEX($W$2:$W$93,SMALL(IF(COUNTIF($X$1:X87,$W$2:$W$93)=0,ROW($W$1:$W$92)),1)),"")</f>
        <v/>
      </c>
      <c r="Y88" t="str">
        <f t="array" ref="Y88">IFERROR(INDEX($P$2:$P$93,SMALL(IF((COUNTIF($Y$1:$Y87,$P$2:$P$93)=0)*($X$2:$X$93=$Y$1),ROW($X$1:$X$92)),1)),"")</f>
        <v/>
      </c>
      <c r="AA88" t="s">
        <v>239</v>
      </c>
      <c r="AB88" s="4" t="s">
        <v>4</v>
      </c>
      <c r="AC88" s="4" t="s">
        <v>55</v>
      </c>
      <c r="AD88" s="3" t="s">
        <v>209</v>
      </c>
      <c r="AE88" s="2" t="s">
        <v>210</v>
      </c>
      <c r="AF88" t="s">
        <v>230</v>
      </c>
      <c r="AG88" t="s">
        <v>239</v>
      </c>
      <c r="AH88" s="4" t="s">
        <v>4</v>
      </c>
      <c r="AI88" s="4" t="s">
        <v>55</v>
      </c>
      <c r="AK88" t="s">
        <v>240</v>
      </c>
      <c r="AL88" s="4" t="s">
        <v>6</v>
      </c>
      <c r="AM88" s="4" t="s">
        <v>51</v>
      </c>
      <c r="AN88" s="3" t="s">
        <v>185</v>
      </c>
      <c r="AO88" s="2" t="s">
        <v>186</v>
      </c>
      <c r="AP88" t="s">
        <v>230</v>
      </c>
      <c r="AQ88" t="s">
        <v>240</v>
      </c>
      <c r="AR88" s="4" t="s">
        <v>6</v>
      </c>
      <c r="AS88" s="4" t="s">
        <v>51</v>
      </c>
      <c r="AU88" t="s">
        <v>241</v>
      </c>
      <c r="AV88" s="4" t="s">
        <v>10</v>
      </c>
      <c r="AW88" s="4" t="s">
        <v>10</v>
      </c>
      <c r="AX88" s="3" t="s">
        <v>94</v>
      </c>
      <c r="AY88" s="2" t="s">
        <v>176</v>
      </c>
      <c r="AZ88" t="s">
        <v>229</v>
      </c>
      <c r="BA88" t="s">
        <v>241</v>
      </c>
      <c r="BB88" s="4" t="s">
        <v>10</v>
      </c>
      <c r="BC88" s="4" t="s">
        <v>10</v>
      </c>
      <c r="BE88" t="s">
        <v>241</v>
      </c>
      <c r="BF88" s="4" t="s">
        <v>20</v>
      </c>
      <c r="BG88" s="4" t="s">
        <v>20</v>
      </c>
      <c r="BH88" s="3" t="s">
        <v>113</v>
      </c>
      <c r="BI88" s="2" t="s">
        <v>114</v>
      </c>
      <c r="BJ88" t="s">
        <v>228</v>
      </c>
      <c r="BK88" t="s">
        <v>241</v>
      </c>
      <c r="BL88" s="4" t="s">
        <v>20</v>
      </c>
      <c r="BM88" s="4" t="s">
        <v>20</v>
      </c>
    </row>
    <row r="89" spans="8:65" x14ac:dyDescent="0.25">
      <c r="H89" t="str">
        <f t="array" ref="H89">IFERROR(INDEX($AA$2:$AA$93,SMALL(IF(COUNTIF($H$2:H88,$AA$2:$AA$93)=0,ROW($AA$1:$AA$92)),1)),"")</f>
        <v/>
      </c>
      <c r="I89" t="str">
        <f t="array" ref="I89">IFERROR(INDEX($AB$2:$AB$93,SMALL(IF((COUNTIF($I$2:$I88,$AB$2:$AB$93)=0)*($AA$2:$AA$93=$G$1),ROW($AA$1:$AA$92)),1)),"")</f>
        <v/>
      </c>
      <c r="J89" t="str">
        <f t="array" ref="J89">IF($J$1="Все Территории",
IFERROR(INDEX($AC$2:$AC$93,SMALL(IF((COUNTIF($J$2:$J88,$AC$2:$AC$93)=0)*($AA$2:$AA$93=$G$1),ROW($AA$1:$AA$92)),1)),""),
IFERROR(INDEX($AC$2:$AC$93,SMALL(IF((COUNTIF($J$2:$J88,$AC$2:$AC$93)=0)*($AB$2:$AB$93=$J$1),ROW($AB$1:$AB$92)),1)),""))</f>
        <v/>
      </c>
      <c r="K89" t="str">
        <f t="array" ref="K89">IF($J$1="Все Территории",
IFERROR(INDEX($AE$2:$AE$93,SMALL(IF((COUNTIF($K$2:$K88,$AE$2:$AE$93)=0)*($AB$2:$AB$93=$G$1),ROW($AB$1:$AB$92)),1)),""),
IF(AND($G$1="Москва",$J$1="Все Территории"),
IFERROR(INDEX($AE$2:$AE$93,SMALL(IF((COUNTIF($K$2:$K88,$AE$2:$AE$93)=0)*($AC$2:$AC$93=$G$1),ROW($AC$1:$AC$92)),1)),""),
IFERROR(INDEX($AE$2:$AE$93,SMALL(IF((COUNTIF($K$2:$K88,$AE$2:$AE$93)=0)*($AB$2:$AB$93=$J$1),ROW($AB$1:$AB$92)),1)),"")))</f>
        <v/>
      </c>
      <c r="L89" t="str">
        <f t="array" ref="L89">IF($K$1="Все Города",
IFERROR(INDEX($AE$2:$AE$93,SMALL(IF((COUNTIF($L$2:$L88,$AE$2:$AE$93)=0)*($AB$2:$AB$93=$G$1),ROW($AB$1:$AB$92)),1)),""),
IF(AND($G$1="Москва",$J$1="Все"),
IFERROR(INDEX($AE$2:$AE$93,SMALL(IF((COUNTIF($L$2:$L88,$AE$2:$AE$93)=0)*($AD$2:$AD$93=$G$1),ROW($AB$1:$AB$92)),1)),""),
IF(AND($G$1="Москва",$J$1&lt;&gt;"Все"),
IFERROR(INDEX($AE$2:$AE$93,SMALL(IF((COUNTIF($L$2:$L88,$AE$2:$AE$93)=0)*($AB$2:$AB$93=$J$1),ROW($AB$1:$AB$92)),1)),""),
IFERROR(INDEX($AE$2:$AE$93,SMALL(IF((COUNTIF($L$2:$L88,$AE$2:$AE$93)=0)*($AC$2:$AC$93=$K$1),ROW($AC$1:$AC$92)),1)),""))))</f>
        <v/>
      </c>
      <c r="M89" t="str">
        <f t="array" ref="M89">IFERROR(INDEX($O$2:$O$93,SMALL(IF(COUNTIF($M$1:M88,$O$2:$O$93)=0,ROW($O$1:$O$92)),1)),"")</f>
        <v/>
      </c>
      <c r="N89" t="str">
        <f t="array" ref="N89">IF($G$1="Все Округа",
IFERROR(INDEX($AE$2:$AE$93,SMALL(IF(COUNTIF($N$1:N88,$AE$2:$AE$93)=0,ROW($AE$1:$AE$92)),1)),""),
IF($J$1="Все Территории",
IFERROR(INDEX($AE$2:$AE$93,SMALL(IF((COUNTIF($N$1:$N88,$AE$2:$AE$93)=0)*($AA$2:$AA$93=$G$1),ROW($AA$1:$AA$92)),1)),""),
IF($K$1="Все Города",
IFERROR(INDEX($AE$2:$AE$93,SMALL(IF((COUNTIF($N$1:$N88,$AE$2:$AE$93)=0)*($AB$2:$AB$93=$J$1),ROW($AB$1:$AB$92)),1)),""),
IF($L$1="Все Филиалы",
IFERROR(INDEX($AE$2:$AE$93,SMALL(IF((COUNTIF($N$1:$N88,$AE$2:$AE$93)=0)*($AC$2:$AC$93=$K$1),ROW($AC$1:$AC$92)),1)),""),
IF(ROW($L89)=3,$L$1,"")
)
)
)
)</f>
        <v>ТЕРР_СРТ3</v>
      </c>
      <c r="O89" t="str">
        <f t="shared" si="6"/>
        <v>Малыш</v>
      </c>
      <c r="P89" t="str">
        <f t="array" ref="P89">IF($O$1="Все Форматы",
IFERROR(INDEX($N$3:$N$93,SMALL(IF(COUNTIF($P$2:$P88,$N$3:$N$93)=0,ROW($N$2:$N$92)-1),1)),""),
IFERROR(INDEX($N$2:$N$93,SMALL(IF((COUNTIF($P$1:$P88,$N$2:$N$93)=0)*($O$2:$O$93=$O$1),ROW($O$1:$O$92)),1)),""))</f>
        <v/>
      </c>
      <c r="Q89" t="str">
        <f t="array" ref="Q89">IF($P89="","",VLOOKUP($P89,$AE$3:$AI$93,3,0))</f>
        <v/>
      </c>
      <c r="R89" t="str">
        <f t="array" ref="R89">IFERROR(INDEX($Q$2:$Q$93,SMALL(IF(COUNTIF($R$1:R88,$Q$2:$Q$93)=0,ROW($Q$1:$Q$92)),1)),"")</f>
        <v/>
      </c>
      <c r="S89" t="str">
        <f t="array" ref="S89">IFERROR(INDEX($P$2:$P$93,SMALL(IF((COUNTIF($S$1:$S88,$P$2:$P$93)=0)*($Q$2:$Q$93=$S$1),ROW($Q$1:$Q$92)),1)),"")</f>
        <v/>
      </c>
      <c r="T89" t="str">
        <f t="shared" si="7"/>
        <v/>
      </c>
      <c r="U89" s="4" t="str">
        <f t="array" ref="U89">IFERROR(INDEX($T$2:$T$93,SMALL(IF(COUNTIF($U$1:U88,$T$2:$T$93)=0,ROW($T$1:$T$92)),1)),"")</f>
        <v/>
      </c>
      <c r="V89" s="4" t="str">
        <f t="array" ref="V89">IFERROR(INDEX($P$2:$P$93,SMALL(IF((COUNTIF($V$1:$V88,$P$2:$P$93)=0)*($U$2:$U$93=$V$1),ROW($U$1:$U$92)),1)),"")</f>
        <v/>
      </c>
      <c r="W89" t="str">
        <f t="shared" si="8"/>
        <v/>
      </c>
      <c r="X89" t="str">
        <f t="array" ref="X89">IFERROR(INDEX($W$2:$W$93,SMALL(IF(COUNTIF($X$1:X88,$W$2:$W$93)=0,ROW($W$1:$W$92)),1)),"")</f>
        <v/>
      </c>
      <c r="Y89" t="str">
        <f t="array" ref="Y89">IFERROR(INDEX($P$2:$P$93,SMALL(IF((COUNTIF($Y$1:$Y88,$P$2:$P$93)=0)*($X$2:$X$93=$Y$1),ROW($X$1:$X$92)),1)),"")</f>
        <v/>
      </c>
      <c r="AA89" t="s">
        <v>240</v>
      </c>
      <c r="AB89" s="4" t="s">
        <v>11</v>
      </c>
      <c r="AC89" s="4" t="s">
        <v>11</v>
      </c>
      <c r="AD89" s="3" t="s">
        <v>85</v>
      </c>
      <c r="AE89" s="2" t="s">
        <v>211</v>
      </c>
      <c r="AF89" t="s">
        <v>230</v>
      </c>
      <c r="AG89" t="s">
        <v>240</v>
      </c>
      <c r="AH89" s="4" t="s">
        <v>11</v>
      </c>
      <c r="AI89" s="4" t="s">
        <v>11</v>
      </c>
      <c r="AK89" t="s">
        <v>240</v>
      </c>
      <c r="AL89" s="4" t="s">
        <v>8</v>
      </c>
      <c r="AM89" s="4" t="s">
        <v>47</v>
      </c>
      <c r="AN89" s="3" t="s">
        <v>188</v>
      </c>
      <c r="AO89" s="2" t="s">
        <v>189</v>
      </c>
      <c r="AP89" t="s">
        <v>230</v>
      </c>
      <c r="AQ89" t="s">
        <v>240</v>
      </c>
      <c r="AR89" s="4" t="s">
        <v>8</v>
      </c>
      <c r="AS89" s="4" t="s">
        <v>47</v>
      </c>
      <c r="AU89" t="s">
        <v>239</v>
      </c>
      <c r="AV89" s="4" t="s">
        <v>248</v>
      </c>
      <c r="AW89" s="4" t="s">
        <v>13</v>
      </c>
      <c r="AX89" s="3" t="s">
        <v>100</v>
      </c>
      <c r="AY89" s="2" t="s">
        <v>101</v>
      </c>
      <c r="AZ89" t="s">
        <v>228</v>
      </c>
      <c r="BA89" t="s">
        <v>239</v>
      </c>
      <c r="BB89" s="4" t="s">
        <v>248</v>
      </c>
      <c r="BC89" s="4" t="s">
        <v>13</v>
      </c>
      <c r="BE89" t="s">
        <v>239</v>
      </c>
      <c r="BF89" s="4" t="s">
        <v>4</v>
      </c>
      <c r="BG89" s="4" t="s">
        <v>22</v>
      </c>
      <c r="BH89" s="3" t="s">
        <v>128</v>
      </c>
      <c r="BI89" s="2" t="s">
        <v>128</v>
      </c>
      <c r="BJ89" t="s">
        <v>229</v>
      </c>
      <c r="BK89" t="s">
        <v>239</v>
      </c>
      <c r="BL89" s="4" t="s">
        <v>4</v>
      </c>
      <c r="BM89" s="4" t="s">
        <v>22</v>
      </c>
    </row>
    <row r="90" spans="8:65" x14ac:dyDescent="0.25">
      <c r="H90" t="str">
        <f t="array" ref="H90">IFERROR(INDEX($AA$2:$AA$93,SMALL(IF(COUNTIF($H$2:H89,$AA$2:$AA$93)=0,ROW($AA$1:$AA$92)),1)),"")</f>
        <v/>
      </c>
      <c r="I90" t="str">
        <f t="array" ref="I90">IFERROR(INDEX($AB$2:$AB$93,SMALL(IF((COUNTIF($I$2:$I89,$AB$2:$AB$93)=0)*($AA$2:$AA$93=$G$1),ROW($AA$1:$AA$92)),1)),"")</f>
        <v/>
      </c>
      <c r="J90" t="str">
        <f t="array" ref="J90">IF($J$1="Все Территории",
IFERROR(INDEX($AC$2:$AC$93,SMALL(IF((COUNTIF($J$2:$J89,$AC$2:$AC$93)=0)*($AA$2:$AA$93=$G$1),ROW($AA$1:$AA$92)),1)),""),
IFERROR(INDEX($AC$2:$AC$93,SMALL(IF((COUNTIF($J$2:$J89,$AC$2:$AC$93)=0)*($AB$2:$AB$93=$J$1),ROW($AB$1:$AB$92)),1)),""))</f>
        <v/>
      </c>
      <c r="K90" t="str">
        <f t="array" ref="K90">IF($J$1="Все Территории",
IFERROR(INDEX($AE$2:$AE$93,SMALL(IF((COUNTIF($K$2:$K89,$AE$2:$AE$93)=0)*($AB$2:$AB$93=$G$1),ROW($AB$1:$AB$92)),1)),""),
IF(AND($G$1="Москва",$J$1="Все Территории"),
IFERROR(INDEX($AE$2:$AE$93,SMALL(IF((COUNTIF($K$2:$K89,$AE$2:$AE$93)=0)*($AC$2:$AC$93=$G$1),ROW($AC$1:$AC$92)),1)),""),
IFERROR(INDEX($AE$2:$AE$93,SMALL(IF((COUNTIF($K$2:$K89,$AE$2:$AE$93)=0)*($AB$2:$AB$93=$J$1),ROW($AB$1:$AB$92)),1)),"")))</f>
        <v/>
      </c>
      <c r="L90" t="str">
        <f t="array" ref="L90">IF($K$1="Все Города",
IFERROR(INDEX($AE$2:$AE$93,SMALL(IF((COUNTIF($L$2:$L89,$AE$2:$AE$93)=0)*($AB$2:$AB$93=$G$1),ROW($AB$1:$AB$92)),1)),""),
IF(AND($G$1="Москва",$J$1="Все"),
IFERROR(INDEX($AE$2:$AE$93,SMALL(IF((COUNTIF($L$2:$L89,$AE$2:$AE$93)=0)*($AD$2:$AD$93=$G$1),ROW($AB$1:$AB$92)),1)),""),
IF(AND($G$1="Москва",$J$1&lt;&gt;"Все"),
IFERROR(INDEX($AE$2:$AE$93,SMALL(IF((COUNTIF($L$2:$L89,$AE$2:$AE$93)=0)*($AB$2:$AB$93=$J$1),ROW($AB$1:$AB$92)),1)),""),
IFERROR(INDEX($AE$2:$AE$93,SMALL(IF((COUNTIF($L$2:$L89,$AE$2:$AE$93)=0)*($AC$2:$AC$93=$K$1),ROW($AC$1:$AC$92)),1)),""))))</f>
        <v/>
      </c>
      <c r="M90" t="str">
        <f t="array" ref="M90">IFERROR(INDEX($O$2:$O$93,SMALL(IF(COUNTIF($M$1:M89,$O$2:$O$93)=0,ROW($O$1:$O$92)),1)),"")</f>
        <v/>
      </c>
      <c r="N90" t="str">
        <f t="array" ref="N90">IF($G$1="Все Округа",
IFERROR(INDEX($AE$2:$AE$93,SMALL(IF(COUNTIF($N$1:N89,$AE$2:$AE$93)=0,ROW($AE$1:$AE$92)),1)),""),
IF($J$1="Все Территории",
IFERROR(INDEX($AE$2:$AE$93,SMALL(IF((COUNTIF($N$1:$N89,$AE$2:$AE$93)=0)*($AA$2:$AA$93=$G$1),ROW($AA$1:$AA$92)),1)),""),
IF($K$1="Все Города",
IFERROR(INDEX($AE$2:$AE$93,SMALL(IF((COUNTIF($N$1:$N89,$AE$2:$AE$93)=0)*($AB$2:$AB$93=$J$1),ROW($AB$1:$AB$92)),1)),""),
IF($L$1="Все Филиалы",
IFERROR(INDEX($AE$2:$AE$93,SMALL(IF((COUNTIF($N$1:$N89,$AE$2:$AE$93)=0)*($AC$2:$AC$93=$K$1),ROW($AC$1:$AC$92)),1)),""),
IF(ROW($L90)=3,$L$1,"")
)
)
)
)</f>
        <v>ТЕРР_НЖК1</v>
      </c>
      <c r="O90" t="str">
        <f t="shared" si="6"/>
        <v>Малыш</v>
      </c>
      <c r="P90" t="str">
        <f t="array" ref="P90">IF($O$1="Все Форматы",
IFERROR(INDEX($N$3:$N$93,SMALL(IF(COUNTIF($P$2:$P89,$N$3:$N$93)=0,ROW($N$2:$N$92)-1),1)),""),
IFERROR(INDEX($N$2:$N$93,SMALL(IF((COUNTIF($P$1:$P89,$N$2:$N$93)=0)*($O$2:$O$93=$O$1),ROW($O$1:$O$92)),1)),""))</f>
        <v/>
      </c>
      <c r="Q90" t="str">
        <f t="array" ref="Q90">IF($P90="","",VLOOKUP($P90,$AE$3:$AI$93,3,0))</f>
        <v/>
      </c>
      <c r="R90" t="str">
        <f t="array" ref="R90">IFERROR(INDEX($Q$2:$Q$93,SMALL(IF(COUNTIF($R$1:R89,$Q$2:$Q$93)=0,ROW($Q$1:$Q$92)),1)),"")</f>
        <v/>
      </c>
      <c r="S90" t="str">
        <f t="array" ref="S90">IFERROR(INDEX($P$2:$P$93,SMALL(IF((COUNTIF($S$1:$S89,$P$2:$P$93)=0)*($Q$2:$Q$93=$S$1),ROW($Q$1:$Q$92)),1)),"")</f>
        <v/>
      </c>
      <c r="T90" t="str">
        <f t="shared" si="7"/>
        <v/>
      </c>
      <c r="U90" s="4" t="str">
        <f t="array" ref="U90">IFERROR(INDEX($T$2:$T$93,SMALL(IF(COUNTIF($U$1:U89,$T$2:$T$93)=0,ROW($T$1:$T$92)),1)),"")</f>
        <v/>
      </c>
      <c r="V90" s="4" t="str">
        <f t="array" ref="V90">IFERROR(INDEX($P$2:$P$93,SMALL(IF((COUNTIF($V$1:$V89,$P$2:$P$93)=0)*($U$2:$U$93=$V$1),ROW($U$1:$U$92)),1)),"")</f>
        <v/>
      </c>
      <c r="W90" t="str">
        <f t="shared" si="8"/>
        <v/>
      </c>
      <c r="X90" t="str">
        <f t="array" ref="X90">IFERROR(INDEX($W$2:$W$93,SMALL(IF(COUNTIF($X$1:X89,$W$2:$W$93)=0,ROW($W$1:$W$92)),1)),"")</f>
        <v/>
      </c>
      <c r="Y90" t="str">
        <f t="array" ref="Y90">IFERROR(INDEX($P$2:$P$93,SMALL(IF((COUNTIF($Y$1:$Y89,$P$2:$P$93)=0)*($X$2:$X$93=$Y$1),ROW($X$1:$X$92)),1)),"")</f>
        <v/>
      </c>
      <c r="AA90" t="s">
        <v>239</v>
      </c>
      <c r="AB90" s="4" t="s">
        <v>9</v>
      </c>
      <c r="AC90" s="4" t="s">
        <v>60</v>
      </c>
      <c r="AD90" s="3" t="s">
        <v>212</v>
      </c>
      <c r="AE90" s="2" t="s">
        <v>213</v>
      </c>
      <c r="AF90" t="s">
        <v>230</v>
      </c>
      <c r="AG90" t="s">
        <v>239</v>
      </c>
      <c r="AH90" s="4" t="s">
        <v>9</v>
      </c>
      <c r="AI90" s="4" t="s">
        <v>60</v>
      </c>
      <c r="AK90" t="s">
        <v>240</v>
      </c>
      <c r="AL90" s="4" t="s">
        <v>7</v>
      </c>
      <c r="AM90" s="4" t="s">
        <v>62</v>
      </c>
      <c r="AN90" s="3" t="s">
        <v>193</v>
      </c>
      <c r="AO90" s="2" t="s">
        <v>194</v>
      </c>
      <c r="AP90" t="s">
        <v>230</v>
      </c>
      <c r="AQ90" t="s">
        <v>240</v>
      </c>
      <c r="AR90" s="4" t="s">
        <v>7</v>
      </c>
      <c r="AS90" s="4" t="s">
        <v>62</v>
      </c>
      <c r="AU90" t="s">
        <v>239</v>
      </c>
      <c r="AV90" s="4" t="s">
        <v>248</v>
      </c>
      <c r="AW90" s="4" t="s">
        <v>30</v>
      </c>
      <c r="AX90" s="3" t="s">
        <v>121</v>
      </c>
      <c r="AY90" s="2" t="s">
        <v>122</v>
      </c>
      <c r="AZ90" t="s">
        <v>229</v>
      </c>
      <c r="BA90" t="s">
        <v>239</v>
      </c>
      <c r="BB90" s="4" t="s">
        <v>248</v>
      </c>
      <c r="BC90" s="4" t="s">
        <v>30</v>
      </c>
      <c r="BE90" t="s">
        <v>241</v>
      </c>
      <c r="BF90" s="4" t="s">
        <v>10</v>
      </c>
      <c r="BG90" s="4" t="s">
        <v>10</v>
      </c>
      <c r="BH90" s="3" t="s">
        <v>94</v>
      </c>
      <c r="BI90" s="2" t="s">
        <v>95</v>
      </c>
      <c r="BJ90" t="s">
        <v>228</v>
      </c>
      <c r="BK90" t="s">
        <v>241</v>
      </c>
      <c r="BL90" s="4" t="s">
        <v>10</v>
      </c>
      <c r="BM90" s="4" t="s">
        <v>10</v>
      </c>
    </row>
    <row r="91" spans="8:65" x14ac:dyDescent="0.25">
      <c r="H91" t="str">
        <f t="array" ref="H91">IFERROR(INDEX($AA$2:$AA$93,SMALL(IF(COUNTIF($H$2:H90,$AA$2:$AA$93)=0,ROW($AA$1:$AA$92)),1)),"")</f>
        <v/>
      </c>
      <c r="I91" t="str">
        <f t="array" ref="I91">IFERROR(INDEX($AB$2:$AB$93,SMALL(IF((COUNTIF($I$2:$I90,$AB$2:$AB$93)=0)*($AA$2:$AA$93=$G$1),ROW($AA$1:$AA$92)),1)),"")</f>
        <v/>
      </c>
      <c r="J91" t="str">
        <f t="array" ref="J91">IF($J$1="Все Территории",
IFERROR(INDEX($AC$2:$AC$93,SMALL(IF((COUNTIF($J$2:$J90,$AC$2:$AC$93)=0)*($AA$2:$AA$93=$G$1),ROW($AA$1:$AA$92)),1)),""),
IFERROR(INDEX($AC$2:$AC$93,SMALL(IF((COUNTIF($J$2:$J90,$AC$2:$AC$93)=0)*($AB$2:$AB$93=$J$1),ROW($AB$1:$AB$92)),1)),""))</f>
        <v/>
      </c>
      <c r="K91" t="str">
        <f t="array" ref="K91">IF($J$1="Все Территории",
IFERROR(INDEX($AE$2:$AE$93,SMALL(IF((COUNTIF($K$2:$K90,$AE$2:$AE$93)=0)*($AB$2:$AB$93=$G$1),ROW($AB$1:$AB$92)),1)),""),
IF(AND($G$1="Москва",$J$1="Все Территории"),
IFERROR(INDEX($AE$2:$AE$93,SMALL(IF((COUNTIF($K$2:$K90,$AE$2:$AE$93)=0)*($AC$2:$AC$93=$G$1),ROW($AC$1:$AC$92)),1)),""),
IFERROR(INDEX($AE$2:$AE$93,SMALL(IF((COUNTIF($K$2:$K90,$AE$2:$AE$93)=0)*($AB$2:$AB$93=$J$1),ROW($AB$1:$AB$92)),1)),"")))</f>
        <v/>
      </c>
      <c r="L91" t="str">
        <f t="array" ref="L91">IF($K$1="Все Города",
IFERROR(INDEX($AE$2:$AE$93,SMALL(IF((COUNTIF($L$2:$L90,$AE$2:$AE$93)=0)*($AB$2:$AB$93=$G$1),ROW($AB$1:$AB$92)),1)),""),
IF(AND($G$1="Москва",$J$1="Все"),
IFERROR(INDEX($AE$2:$AE$93,SMALL(IF((COUNTIF($L$2:$L90,$AE$2:$AE$93)=0)*($AD$2:$AD$93=$G$1),ROW($AB$1:$AB$92)),1)),""),
IF(AND($G$1="Москва",$J$1&lt;&gt;"Все"),
IFERROR(INDEX($AE$2:$AE$93,SMALL(IF((COUNTIF($L$2:$L90,$AE$2:$AE$93)=0)*($AB$2:$AB$93=$J$1),ROW($AB$1:$AB$92)),1)),""),
IFERROR(INDEX($AE$2:$AE$93,SMALL(IF((COUNTIF($L$2:$L90,$AE$2:$AE$93)=0)*($AC$2:$AC$93=$K$1),ROW($AC$1:$AC$92)),1)),""))))</f>
        <v/>
      </c>
      <c r="M91" t="str">
        <f t="array" ref="M91">IFERROR(INDEX($O$2:$O$93,SMALL(IF(COUNTIF($M$1:M90,$O$2:$O$93)=0,ROW($O$1:$O$92)),1)),"")</f>
        <v/>
      </c>
      <c r="N91" t="str">
        <f t="array" ref="N91">IF($G$1="Все Округа",
IFERROR(INDEX($AE$2:$AE$93,SMALL(IF(COUNTIF($N$1:N90,$AE$2:$AE$93)=0,ROW($AE$1:$AE$92)),1)),""),
IF($J$1="Все Территории",
IFERROR(INDEX($AE$2:$AE$93,SMALL(IF((COUNTIF($N$1:$N90,$AE$2:$AE$93)=0)*($AA$2:$AA$93=$G$1),ROW($AA$1:$AA$92)),1)),""),
IF($K$1="Все Города",
IFERROR(INDEX($AE$2:$AE$93,SMALL(IF((COUNTIF($N$1:$N90,$AE$2:$AE$93)=0)*($AB$2:$AB$93=$J$1),ROW($AB$1:$AB$92)),1)),""),
IF($L$1="Все Филиалы",
IFERROR(INDEX($AE$2:$AE$93,SMALL(IF((COUNTIF($N$1:$N90,$AE$2:$AE$93)=0)*($AC$2:$AC$93=$K$1),ROW($AC$1:$AC$92)),1)),""),
IF(ROW($L91)=3,$L$1,"")
)
)
)
)</f>
        <v>ТЕРР_КЛП1</v>
      </c>
      <c r="O91" t="str">
        <f t="shared" si="6"/>
        <v>Малыш</v>
      </c>
      <c r="P91" t="str">
        <f t="array" ref="P91">IF($O$1="Все Форматы",
IFERROR(INDEX($N$3:$N$93,SMALL(IF(COUNTIF($P$2:$P90,$N$3:$N$93)=0,ROW($N$2:$N$92)-1),1)),""),
IFERROR(INDEX($N$2:$N$93,SMALL(IF((COUNTIF($P$1:$P90,$N$2:$N$93)=0)*($O$2:$O$93=$O$1),ROW($O$1:$O$92)),1)),""))</f>
        <v/>
      </c>
      <c r="Q91" t="str">
        <f t="array" ref="Q91">IF($P91="","",VLOOKUP($P91,$AE$3:$AI$93,3,0))</f>
        <v/>
      </c>
      <c r="R91" t="str">
        <f t="array" ref="R91">IFERROR(INDEX($Q$2:$Q$93,SMALL(IF(COUNTIF($R$1:R90,$Q$2:$Q$93)=0,ROW($Q$1:$Q$92)),1)),"")</f>
        <v/>
      </c>
      <c r="S91" t="str">
        <f t="array" ref="S91">IFERROR(INDEX($P$2:$P$93,SMALL(IF((COUNTIF($S$1:$S90,$P$2:$P$93)=0)*($Q$2:$Q$93=$S$1),ROW($Q$1:$Q$92)),1)),"")</f>
        <v/>
      </c>
      <c r="T91" t="str">
        <f t="shared" si="7"/>
        <v/>
      </c>
      <c r="U91" s="4" t="str">
        <f t="array" ref="U91">IFERROR(INDEX($T$2:$T$93,SMALL(IF(COUNTIF($U$1:U90,$T$2:$T$93)=0,ROW($T$1:$T$92)),1)),"")</f>
        <v/>
      </c>
      <c r="V91" s="4" t="str">
        <f t="array" ref="V91">IFERROR(INDEX($P$2:$P$93,SMALL(IF((COUNTIF($V$1:$V90,$P$2:$P$93)=0)*($U$2:$U$93=$V$1),ROW($U$1:$U$92)),1)),"")</f>
        <v/>
      </c>
      <c r="W91" t="str">
        <f t="shared" si="8"/>
        <v/>
      </c>
      <c r="X91" t="str">
        <f t="array" ref="X91">IFERROR(INDEX($W$2:$W$93,SMALL(IF(COUNTIF($X$1:X90,$W$2:$W$93)=0,ROW($W$1:$W$92)),1)),"")</f>
        <v/>
      </c>
      <c r="Y91" t="str">
        <f t="array" ref="Y91">IFERROR(INDEX($P$2:$P$93,SMALL(IF((COUNTIF($Y$1:$Y90,$P$2:$P$93)=0)*($X$2:$X$93=$Y$1),ROW($X$1:$X$92)),1)),"")</f>
        <v/>
      </c>
      <c r="AA91" t="s">
        <v>238</v>
      </c>
      <c r="AB91" s="4" t="s">
        <v>238</v>
      </c>
      <c r="AC91" s="4" t="s">
        <v>59</v>
      </c>
      <c r="AD91" s="3" t="s">
        <v>214</v>
      </c>
      <c r="AE91" s="2" t="s">
        <v>215</v>
      </c>
      <c r="AF91" t="s">
        <v>230</v>
      </c>
      <c r="AG91" t="s">
        <v>238</v>
      </c>
      <c r="AH91" s="4" t="s">
        <v>238</v>
      </c>
      <c r="AI91" s="4" t="s">
        <v>59</v>
      </c>
      <c r="AK91" t="s">
        <v>240</v>
      </c>
      <c r="AL91" s="4" t="s">
        <v>8</v>
      </c>
      <c r="AM91" s="4" t="s">
        <v>8</v>
      </c>
      <c r="AN91" s="3" t="s">
        <v>87</v>
      </c>
      <c r="AO91" s="2" t="s">
        <v>200</v>
      </c>
      <c r="AP91" t="s">
        <v>229</v>
      </c>
      <c r="AQ91" t="s">
        <v>240</v>
      </c>
      <c r="AR91" s="4" t="s">
        <v>8</v>
      </c>
      <c r="AS91" s="4" t="s">
        <v>8</v>
      </c>
      <c r="AU91" t="s">
        <v>239</v>
      </c>
      <c r="AV91" s="4" t="s">
        <v>248</v>
      </c>
      <c r="AW91" s="4" t="s">
        <v>29</v>
      </c>
      <c r="AX91" s="3" t="s">
        <v>141</v>
      </c>
      <c r="AY91" s="2" t="s">
        <v>142</v>
      </c>
      <c r="AZ91" t="s">
        <v>229</v>
      </c>
      <c r="BA91" t="s">
        <v>239</v>
      </c>
      <c r="BB91" s="4" t="s">
        <v>248</v>
      </c>
      <c r="BC91" s="4" t="s">
        <v>29</v>
      </c>
      <c r="BE91" t="s">
        <v>241</v>
      </c>
      <c r="BF91" s="4" t="s">
        <v>10</v>
      </c>
      <c r="BG91" s="4" t="s">
        <v>10</v>
      </c>
      <c r="BH91" s="3" t="s">
        <v>94</v>
      </c>
      <c r="BI91" s="2" t="s">
        <v>176</v>
      </c>
      <c r="BJ91" t="s">
        <v>229</v>
      </c>
      <c r="BK91" t="s">
        <v>241</v>
      </c>
      <c r="BL91" s="4" t="s">
        <v>10</v>
      </c>
      <c r="BM91" s="4" t="s">
        <v>10</v>
      </c>
    </row>
    <row r="92" spans="8:65" x14ac:dyDescent="0.25">
      <c r="H92" t="str">
        <f t="array" ref="H92">IFERROR(INDEX($AA$2:$AA$93,SMALL(IF(COUNTIF($H$2:H91,$AA$2:$AA$93)=0,ROW($AA$1:$AA$92)),1)),"")</f>
        <v/>
      </c>
      <c r="I92" t="str">
        <f t="array" ref="I92">IFERROR(INDEX($AB$2:$AB$93,SMALL(IF((COUNTIF($I$2:$I91,$AB$2:$AB$93)=0)*($AA$2:$AA$93=$G$1),ROW($AA$1:$AA$92)),1)),"")</f>
        <v/>
      </c>
      <c r="J92" t="str">
        <f t="array" ref="J92">IF($J$1="Все Территории",
IFERROR(INDEX($AC$2:$AC$93,SMALL(IF((COUNTIF($J$2:$J91,$AC$2:$AC$93)=0)*($AA$2:$AA$93=$G$1),ROW($AA$1:$AA$92)),1)),""),
IFERROR(INDEX($AC$2:$AC$93,SMALL(IF((COUNTIF($J$2:$J91,$AC$2:$AC$93)=0)*($AB$2:$AB$93=$J$1),ROW($AB$1:$AB$92)),1)),""))</f>
        <v/>
      </c>
      <c r="K92" t="str">
        <f t="array" ref="K92">IF($J$1="Все Территории",
IFERROR(INDEX($AE$2:$AE$93,SMALL(IF((COUNTIF($K$2:$K91,$AE$2:$AE$93)=0)*($AB$2:$AB$93=$G$1),ROW($AB$1:$AB$92)),1)),""),
IF(AND($G$1="Москва",$J$1="Все Территории"),
IFERROR(INDEX($AE$2:$AE$93,SMALL(IF((COUNTIF($K$2:$K91,$AE$2:$AE$93)=0)*($AC$2:$AC$93=$G$1),ROW($AC$1:$AC$92)),1)),""),
IFERROR(INDEX($AE$2:$AE$93,SMALL(IF((COUNTIF($K$2:$K91,$AE$2:$AE$93)=0)*($AB$2:$AB$93=$J$1),ROW($AB$1:$AB$92)),1)),"")))</f>
        <v/>
      </c>
      <c r="L92" t="str">
        <f t="array" ref="L92">IF($K$1="Все Города",
IFERROR(INDEX($AE$2:$AE$93,SMALL(IF((COUNTIF($L$2:$L91,$AE$2:$AE$93)=0)*($AB$2:$AB$93=$G$1),ROW($AB$1:$AB$92)),1)),""),
IF(AND($G$1="Москва",$J$1="Все"),
IFERROR(INDEX($AE$2:$AE$93,SMALL(IF((COUNTIF($L$2:$L91,$AE$2:$AE$93)=0)*($AD$2:$AD$93=$G$1),ROW($AB$1:$AB$92)),1)),""),
IF(AND($G$1="Москва",$J$1&lt;&gt;"Все"),
IFERROR(INDEX($AE$2:$AE$93,SMALL(IF((COUNTIF($L$2:$L91,$AE$2:$AE$93)=0)*($AB$2:$AB$93=$J$1),ROW($AB$1:$AB$92)),1)),""),
IFERROR(INDEX($AE$2:$AE$93,SMALL(IF((COUNTIF($L$2:$L91,$AE$2:$AE$93)=0)*($AC$2:$AC$93=$K$1),ROW($AC$1:$AC$92)),1)),""))))</f>
        <v/>
      </c>
      <c r="M92" t="str">
        <f t="array" ref="M92">IFERROR(INDEX($O$2:$O$93,SMALL(IF(COUNTIF($M$1:M91,$O$2:$O$93)=0,ROW($O$1:$O$92)),1)),"")</f>
        <v/>
      </c>
      <c r="N92" t="str">
        <f t="array" ref="N92">IF($G$1="Все Округа",
IFERROR(INDEX($AE$2:$AE$93,SMALL(IF(COUNTIF($N$1:N91,$AE$2:$AE$93)=0,ROW($AE$1:$AE$92)),1)),""),
IF($J$1="Все Территории",
IFERROR(INDEX($AE$2:$AE$93,SMALL(IF((COUNTIF($N$1:$N91,$AE$2:$AE$93)=0)*($AA$2:$AA$93=$G$1),ROW($AA$1:$AA$92)),1)),""),
IF($K$1="Все Города",
IFERROR(INDEX($AE$2:$AE$93,SMALL(IF((COUNTIF($N$1:$N91,$AE$2:$AE$93)=0)*($AB$2:$AB$93=$J$1),ROW($AB$1:$AB$92)),1)),""),
IF($L$1="Все Филиалы",
IFERROR(INDEX($AE$2:$AE$93,SMALL(IF((COUNTIF($N$1:$N91,$AE$2:$AE$93)=0)*($AC$2:$AC$93=$K$1),ROW($AC$1:$AC$92)),1)),""),
IF(ROW($L92)=3,$L$1,"")
)
)
)
)</f>
        <v>ТЕРР_СПБ7</v>
      </c>
      <c r="O92" t="str">
        <f t="shared" si="6"/>
        <v>Средний</v>
      </c>
      <c r="P92" t="str">
        <f t="array" ref="P92">IF($O$1="Все Форматы",
IFERROR(INDEX($N$3:$N$93,SMALL(IF(COUNTIF($P$2:$P91,$N$3:$N$93)=0,ROW($N$2:$N$92)-1),1)),""),
IFERROR(INDEX($N$2:$N$93,SMALL(IF((COUNTIF($P$1:$P91,$N$2:$N$93)=0)*($O$2:$O$93=$O$1),ROW($O$1:$O$92)),1)),""))</f>
        <v/>
      </c>
      <c r="Q92" t="str">
        <f t="array" ref="Q92">IF($P92="","",VLOOKUP($P92,$AE$3:$AI$93,3,0))</f>
        <v/>
      </c>
      <c r="R92" t="str">
        <f t="array" ref="R92">IFERROR(INDEX($Q$2:$Q$93,SMALL(IF(COUNTIF($R$1:R91,$Q$2:$Q$93)=0,ROW($Q$1:$Q$92)),1)),"")</f>
        <v/>
      </c>
      <c r="S92" t="str">
        <f t="array" ref="S92">IFERROR(INDEX($P$2:$P$93,SMALL(IF((COUNTIF($S$1:$S91,$P$2:$P$93)=0)*($Q$2:$Q$93=$S$1),ROW($Q$1:$Q$92)),1)),"")</f>
        <v/>
      </c>
      <c r="T92" t="str">
        <f t="shared" si="7"/>
        <v/>
      </c>
      <c r="U92" s="4" t="str">
        <f t="array" ref="U92">IFERROR(INDEX($T$2:$T$93,SMALL(IF(COUNTIF($U$1:U91,$T$2:$T$93)=0,ROW($T$1:$T$92)),1)),"")</f>
        <v/>
      </c>
      <c r="V92" s="4" t="str">
        <f t="array" ref="V92">IFERROR(INDEX($P$2:$P$93,SMALL(IF((COUNTIF($V$1:$V91,$P$2:$P$93)=0)*($U$2:$U$93=$V$1),ROW($U$1:$U$92)),1)),"")</f>
        <v/>
      </c>
      <c r="W92" t="str">
        <f t="shared" si="8"/>
        <v/>
      </c>
      <c r="X92" t="str">
        <f t="array" ref="X92">IFERROR(INDEX($W$2:$W$93,SMALL(IF(COUNTIF($X$1:X91,$W$2:$W$93)=0,ROW($W$1:$W$92)),1)),"")</f>
        <v/>
      </c>
      <c r="Y92" t="str">
        <f t="array" ref="Y92">IFERROR(INDEX($P$2:$P$93,SMALL(IF((COUNTIF($Y$1:$Y91,$P$2:$P$93)=0)*($X$2:$X$93=$Y$1),ROW($X$1:$X$92)),1)),"")</f>
        <v/>
      </c>
      <c r="AA92" t="s">
        <v>238</v>
      </c>
      <c r="AB92" s="4" t="s">
        <v>238</v>
      </c>
      <c r="AC92" s="4" t="s">
        <v>3</v>
      </c>
      <c r="AD92" s="3" t="s">
        <v>69</v>
      </c>
      <c r="AE92" s="2" t="s">
        <v>216</v>
      </c>
      <c r="AF92" t="s">
        <v>229</v>
      </c>
      <c r="AG92" t="s">
        <v>238</v>
      </c>
      <c r="AH92" s="4" t="s">
        <v>238</v>
      </c>
      <c r="AI92" s="4" t="s">
        <v>3</v>
      </c>
      <c r="AK92" t="s">
        <v>240</v>
      </c>
      <c r="AL92" s="4" t="s">
        <v>8</v>
      </c>
      <c r="AM92" s="4" t="s">
        <v>53</v>
      </c>
      <c r="AN92" s="3" t="s">
        <v>207</v>
      </c>
      <c r="AO92" s="2" t="s">
        <v>208</v>
      </c>
      <c r="AP92" t="s">
        <v>230</v>
      </c>
      <c r="AQ92" t="s">
        <v>240</v>
      </c>
      <c r="AR92" s="4" t="s">
        <v>8</v>
      </c>
      <c r="AS92" s="4" t="s">
        <v>53</v>
      </c>
      <c r="AU92" t="s">
        <v>239</v>
      </c>
      <c r="AV92" s="4" t="s">
        <v>248</v>
      </c>
      <c r="AW92" s="4" t="s">
        <v>39</v>
      </c>
      <c r="AX92" s="3" t="s">
        <v>171</v>
      </c>
      <c r="AY92" s="2" t="s">
        <v>172</v>
      </c>
      <c r="AZ92" t="s">
        <v>229</v>
      </c>
      <c r="BA92" t="s">
        <v>239</v>
      </c>
      <c r="BB92" s="4" t="s">
        <v>248</v>
      </c>
      <c r="BC92" s="4" t="s">
        <v>39</v>
      </c>
      <c r="BE92" t="s">
        <v>239</v>
      </c>
      <c r="BF92" s="4" t="s">
        <v>247</v>
      </c>
      <c r="BG92" s="4" t="s">
        <v>50</v>
      </c>
      <c r="BH92" s="3" t="s">
        <v>201</v>
      </c>
      <c r="BI92" s="2" t="s">
        <v>202</v>
      </c>
      <c r="BJ92" t="s">
        <v>230</v>
      </c>
      <c r="BK92" t="s">
        <v>239</v>
      </c>
      <c r="BL92" s="4" t="s">
        <v>247</v>
      </c>
      <c r="BM92" s="4" t="s">
        <v>50</v>
      </c>
    </row>
    <row r="93" spans="8:65" x14ac:dyDescent="0.25">
      <c r="H93" t="str">
        <f t="array" ref="H93">IFERROR(INDEX($AA$2:$AA$93,SMALL(IF(COUNTIF($H$2:H92,$AA$2:$AA$93)=0,ROW($AA$1:$AA$92)),1)),"")</f>
        <v/>
      </c>
      <c r="I93" t="str">
        <f t="array" ref="I93">IFERROR(INDEX($AB$2:$AB$93,SMALL(IF((COUNTIF($I$2:$I92,$AB$2:$AB$93)=0)*($AA$2:$AA$93=$G$1),ROW($AA$1:$AA$92)),1)),"")</f>
        <v/>
      </c>
      <c r="J93" t="str">
        <f t="array" ref="J93">IF($J$1="Все Территории",
IFERROR(INDEX($AC$2:$AC$93,SMALL(IF((COUNTIF($J$2:$J92,$AC$2:$AC$93)=0)*($AA$2:$AA$93=$G$1),ROW($AA$1:$AA$92)),1)),""),
IFERROR(INDEX($AC$2:$AC$93,SMALL(IF((COUNTIF($J$2:$J92,$AC$2:$AC$93)=0)*($AB$2:$AB$93=$J$1),ROW($AB$1:$AB$92)),1)),""))</f>
        <v/>
      </c>
      <c r="K93" t="str">
        <f t="array" ref="K93">IF($J$1="Все Территории",
IFERROR(INDEX($AE$2:$AE$93,SMALL(IF((COUNTIF($K$2:$K92,$AE$2:$AE$93)=0)*($AB$2:$AB$93=$G$1),ROW($AB$1:$AB$92)),1)),""),
IF(AND($G$1="Москва",$J$1="Все Территории"),
IFERROR(INDEX($AE$2:$AE$93,SMALL(IF((COUNTIF($K$2:$K92,$AE$2:$AE$93)=0)*($AC$2:$AC$93=$G$1),ROW($AC$1:$AC$92)),1)),""),
IFERROR(INDEX($AE$2:$AE$93,SMALL(IF((COUNTIF($K$2:$K92,$AE$2:$AE$93)=0)*($AB$2:$AB$93=$J$1),ROW($AB$1:$AB$92)),1)),"")))</f>
        <v/>
      </c>
      <c r="L93" t="str">
        <f t="array" ref="L93">IF($K$1="Все Города",
IFERROR(INDEX($AE$2:$AE$93,SMALL(IF((COUNTIF($L$2:$L92,$AE$2:$AE$93)=0)*($AB$2:$AB$93=$G$1),ROW($AB$1:$AB$92)),1)),""),
IF(AND($G$1="Москва",$J$1="Все"),
IFERROR(INDEX($AE$2:$AE$93,SMALL(IF((COUNTIF($L$2:$L92,$AE$2:$AE$93)=0)*($AD$2:$AD$93=$G$1),ROW($AB$1:$AB$92)),1)),""),
IF(AND($G$1="Москва",$J$1&lt;&gt;"Все"),
IFERROR(INDEX($AE$2:$AE$93,SMALL(IF((COUNTIF($L$2:$L92,$AE$2:$AE$93)=0)*($AB$2:$AB$93=$J$1),ROW($AB$1:$AB$92)),1)),""),
IFERROR(INDEX($AE$2:$AE$93,SMALL(IF((COUNTIF($L$2:$L92,$AE$2:$AE$93)=0)*($AC$2:$AC$93=$K$1),ROW($AC$1:$AC$92)),1)),""))))</f>
        <v/>
      </c>
      <c r="M93" t="str">
        <f t="array" ref="M93">IFERROR(INDEX($O$2:$O$93,SMALL(IF(COUNTIF($M$1:M92,$O$2:$O$93)=0,ROW($O$1:$O$92)),1)),"")</f>
        <v/>
      </c>
      <c r="N93" t="str">
        <f t="array" ref="N93">IF($G$1="Все Округа",
IFERROR(INDEX($AE$2:$AE$93,SMALL(IF(COUNTIF($N$1:N92,$AE$2:$AE$93)=0,ROW($AE$1:$AE$92)),1)),""),
IF($J$1="Все Территории",
IFERROR(INDEX($AE$2:$AE$93,SMALL(IF((COUNTIF($N$1:$N92,$AE$2:$AE$93)=0)*($AA$2:$AA$93=$G$1),ROW($AA$1:$AA$92)),1)),""),
IF($K$1="Все Города",
IFERROR(INDEX($AE$2:$AE$93,SMALL(IF((COUNTIF($N$1:$N92,$AE$2:$AE$93)=0)*($AB$2:$AB$93=$J$1),ROW($AB$1:$AB$92)),1)),""),
IF($L$1="Все Филиалы",
IFERROR(INDEX($AE$2:$AE$93,SMALL(IF((COUNTIF($N$1:$N92,$AE$2:$AE$93)=0)*($AC$2:$AC$93=$K$1),ROW($AC$1:$AC$92)),1)),""),
IF(ROW($L93)=3,$L$1,"")
)
)
)
)</f>
        <v>ТЕРР_БРН1</v>
      </c>
      <c r="O93" t="str">
        <f t="shared" si="6"/>
        <v>Средний</v>
      </c>
      <c r="P93" t="str">
        <f t="array" ref="P93">IF($O$1="Все Форматы",
IFERROR(INDEX($N$3:$N$93,SMALL(IF(COUNTIF($P$2:$P92,$N$3:$N$93)=0,ROW($N$2:$N$92)-1),1)),""),
IFERROR(INDEX($N$2:$N$93,SMALL(IF((COUNTIF($P$1:$P92,$N$2:$N$93)=0)*($O$2:$O$93=$O$1),ROW($O$1:$O$92)),1)),""))</f>
        <v/>
      </c>
      <c r="Q93" t="str">
        <f t="array" ref="Q93">IF($P93="","",VLOOKUP($P93,$AE$3:$AI$93,3,0))</f>
        <v/>
      </c>
      <c r="R93" t="str">
        <f t="array" ref="R93">IFERROR(INDEX($Q$2:$Q$93,SMALL(IF(COUNTIF($R$1:R92,$Q$2:$Q$93)=0,ROW($Q$1:$Q$92)),1)),"")</f>
        <v/>
      </c>
      <c r="S93" t="str">
        <f t="array" ref="S93">IFERROR(INDEX($P$2:$P$93,SMALL(IF((COUNTIF($S$1:$S92,$P$2:$P$93)=0)*($Q$2:$Q$93=$S$1),ROW($Q$1:$Q$92)),1)),"")</f>
        <v/>
      </c>
      <c r="T93" t="str">
        <f t="shared" si="7"/>
        <v/>
      </c>
      <c r="U93" s="4" t="str">
        <f t="array" ref="U93">IFERROR(INDEX($T$2:$T$93,SMALL(IF(COUNTIF($U$1:U92,$T$2:$T$93)=0,ROW($T$1:$T$92)),1)),"")</f>
        <v/>
      </c>
      <c r="V93" s="4" t="str">
        <f t="array" ref="V93">IFERROR(INDEX($P$2:$P$93,SMALL(IF((COUNTIF($V$1:$V92,$P$2:$P$93)=0)*($U$2:$U$93=$V$1),ROW($U$1:$U$92)),1)),"")</f>
        <v/>
      </c>
      <c r="W93" t="str">
        <f t="shared" si="8"/>
        <v/>
      </c>
      <c r="X93" t="str">
        <f t="array" ref="X93">IFERROR(INDEX($W$2:$W$93,SMALL(IF(COUNTIF($X$1:X92,$W$2:$W$93)=0,ROW($W$1:$W$92)),1)),"")</f>
        <v/>
      </c>
      <c r="Y93" t="str">
        <f t="array" ref="Y93">IFERROR(INDEX($P$2:$P$93,SMALL(IF((COUNTIF($Y$1:$Y92,$P$2:$P$93)=0)*($X$2:$X$93=$Y$1),ROW($X$1:$X$92)),1)),"")</f>
        <v/>
      </c>
      <c r="AA93" t="s">
        <v>241</v>
      </c>
      <c r="AB93" s="4" t="s">
        <v>19</v>
      </c>
      <c r="AC93" s="4" t="s">
        <v>61</v>
      </c>
      <c r="AD93" s="3" t="s">
        <v>217</v>
      </c>
      <c r="AE93" s="2" t="s">
        <v>218</v>
      </c>
      <c r="AF93" t="s">
        <v>229</v>
      </c>
      <c r="AG93" t="s">
        <v>241</v>
      </c>
      <c r="AH93" s="4" t="s">
        <v>19</v>
      </c>
      <c r="AI93" s="4" t="s">
        <v>61</v>
      </c>
      <c r="AK93" t="s">
        <v>240</v>
      </c>
      <c r="AL93" s="4" t="s">
        <v>11</v>
      </c>
      <c r="AM93" s="4" t="s">
        <v>11</v>
      </c>
      <c r="AN93" s="3" t="s">
        <v>85</v>
      </c>
      <c r="AO93" s="2" t="s">
        <v>211</v>
      </c>
      <c r="AP93" t="s">
        <v>230</v>
      </c>
      <c r="AQ93" t="s">
        <v>240</v>
      </c>
      <c r="AR93" s="4" t="s">
        <v>11</v>
      </c>
      <c r="AS93" s="4" t="s">
        <v>11</v>
      </c>
      <c r="AU93" t="s">
        <v>239</v>
      </c>
      <c r="AV93" s="4" t="s">
        <v>248</v>
      </c>
      <c r="AW93" s="4" t="s">
        <v>37</v>
      </c>
      <c r="AX93" s="3" t="s">
        <v>183</v>
      </c>
      <c r="AY93" s="2" t="s">
        <v>184</v>
      </c>
      <c r="AZ93" t="s">
        <v>229</v>
      </c>
      <c r="BA93" t="s">
        <v>239</v>
      </c>
      <c r="BB93" s="4" t="s">
        <v>248</v>
      </c>
      <c r="BC93" s="4" t="s">
        <v>37</v>
      </c>
      <c r="BE93" t="s">
        <v>239</v>
      </c>
      <c r="BF93" s="4" t="s">
        <v>247</v>
      </c>
      <c r="BG93" s="4" t="s">
        <v>15</v>
      </c>
      <c r="BH93" s="3" t="s">
        <v>96</v>
      </c>
      <c r="BI93" s="2" t="s">
        <v>97</v>
      </c>
      <c r="BJ93" t="s">
        <v>228</v>
      </c>
      <c r="BK93" t="s">
        <v>239</v>
      </c>
      <c r="BL93" s="4" t="s">
        <v>247</v>
      </c>
      <c r="BM93" s="4" t="s">
        <v>15</v>
      </c>
    </row>
  </sheetData>
  <sortState ref="BE3:BM93">
    <sortCondition ref="BG3:BG9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>
      <selection activeCell="A7" sqref="A7"/>
    </sheetView>
  </sheetViews>
  <sheetFormatPr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7" spans="1:1" x14ac:dyDescent="0.25">
      <c r="A7" t="s">
        <v>264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6198585-5BEF-454E-BCF5-331301979AF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Вывод</vt:lpstr>
      <vt:lpstr>Расчет</vt:lpstr>
      <vt:lpstr>Настройки</vt:lpstr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XA7CL27</dc:creator>
  <cp:lastModifiedBy>zimin.i on TERMINAL106</cp:lastModifiedBy>
  <dcterms:created xsi:type="dcterms:W3CDTF">2019-01-21T05:35:49Z</dcterms:created>
  <dcterms:modified xsi:type="dcterms:W3CDTF">2019-02-08T08:52:02Z</dcterms:modified>
</cp:coreProperties>
</file>