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ЭтаКнига" defaultThemeVersion="124226"/>
  <xr:revisionPtr revIDLastSave="0" documentId="13_ncr:1_{672DB52E-D12D-4ED5-B14C-053A6DD68791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Данные" sheetId="3" r:id="rId1"/>
  </sheets>
  <definedNames>
    <definedName name="_xlnm.Print_Area" localSheetId="0">Данные!$A$1:$H$36</definedName>
  </definedNames>
  <calcPr calcId="181029"/>
</workbook>
</file>

<file path=xl/calcChain.xml><?xml version="1.0" encoding="utf-8"?>
<calcChain xmlns="http://schemas.openxmlformats.org/spreadsheetml/2006/main">
  <c r="I42" i="3" l="1"/>
  <c r="I43" i="3"/>
  <c r="I44" i="3"/>
  <c r="I45" i="3"/>
  <c r="I46" i="3"/>
  <c r="I47" i="3"/>
  <c r="I48" i="3"/>
  <c r="I49" i="3"/>
  <c r="I50" i="3"/>
  <c r="I41" i="3"/>
  <c r="H42" i="3"/>
  <c r="H43" i="3"/>
  <c r="H44" i="3"/>
  <c r="H45" i="3"/>
  <c r="H46" i="3"/>
  <c r="H47" i="3"/>
  <c r="H48" i="3"/>
  <c r="H49" i="3"/>
  <c r="H50" i="3"/>
  <c r="H41" i="3"/>
  <c r="G44" i="3" l="1"/>
  <c r="H34" i="3" s="1"/>
  <c r="H35" i="3" s="1"/>
  <c r="G43" i="3"/>
  <c r="G42" i="3" l="1"/>
  <c r="H31" i="3"/>
  <c r="H32" i="3" s="1"/>
  <c r="F33" i="3" s="1"/>
  <c r="F35" i="3" l="1"/>
  <c r="F34" i="3"/>
  <c r="F32" i="3"/>
  <c r="F31" i="3"/>
  <c r="F29" i="3"/>
  <c r="F28" i="3"/>
  <c r="F26" i="3"/>
  <c r="F25" i="3"/>
  <c r="F23" i="3"/>
  <c r="F22" i="3"/>
  <c r="F20" i="3"/>
  <c r="F19" i="3"/>
  <c r="F17" i="3"/>
  <c r="F16" i="3"/>
  <c r="F14" i="3"/>
  <c r="F13" i="3"/>
  <c r="F11" i="3" l="1"/>
  <c r="F10" i="3"/>
  <c r="F8" i="3"/>
  <c r="F7" i="3"/>
  <c r="F5" i="3"/>
  <c r="F4" i="3"/>
  <c r="F2" i="3"/>
  <c r="F1" i="3"/>
  <c r="G49" i="3" l="1"/>
  <c r="H25" i="3" s="1"/>
  <c r="G48" i="3"/>
  <c r="H22" i="3" s="1"/>
  <c r="H23" i="3" s="1"/>
  <c r="F24" i="3" s="1"/>
  <c r="H7" i="3"/>
  <c r="H4" i="3"/>
  <c r="G47" i="3"/>
  <c r="H19" i="3" s="1"/>
  <c r="H20" i="3" s="1"/>
  <c r="G46" i="3"/>
  <c r="H16" i="3" s="1"/>
  <c r="G50" i="3"/>
  <c r="H28" i="3" s="1"/>
  <c r="H10" i="3" l="1"/>
  <c r="H11" i="3" s="1"/>
  <c r="H1" i="3"/>
  <c r="H2" i="3" s="1"/>
  <c r="F36" i="3"/>
  <c r="G56" i="3" s="1"/>
  <c r="A34" i="3"/>
  <c r="A36" i="3"/>
  <c r="A35" i="3"/>
  <c r="A31" i="3" l="1"/>
  <c r="A32" i="3"/>
  <c r="A33" i="3"/>
  <c r="A26" i="3" l="1"/>
  <c r="A27" i="3"/>
  <c r="A28" i="3"/>
  <c r="A29" i="3"/>
  <c r="A30" i="3"/>
  <c r="A25" i="3"/>
  <c r="F30" i="3" l="1"/>
  <c r="F27" i="3"/>
  <c r="A22" i="3" l="1"/>
  <c r="A23" i="3"/>
  <c r="A24" i="3"/>
  <c r="F6" i="3" l="1"/>
  <c r="F12" i="3"/>
  <c r="H17" i="3"/>
  <c r="F18" i="3" s="1"/>
  <c r="F3" i="3"/>
  <c r="H8" i="3"/>
  <c r="F9" i="3" s="1"/>
  <c r="A21" i="3" l="1"/>
  <c r="A20" i="3" l="1"/>
  <c r="A19" i="3"/>
  <c r="A18" i="3" l="1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F21" i="3"/>
  <c r="G45" i="3" l="1"/>
  <c r="H13" i="3" s="1"/>
  <c r="H14" i="3" s="1"/>
  <c r="F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Проставлять процент вручную на основании соотношения в соответствии с ПОТ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Проставлять процент вручную на основании соотношения в соответствии с ПОТ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" authorId="0" shapeId="0" xr:uid="{00000000-0006-0000-0000-000003000000}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для премирования должно быть ниже 100%</t>
        </r>
      </text>
    </comment>
    <comment ref="G47" authorId="0" shapeId="0" xr:uid="{00000000-0006-0000-0000-000004000000}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для пермирования показатель должен быть ниже 100%.</t>
        </r>
      </text>
    </comment>
  </commentList>
</comments>
</file>

<file path=xl/sharedStrings.xml><?xml version="1.0" encoding="utf-8"?>
<sst xmlns="http://schemas.openxmlformats.org/spreadsheetml/2006/main" count="110" uniqueCount="25">
  <si>
    <t>План</t>
  </si>
  <si>
    <t>Факт</t>
  </si>
  <si>
    <t>% выполнения</t>
  </si>
  <si>
    <t>ППСТиП</t>
  </si>
  <si>
    <t>Показатель</t>
  </si>
  <si>
    <t>Если по показателю выполнение, то в формуле столбца Н в процентах ставим 97, если  невыполнение - 103</t>
  </si>
  <si>
    <t>Аварийность по причине АО "Электросеть" АО "Электросеть"</t>
  </si>
  <si>
    <t>Поступление денежных средств от третьих лиц АО "Электросеть"</t>
  </si>
  <si>
    <t>Оборачиваемость дебиторской задолженности в днях АО "Электросеть"</t>
  </si>
  <si>
    <t>Оборачиваемость кредиторской задолженности в днях АО "Электросеть"</t>
  </si>
  <si>
    <t>Оборачиваемость запасов (сырье и материалы) в днях АО "Электросеть"</t>
  </si>
  <si>
    <t>Производительность труда АО "Электросеть"</t>
  </si>
  <si>
    <t>Собираемость АО "Электросеть"</t>
  </si>
  <si>
    <t>Выполнение плана по выручке АО "Электросеть"</t>
  </si>
  <si>
    <t>Операционная прибыль АО "Электросеть"</t>
  </si>
  <si>
    <t>Поступление денежных средств АО "Электросеть"</t>
  </si>
  <si>
    <t xml:space="preserve">Выполнение плана по операционной прибыли АО "Электросеть" </t>
  </si>
  <si>
    <t>Травматизм в АО "Электросеть" АО "Электросеть"</t>
  </si>
  <si>
    <t>- в случае если процент выполнения показателя составляет менее 75% планового значения - то премия не начисляется,</t>
  </si>
  <si>
    <t>- в случае если процент выполнения составляет от 75 % включительно до 95 % планового значения - то за каждый 1 % невыполнения размер премии снижается на 3%;</t>
  </si>
  <si>
    <t>- в случае если процент выполнения составляет от 95% включительно до 105% включительно планового значения - то за каждый 1 % невыполнения или перевыполнения показателя размер премии уменьшается или увеличивается на 1%,</t>
  </si>
  <si>
    <t>- в случае если процент выполнения составляет свыше 105% до 110% включительно - то за каждый 1 % перевыполнения размер премии повышается на 0,5 %,</t>
  </si>
  <si>
    <t>- в случае если процент выполнения составляет свыше 110%, то размер премии рассчитывается исходя из выполнения 110% и более не увеличивается.</t>
  </si>
  <si>
    <t>премия2</t>
  </si>
  <si>
    <t>премия1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</si>
</sst>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186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11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0" fillId="2" borderId="0" xfId="0" applyFill="1"/>
    <xf numFmtId="166" fontId="1" fillId="0" borderId="0" xfId="1" applyNumberFormat="1"/>
    <xf numFmtId="164" fontId="1" fillId="0" borderId="0" xfId="1" applyNumberFormat="1"/>
    <xf numFmtId="2" fontId="1" fillId="0" borderId="0" xfId="1" applyNumberFormat="1"/>
    <xf numFmtId="0" fontId="2" fillId="0" borderId="0" xfId="1" applyFont="1"/>
    <xf numFmtId="0" fontId="0" fillId="0" borderId="1" xfId="0" applyBorder="1" applyAlignment="1">
      <alignment horizontal="center"/>
    </xf>
    <xf numFmtId="0" fontId="10" fillId="0" borderId="0" xfId="0" applyFont="1"/>
    <xf numFmtId="0" fontId="1" fillId="3" borderId="1" xfId="1" applyFill="1" applyBorder="1"/>
    <xf numFmtId="0" fontId="0" fillId="3" borderId="1" xfId="0" applyFill="1" applyBorder="1"/>
    <xf numFmtId="0" fontId="2" fillId="3" borderId="1" xfId="1" applyFont="1" applyFill="1" applyBorder="1"/>
    <xf numFmtId="0" fontId="1" fillId="4" borderId="1" xfId="1" applyFill="1" applyBorder="1"/>
    <xf numFmtId="0" fontId="0" fillId="4" borderId="1" xfId="0" applyFill="1" applyBorder="1"/>
    <xf numFmtId="0" fontId="1" fillId="5" borderId="1" xfId="1" applyFill="1" applyBorder="1"/>
    <xf numFmtId="0" fontId="0" fillId="5" borderId="1" xfId="0" applyFill="1" applyBorder="1"/>
    <xf numFmtId="0" fontId="1" fillId="6" borderId="1" xfId="1" applyFill="1" applyBorder="1"/>
    <xf numFmtId="0" fontId="0" fillId="6" borderId="1" xfId="0" applyFill="1" applyBorder="1"/>
    <xf numFmtId="0" fontId="2" fillId="6" borderId="1" xfId="1" applyFont="1" applyFill="1" applyBorder="1"/>
    <xf numFmtId="0" fontId="1" fillId="7" borderId="1" xfId="1" applyFill="1" applyBorder="1"/>
    <xf numFmtId="0" fontId="0" fillId="7" borderId="1" xfId="0" applyFill="1" applyBorder="1"/>
    <xf numFmtId="0" fontId="2" fillId="7" borderId="1" xfId="1" applyFont="1" applyFill="1" applyBorder="1"/>
    <xf numFmtId="0" fontId="1" fillId="8" borderId="1" xfId="1" applyFill="1" applyBorder="1"/>
    <xf numFmtId="0" fontId="0" fillId="8" borderId="1" xfId="0" applyFill="1" applyBorder="1"/>
    <xf numFmtId="0" fontId="1" fillId="10" borderId="1" xfId="1" applyFill="1" applyBorder="1"/>
    <xf numFmtId="0" fontId="0" fillId="10" borderId="1" xfId="0" applyFill="1" applyBorder="1"/>
    <xf numFmtId="0" fontId="1" fillId="11" borderId="1" xfId="1" applyFill="1" applyBorder="1"/>
    <xf numFmtId="0" fontId="0" fillId="11" borderId="1" xfId="0" applyFill="1" applyBorder="1"/>
    <xf numFmtId="0" fontId="1" fillId="12" borderId="1" xfId="1" applyFill="1" applyBorder="1"/>
    <xf numFmtId="0" fontId="0" fillId="12" borderId="1" xfId="0" applyFill="1" applyBorder="1"/>
    <xf numFmtId="0" fontId="1" fillId="13" borderId="1" xfId="1" applyFill="1" applyBorder="1"/>
    <xf numFmtId="0" fontId="0" fillId="13" borderId="1" xfId="0" applyFill="1" applyBorder="1"/>
    <xf numFmtId="0" fontId="1" fillId="14" borderId="1" xfId="1" applyFill="1" applyBorder="1"/>
    <xf numFmtId="0" fontId="0" fillId="14" borderId="1" xfId="0" applyFill="1" applyBorder="1"/>
    <xf numFmtId="165" fontId="1" fillId="13" borderId="1" xfId="1" applyNumberFormat="1" applyFill="1" applyBorder="1"/>
    <xf numFmtId="9" fontId="2" fillId="13" borderId="1" xfId="1" applyNumberFormat="1" applyFont="1" applyFill="1" applyBorder="1"/>
    <xf numFmtId="165" fontId="1" fillId="8" borderId="1" xfId="1" applyNumberFormat="1" applyFill="1" applyBorder="1"/>
    <xf numFmtId="9" fontId="2" fillId="8" borderId="1" xfId="1" applyNumberFormat="1" applyFont="1" applyFill="1" applyBorder="1"/>
    <xf numFmtId="165" fontId="1" fillId="6" borderId="1" xfId="1" applyNumberFormat="1" applyFill="1" applyBorder="1"/>
    <xf numFmtId="9" fontId="2" fillId="6" borderId="1" xfId="1" applyNumberFormat="1" applyFont="1" applyFill="1" applyBorder="1"/>
    <xf numFmtId="165" fontId="1" fillId="7" borderId="1" xfId="1" applyNumberFormat="1" applyFill="1" applyBorder="1"/>
    <xf numFmtId="9" fontId="2" fillId="7" borderId="1" xfId="1" applyNumberFormat="1" applyFont="1" applyFill="1" applyBorder="1"/>
    <xf numFmtId="165" fontId="1" fillId="4" borderId="1" xfId="1" applyNumberFormat="1" applyFill="1" applyBorder="1"/>
    <xf numFmtId="9" fontId="2" fillId="4" borderId="1" xfId="1" applyNumberFormat="1" applyFont="1" applyFill="1" applyBorder="1"/>
    <xf numFmtId="165" fontId="1" fillId="3" borderId="1" xfId="1" applyNumberFormat="1" applyFill="1" applyBorder="1"/>
    <xf numFmtId="9" fontId="2" fillId="3" borderId="1" xfId="1" applyNumberFormat="1" applyFont="1" applyFill="1" applyBorder="1"/>
    <xf numFmtId="165" fontId="1" fillId="11" borderId="1" xfId="1" applyNumberFormat="1" applyFill="1" applyBorder="1"/>
    <xf numFmtId="9" fontId="2" fillId="11" borderId="1" xfId="1" applyNumberFormat="1" applyFont="1" applyFill="1" applyBorder="1"/>
    <xf numFmtId="165" fontId="1" fillId="10" borderId="1" xfId="1" applyNumberFormat="1" applyFill="1" applyBorder="1"/>
    <xf numFmtId="9" fontId="2" fillId="10" borderId="1" xfId="1" applyNumberFormat="1" applyFont="1" applyFill="1" applyBorder="1"/>
    <xf numFmtId="165" fontId="1" fillId="12" borderId="1" xfId="1" applyNumberFormat="1" applyFill="1" applyBorder="1"/>
    <xf numFmtId="9" fontId="2" fillId="12" borderId="1" xfId="1" applyNumberFormat="1" applyFont="1" applyFill="1" applyBorder="1"/>
    <xf numFmtId="165" fontId="1" fillId="14" borderId="1" xfId="1" applyNumberFormat="1" applyFill="1" applyBorder="1"/>
    <xf numFmtId="9" fontId="2" fillId="14" borderId="1" xfId="1" applyNumberFormat="1" applyFont="1" applyFill="1" applyBorder="1"/>
    <xf numFmtId="165" fontId="1" fillId="5" borderId="1" xfId="1" applyNumberFormat="1" applyFill="1" applyBorder="1"/>
    <xf numFmtId="9" fontId="2" fillId="5" borderId="1" xfId="1" applyNumberFormat="1" applyFont="1" applyFill="1" applyBorder="1"/>
    <xf numFmtId="9" fontId="2" fillId="0" borderId="0" xfId="1" applyNumberFormat="1" applyFont="1"/>
    <xf numFmtId="9" fontId="2" fillId="9" borderId="0" xfId="1" applyNumberFormat="1" applyFont="1" applyFill="1"/>
    <xf numFmtId="9" fontId="2" fillId="7" borderId="0" xfId="1" applyNumberFormat="1" applyFont="1" applyFill="1"/>
    <xf numFmtId="9" fontId="2" fillId="6" borderId="0" xfId="1" applyNumberFormat="1" applyFont="1" applyFill="1"/>
    <xf numFmtId="9" fontId="2" fillId="3" borderId="0" xfId="1" applyNumberFormat="1" applyFont="1" applyFill="1"/>
    <xf numFmtId="9" fontId="2" fillId="4" borderId="0" xfId="1" applyNumberFormat="1" applyFont="1" applyFill="1"/>
    <xf numFmtId="9" fontId="2" fillId="11" borderId="0" xfId="1" applyNumberFormat="1" applyFont="1" applyFill="1"/>
    <xf numFmtId="9" fontId="2" fillId="8" borderId="0" xfId="1" applyNumberFormat="1" applyFont="1" applyFill="1"/>
    <xf numFmtId="9" fontId="2" fillId="13" borderId="0" xfId="1" applyNumberFormat="1" applyFont="1" applyFill="1"/>
    <xf numFmtId="9" fontId="2" fillId="10" borderId="0" xfId="1" applyNumberFormat="1" applyFont="1" applyFill="1"/>
    <xf numFmtId="9" fontId="2" fillId="12" borderId="0" xfId="1" applyNumberFormat="1" applyFont="1" applyFill="1"/>
    <xf numFmtId="9" fontId="2" fillId="5" borderId="0" xfId="1" applyNumberFormat="1" applyFont="1" applyFill="1"/>
    <xf numFmtId="9" fontId="2" fillId="14" borderId="0" xfId="1" applyNumberFormat="1" applyFont="1" applyFill="1"/>
    <xf numFmtId="165" fontId="6" fillId="5" borderId="1" xfId="0" applyNumberFormat="1" applyFont="1" applyFill="1" applyBorder="1" applyAlignment="1">
      <alignment horizontal="left" vertical="center" wrapText="1"/>
    </xf>
    <xf numFmtId="166" fontId="6" fillId="5" borderId="1" xfId="0" applyNumberFormat="1" applyFont="1" applyFill="1" applyBorder="1" applyAlignment="1">
      <alignment horizontal="left" vertical="center"/>
    </xf>
    <xf numFmtId="165" fontId="6" fillId="6" borderId="1" xfId="0" applyNumberFormat="1" applyFont="1" applyFill="1" applyBorder="1" applyAlignment="1">
      <alignment horizontal="left" vertical="center" wrapText="1"/>
    </xf>
    <xf numFmtId="166" fontId="6" fillId="6" borderId="1" xfId="0" applyNumberFormat="1" applyFont="1" applyFill="1" applyBorder="1" applyAlignment="1">
      <alignment horizontal="left" vertical="center"/>
    </xf>
    <xf numFmtId="165" fontId="9" fillId="7" borderId="1" xfId="0" applyNumberFormat="1" applyFont="1" applyFill="1" applyBorder="1" applyAlignment="1">
      <alignment horizontal="left"/>
    </xf>
    <xf numFmtId="166" fontId="9" fillId="7" borderId="1" xfId="0" applyNumberFormat="1" applyFont="1" applyFill="1" applyBorder="1" applyAlignment="1">
      <alignment horizontal="left"/>
    </xf>
    <xf numFmtId="165" fontId="9" fillId="3" borderId="1" xfId="0" applyNumberFormat="1" applyFont="1" applyFill="1" applyBorder="1" applyAlignment="1">
      <alignment horizontal="left"/>
    </xf>
    <xf numFmtId="166" fontId="9" fillId="3" borderId="1" xfId="0" applyNumberFormat="1" applyFont="1" applyFill="1" applyBorder="1" applyAlignment="1">
      <alignment horizontal="left"/>
    </xf>
    <xf numFmtId="165" fontId="6" fillId="8" borderId="1" xfId="0" applyNumberFormat="1" applyFont="1" applyFill="1" applyBorder="1" applyAlignment="1">
      <alignment horizontal="left" vertical="center" wrapText="1"/>
    </xf>
    <xf numFmtId="166" fontId="6" fillId="8" borderId="1" xfId="0" applyNumberFormat="1" applyFont="1" applyFill="1" applyBorder="1" applyAlignment="1">
      <alignment horizontal="left" vertical="center"/>
    </xf>
    <xf numFmtId="165" fontId="6" fillId="11" borderId="1" xfId="0" applyNumberFormat="1" applyFont="1" applyFill="1" applyBorder="1" applyAlignment="1">
      <alignment horizontal="left" wrapText="1"/>
    </xf>
    <xf numFmtId="166" fontId="6" fillId="11" borderId="1" xfId="0" applyNumberFormat="1" applyFont="1" applyFill="1" applyBorder="1" applyAlignment="1">
      <alignment horizontal="left" wrapText="1"/>
    </xf>
    <xf numFmtId="165" fontId="9" fillId="14" borderId="1" xfId="0" applyNumberFormat="1" applyFont="1" applyFill="1" applyBorder="1" applyAlignment="1">
      <alignment horizontal="left"/>
    </xf>
    <xf numFmtId="165" fontId="9" fillId="10" borderId="1" xfId="0" applyNumberFormat="1" applyFont="1" applyFill="1" applyBorder="1" applyAlignment="1">
      <alignment horizontal="left"/>
    </xf>
    <xf numFmtId="166" fontId="6" fillId="10" borderId="1" xfId="0" applyNumberFormat="1" applyFont="1" applyFill="1" applyBorder="1" applyAlignment="1">
      <alignment horizontal="left" vertical="center" wrapText="1"/>
    </xf>
    <xf numFmtId="165" fontId="9" fillId="12" borderId="1" xfId="0" applyNumberFormat="1" applyFont="1" applyFill="1" applyBorder="1" applyAlignment="1">
      <alignment horizontal="left"/>
    </xf>
    <xf numFmtId="166" fontId="6" fillId="12" borderId="1" xfId="0" applyNumberFormat="1" applyFont="1" applyFill="1" applyBorder="1" applyAlignment="1">
      <alignment horizontal="left" vertical="center" wrapText="1"/>
    </xf>
    <xf numFmtId="165" fontId="9" fillId="13" borderId="1" xfId="0" applyNumberFormat="1" applyFont="1" applyFill="1" applyBorder="1" applyAlignment="1">
      <alignment horizontal="left"/>
    </xf>
    <xf numFmtId="166" fontId="6" fillId="13" borderId="1" xfId="0" applyNumberFormat="1" applyFont="1" applyFill="1" applyBorder="1" applyAlignment="1">
      <alignment horizontal="left" vertical="center" wrapText="1"/>
    </xf>
    <xf numFmtId="165" fontId="1" fillId="14" borderId="1" xfId="1" applyNumberFormat="1" applyFill="1" applyBorder="1" applyAlignment="1">
      <alignment horizontal="left"/>
    </xf>
    <xf numFmtId="166" fontId="9" fillId="14" borderId="1" xfId="0" applyNumberFormat="1" applyFont="1" applyFill="1" applyBorder="1" applyAlignment="1">
      <alignment horizontal="left"/>
    </xf>
    <xf numFmtId="0" fontId="1" fillId="15" borderId="1" xfId="1" applyFill="1" applyBorder="1"/>
    <xf numFmtId="0" fontId="0" fillId="15" borderId="1" xfId="0" applyFill="1" applyBorder="1"/>
    <xf numFmtId="165" fontId="1" fillId="15" borderId="1" xfId="1" applyNumberFormat="1" applyFill="1" applyBorder="1"/>
    <xf numFmtId="9" fontId="2" fillId="15" borderId="1" xfId="1" applyNumberFormat="1" applyFont="1" applyFill="1" applyBorder="1"/>
    <xf numFmtId="0" fontId="0" fillId="0" borderId="2" xfId="0" applyBorder="1" applyAlignment="1">
      <alignment horizontal="center"/>
    </xf>
    <xf numFmtId="0" fontId="12" fillId="0" borderId="0" xfId="0" applyFont="1"/>
    <xf numFmtId="166" fontId="0" fillId="0" borderId="0" xfId="3" applyNumberFormat="1" applyFont="1"/>
  </cellXfs>
  <cellStyles count="4">
    <cellStyle name="Normal 2" xfId="2" xr:uid="{00000000-0005-0000-0000-000000000000}"/>
    <cellStyle name="Обычный" xfId="0" builtinId="0"/>
    <cellStyle name="Обычный 2" xfId="1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478"/>
  <sheetViews>
    <sheetView tabSelected="1" topLeftCell="A34" zoomScaleNormal="100" zoomScaleSheetLayoutView="80" workbookViewId="0">
      <selection activeCell="H41" sqref="H41"/>
    </sheetView>
  </sheetViews>
  <sheetFormatPr defaultRowHeight="15" x14ac:dyDescent="0.25"/>
  <cols>
    <col min="1" max="1" width="78.5703125" customWidth="1"/>
    <col min="2" max="2" width="74.85546875" style="2" customWidth="1"/>
    <col min="3" max="3" width="9.42578125" hidden="1" customWidth="1"/>
    <col min="4" max="4" width="12.5703125" hidden="1" customWidth="1"/>
    <col min="5" max="5" width="15.28515625" customWidth="1"/>
    <col min="6" max="6" width="15.5703125" style="2" customWidth="1"/>
    <col min="7" max="7" width="13.5703125" customWidth="1"/>
    <col min="8" max="8" width="10" customWidth="1"/>
    <col min="9" max="9" width="12.140625" customWidth="1"/>
    <col min="10" max="11" width="9.140625" customWidth="1"/>
  </cols>
  <sheetData>
    <row r="1" spans="1:12" s="1" customFormat="1" hidden="1" x14ac:dyDescent="0.25">
      <c r="A1" s="16" t="str">
        <f t="shared" ref="A1:A18" si="0">CONCATENATE(B1,E1)</f>
        <v>Выполнение плана по операционной прибыли АО "Электросеть" План</v>
      </c>
      <c r="B1" s="16" t="s">
        <v>16</v>
      </c>
      <c r="C1" s="16" t="s">
        <v>3</v>
      </c>
      <c r="D1" s="17"/>
      <c r="E1" s="16" t="s">
        <v>0</v>
      </c>
      <c r="F1" s="38">
        <f>E41</f>
        <v>-13781</v>
      </c>
      <c r="G1" s="6"/>
      <c r="H1" s="4">
        <f>G41*100</f>
        <v>112.6</v>
      </c>
    </row>
    <row r="2" spans="1:12" s="1" customFormat="1" hidden="1" x14ac:dyDescent="0.25">
      <c r="A2" s="16" t="str">
        <f t="shared" si="0"/>
        <v>Выполнение плана по операционной прибыли АО "Электросеть" Факт</v>
      </c>
      <c r="B2" s="16" t="s">
        <v>16</v>
      </c>
      <c r="C2" s="16" t="s">
        <v>3</v>
      </c>
      <c r="D2" s="17"/>
      <c r="E2" s="16" t="s">
        <v>1</v>
      </c>
      <c r="F2" s="38">
        <f>F41</f>
        <v>15516</v>
      </c>
      <c r="G2" s="6"/>
      <c r="H2" s="59">
        <f>IF(H1&gt;=100,100,(IF(H1&lt;97,0,(IF(H1&lt;100,100-(100-H1)*10)))))/100</f>
        <v>1</v>
      </c>
    </row>
    <row r="3" spans="1:12" s="1" customFormat="1" hidden="1" x14ac:dyDescent="0.25">
      <c r="A3" s="16" t="str">
        <f t="shared" si="0"/>
        <v>Выполнение плана по операционной прибыли АО "Электросеть" % выполнения</v>
      </c>
      <c r="B3" s="16" t="s">
        <v>16</v>
      </c>
      <c r="C3" s="16"/>
      <c r="D3" s="17"/>
      <c r="E3" s="18" t="s">
        <v>2</v>
      </c>
      <c r="F3" s="39">
        <f>H2</f>
        <v>1</v>
      </c>
      <c r="G3" s="6"/>
      <c r="H3" s="56"/>
    </row>
    <row r="4" spans="1:12" s="1" customFormat="1" hidden="1" x14ac:dyDescent="0.25">
      <c r="A4" s="19" t="str">
        <f t="shared" si="0"/>
        <v>Травматизм в АО "Электросеть" АО "Электросеть"План</v>
      </c>
      <c r="B4" s="19" t="s">
        <v>17</v>
      </c>
      <c r="C4" s="19" t="s">
        <v>3</v>
      </c>
      <c r="D4" s="20"/>
      <c r="E4" s="19" t="s">
        <v>0</v>
      </c>
      <c r="F4" s="40">
        <f>E42</f>
        <v>100</v>
      </c>
      <c r="G4" s="6"/>
      <c r="H4" s="4">
        <f>G42*100</f>
        <v>100</v>
      </c>
    </row>
    <row r="5" spans="1:12" s="1" customFormat="1" hidden="1" x14ac:dyDescent="0.25">
      <c r="A5" s="19" t="str">
        <f t="shared" si="0"/>
        <v>Травматизм в АО "Электросеть" АО "Электросеть"Факт</v>
      </c>
      <c r="B5" s="19" t="s">
        <v>17</v>
      </c>
      <c r="C5" s="19" t="s">
        <v>3</v>
      </c>
      <c r="D5" s="20"/>
      <c r="E5" s="19" t="s">
        <v>1</v>
      </c>
      <c r="F5" s="40">
        <f>F42</f>
        <v>100</v>
      </c>
      <c r="G5" s="6"/>
      <c r="H5" s="58">
        <v>1</v>
      </c>
    </row>
    <row r="6" spans="1:12" s="1" customFormat="1" hidden="1" x14ac:dyDescent="0.25">
      <c r="A6" s="19" t="str">
        <f t="shared" si="0"/>
        <v>Травматизм в АО "Электросеть" АО "Электросеть"% выполнения</v>
      </c>
      <c r="B6" s="19" t="s">
        <v>17</v>
      </c>
      <c r="C6" s="19"/>
      <c r="D6" s="20"/>
      <c r="E6" s="21" t="s">
        <v>2</v>
      </c>
      <c r="F6" s="41">
        <f>H5</f>
        <v>1</v>
      </c>
      <c r="G6" s="6"/>
    </row>
    <row r="7" spans="1:12" s="1" customFormat="1" hidden="1" x14ac:dyDescent="0.25">
      <c r="A7" s="9" t="str">
        <f t="shared" si="0"/>
        <v>Аварийность по причине АО "Электросеть" АО "Электросеть"План</v>
      </c>
      <c r="B7" s="9" t="s">
        <v>6</v>
      </c>
      <c r="C7" s="9" t="s">
        <v>3</v>
      </c>
      <c r="D7" s="10"/>
      <c r="E7" s="9" t="s">
        <v>0</v>
      </c>
      <c r="F7" s="44">
        <f>E43</f>
        <v>100</v>
      </c>
      <c r="G7" s="6"/>
      <c r="H7" s="5">
        <f>G43*100</f>
        <v>100</v>
      </c>
    </row>
    <row r="8" spans="1:12" s="1" customFormat="1" hidden="1" x14ac:dyDescent="0.25">
      <c r="A8" s="9" t="str">
        <f t="shared" si="0"/>
        <v>Аварийность по причине АО "Электросеть" АО "Электросеть"Факт</v>
      </c>
      <c r="B8" s="9" t="s">
        <v>6</v>
      </c>
      <c r="C8" s="9" t="s">
        <v>3</v>
      </c>
      <c r="D8" s="10"/>
      <c r="E8" s="9" t="s">
        <v>1</v>
      </c>
      <c r="F8" s="44">
        <f>F43</f>
        <v>100</v>
      </c>
      <c r="G8" s="6"/>
      <c r="H8" s="60">
        <f>IF(H7&gt;=100,100,(IF(H7&lt;97,0,(IF(H7&lt;100,100-(100-H7)*10)))))/100</f>
        <v>1</v>
      </c>
    </row>
    <row r="9" spans="1:12" s="1" customFormat="1" ht="15" hidden="1" customHeight="1" x14ac:dyDescent="0.25">
      <c r="A9" s="9" t="str">
        <f t="shared" si="0"/>
        <v>Аварийность по причине АО "Электросеть" АО "Электросеть"% выполнения</v>
      </c>
      <c r="B9" s="9" t="s">
        <v>6</v>
      </c>
      <c r="C9" s="9"/>
      <c r="D9" s="10"/>
      <c r="E9" s="11" t="s">
        <v>2</v>
      </c>
      <c r="F9" s="45">
        <f>H8</f>
        <v>1</v>
      </c>
      <c r="G9" s="6"/>
      <c r="L9" s="3"/>
    </row>
    <row r="10" spans="1:12" s="1" customFormat="1" hidden="1" x14ac:dyDescent="0.25">
      <c r="A10" s="22" t="str">
        <f t="shared" si="0"/>
        <v>Поступление денежных средств от третьих лиц АО "Электросеть"План</v>
      </c>
      <c r="B10" s="22" t="s">
        <v>7</v>
      </c>
      <c r="C10" s="22" t="s">
        <v>3</v>
      </c>
      <c r="D10" s="23"/>
      <c r="E10" s="22" t="s">
        <v>0</v>
      </c>
      <c r="F10" s="36">
        <f>E44</f>
        <v>98144.2</v>
      </c>
      <c r="G10" s="6"/>
      <c r="H10" s="4">
        <f>G44*100</f>
        <v>103.58258562401039</v>
      </c>
    </row>
    <row r="11" spans="1:12" s="1" customFormat="1" hidden="1" x14ac:dyDescent="0.25">
      <c r="A11" s="22" t="str">
        <f t="shared" si="0"/>
        <v>Поступление денежных средств от третьих лиц АО "Электросеть"Факт</v>
      </c>
      <c r="B11" s="22" t="s">
        <v>7</v>
      </c>
      <c r="C11" s="22" t="s">
        <v>3</v>
      </c>
      <c r="D11" s="23"/>
      <c r="E11" s="22" t="s">
        <v>1</v>
      </c>
      <c r="F11" s="36">
        <f>F44</f>
        <v>101660.3</v>
      </c>
      <c r="G11" s="6"/>
      <c r="H11" s="63">
        <f>IF(H10&gt;=100,100,(IF(H10&lt;97,0,(IF(H10&lt;100,100-(100-H10)*10)))))/100</f>
        <v>1</v>
      </c>
    </row>
    <row r="12" spans="1:12" s="1" customFormat="1" hidden="1" x14ac:dyDescent="0.25">
      <c r="A12" s="22" t="str">
        <f t="shared" si="0"/>
        <v>Поступление денежных средств от третьих лиц АО "Электросеть"% выполнения</v>
      </c>
      <c r="B12" s="22" t="s">
        <v>7</v>
      </c>
      <c r="C12" s="22"/>
      <c r="D12" s="23"/>
      <c r="E12" s="22" t="s">
        <v>2</v>
      </c>
      <c r="F12" s="37">
        <f>H11</f>
        <v>1</v>
      </c>
      <c r="G12" s="6"/>
      <c r="I12"/>
      <c r="L12" s="3"/>
    </row>
    <row r="13" spans="1:12" s="1" customFormat="1" hidden="1" x14ac:dyDescent="0.25">
      <c r="A13" s="26" t="str">
        <f t="shared" si="0"/>
        <v>Оборачиваемость дебиторской задолженности в днях АО "Электросеть"План</v>
      </c>
      <c r="B13" s="26" t="s">
        <v>8</v>
      </c>
      <c r="C13" s="26" t="s">
        <v>3</v>
      </c>
      <c r="D13" s="27"/>
      <c r="E13" s="26" t="s">
        <v>0</v>
      </c>
      <c r="F13" s="46">
        <f>E45</f>
        <v>47.5</v>
      </c>
      <c r="G13" s="6"/>
      <c r="H13" s="4">
        <f>G45*100</f>
        <v>93.263157894736835</v>
      </c>
    </row>
    <row r="14" spans="1:12" s="1" customFormat="1" hidden="1" x14ac:dyDescent="0.25">
      <c r="A14" s="26" t="str">
        <f t="shared" si="0"/>
        <v>Оборачиваемость дебиторской задолженности в днях АО "Электросеть"Факт</v>
      </c>
      <c r="B14" s="26" t="s">
        <v>8</v>
      </c>
      <c r="C14" s="26" t="s">
        <v>3</v>
      </c>
      <c r="D14" s="27"/>
      <c r="E14" s="26" t="s">
        <v>1</v>
      </c>
      <c r="F14" s="46">
        <f>F45</f>
        <v>44.3</v>
      </c>
      <c r="G14" s="6"/>
      <c r="H14" s="62">
        <f>IF(H13&lt;=100,100,(IF(H13&gt;103,0,(IF(H13&gt;100,100-(H13-100)*10)))))/100</f>
        <v>1</v>
      </c>
    </row>
    <row r="15" spans="1:12" s="1" customFormat="1" hidden="1" x14ac:dyDescent="0.25">
      <c r="A15" s="26" t="str">
        <f t="shared" si="0"/>
        <v>Оборачиваемость дебиторской задолженности в днях АО "Электросеть"% выполнения</v>
      </c>
      <c r="B15" s="26" t="s">
        <v>8</v>
      </c>
      <c r="C15" s="26"/>
      <c r="D15" s="27"/>
      <c r="E15" s="26" t="s">
        <v>2</v>
      </c>
      <c r="F15" s="47">
        <f>H14</f>
        <v>1</v>
      </c>
      <c r="G15" s="6"/>
    </row>
    <row r="16" spans="1:12" s="1" customFormat="1" hidden="1" x14ac:dyDescent="0.25">
      <c r="A16" s="24" t="str">
        <f t="shared" si="0"/>
        <v>Оборачиваемость кредиторской задолженности в днях АО "Электросеть"План</v>
      </c>
      <c r="B16" s="24" t="s">
        <v>9</v>
      </c>
      <c r="C16" s="24" t="s">
        <v>3</v>
      </c>
      <c r="D16" s="25"/>
      <c r="E16" s="24" t="s">
        <v>0</v>
      </c>
      <c r="F16" s="48">
        <f>E46</f>
        <v>39.6</v>
      </c>
      <c r="G16" s="6"/>
      <c r="H16" s="4">
        <f>G46*100</f>
        <v>108.33333333333333</v>
      </c>
    </row>
    <row r="17" spans="1:8" s="1" customFormat="1" hidden="1" x14ac:dyDescent="0.25">
      <c r="A17" s="24" t="str">
        <f t="shared" si="0"/>
        <v>Оборачиваемость кредиторской задолженности в днях АО "Электросеть"Факт</v>
      </c>
      <c r="B17" s="24" t="s">
        <v>9</v>
      </c>
      <c r="C17" s="24" t="s">
        <v>3</v>
      </c>
      <c r="D17" s="25"/>
      <c r="E17" s="24" t="s">
        <v>1</v>
      </c>
      <c r="F17" s="48">
        <f>F46</f>
        <v>42.9</v>
      </c>
      <c r="G17" s="6"/>
      <c r="H17" s="65">
        <f>IF(H16&gt;=100,100,(IF(H16&lt;97,0,(IF(H16&lt;100,100-(100-H16)*10)))))/100</f>
        <v>1</v>
      </c>
    </row>
    <row r="18" spans="1:8" s="1" customFormat="1" hidden="1" x14ac:dyDescent="0.25">
      <c r="A18" s="24" t="str">
        <f t="shared" si="0"/>
        <v>Оборачиваемость кредиторской задолженности в днях АО "Электросеть"% выполнения</v>
      </c>
      <c r="B18" s="24" t="s">
        <v>9</v>
      </c>
      <c r="C18" s="24"/>
      <c r="D18" s="25"/>
      <c r="E18" s="24" t="s">
        <v>2</v>
      </c>
      <c r="F18" s="49">
        <f>H17</f>
        <v>1</v>
      </c>
      <c r="G18" s="6"/>
    </row>
    <row r="19" spans="1:8" s="1" customFormat="1" hidden="1" x14ac:dyDescent="0.25">
      <c r="A19" s="28" t="str">
        <f t="shared" ref="A19:A20" si="1">CONCATENATE(B19,E19)</f>
        <v>Оборачиваемость запасов (сырье и материалы) в днях АО "Электросеть"План</v>
      </c>
      <c r="B19" s="28" t="s">
        <v>10</v>
      </c>
      <c r="C19" s="28" t="s">
        <v>3</v>
      </c>
      <c r="D19" s="29"/>
      <c r="E19" s="28" t="s">
        <v>0</v>
      </c>
      <c r="F19" s="50">
        <f>E47</f>
        <v>7.5</v>
      </c>
      <c r="G19" s="6"/>
      <c r="H19" s="4">
        <f>G47*100</f>
        <v>92</v>
      </c>
    </row>
    <row r="20" spans="1:8" s="1" customFormat="1" hidden="1" x14ac:dyDescent="0.25">
      <c r="A20" s="28" t="str">
        <f t="shared" si="1"/>
        <v>Оборачиваемость запасов (сырье и материалы) в днях АО "Электросеть"Факт</v>
      </c>
      <c r="B20" s="28" t="s">
        <v>10</v>
      </c>
      <c r="C20" s="28" t="s">
        <v>3</v>
      </c>
      <c r="D20" s="29"/>
      <c r="E20" s="28" t="s">
        <v>1</v>
      </c>
      <c r="F20" s="50">
        <f>F47</f>
        <v>6.9</v>
      </c>
      <c r="G20" s="6"/>
      <c r="H20" s="66">
        <f>IF(H19&lt;=100,100,(IF(H19&gt;103,0,(IF(H19&gt;100,100-(H19-100)*10)))))/100</f>
        <v>1</v>
      </c>
    </row>
    <row r="21" spans="1:8" s="1" customFormat="1" hidden="1" x14ac:dyDescent="0.25">
      <c r="A21" s="28" t="str">
        <f>CONCATENATE(B21,E21)</f>
        <v>Оборачиваемость запасов (сырье и материалы) в днях АО "Электросеть"% выполнения</v>
      </c>
      <c r="B21" s="28" t="s">
        <v>10</v>
      </c>
      <c r="C21" s="28"/>
      <c r="D21" s="29"/>
      <c r="E21" s="28" t="s">
        <v>2</v>
      </c>
      <c r="F21" s="51">
        <f>H20</f>
        <v>1</v>
      </c>
      <c r="G21" s="6"/>
    </row>
    <row r="22" spans="1:8" hidden="1" x14ac:dyDescent="0.25">
      <c r="A22" s="30" t="str">
        <f t="shared" ref="A22:A36" si="2">CONCATENATE(B22,E22)</f>
        <v>Производительность труда АО "Электросеть"План</v>
      </c>
      <c r="B22" s="31" t="s">
        <v>11</v>
      </c>
      <c r="C22" s="31"/>
      <c r="D22" s="31"/>
      <c r="E22" s="30" t="s">
        <v>0</v>
      </c>
      <c r="F22" s="34">
        <f>E48</f>
        <v>359.6</v>
      </c>
      <c r="H22" s="4">
        <f>G48*100</f>
        <v>120.60622914349275</v>
      </c>
    </row>
    <row r="23" spans="1:8" hidden="1" x14ac:dyDescent="0.25">
      <c r="A23" s="30" t="str">
        <f t="shared" si="2"/>
        <v>Производительность труда АО "Электросеть"Факт</v>
      </c>
      <c r="B23" s="31" t="s">
        <v>11</v>
      </c>
      <c r="C23" s="31"/>
      <c r="D23" s="31"/>
      <c r="E23" s="30" t="s">
        <v>1</v>
      </c>
      <c r="F23" s="34">
        <f>F48</f>
        <v>433.7</v>
      </c>
      <c r="H23" s="64">
        <f>IF(H22&gt;=100,100,(IF(H22&lt;97,0,(IF(H22&lt;100,100-(100-H22)*10)))))/100</f>
        <v>1</v>
      </c>
    </row>
    <row r="24" spans="1:8" hidden="1" x14ac:dyDescent="0.25">
      <c r="A24" s="30" t="str">
        <f t="shared" si="2"/>
        <v>Производительность труда АО "Электросеть"% выполнения</v>
      </c>
      <c r="B24" s="31" t="s">
        <v>11</v>
      </c>
      <c r="C24" s="31"/>
      <c r="D24" s="31"/>
      <c r="E24" s="30" t="s">
        <v>2</v>
      </c>
      <c r="F24" s="35">
        <f>H23</f>
        <v>1</v>
      </c>
    </row>
    <row r="25" spans="1:8" hidden="1" x14ac:dyDescent="0.25">
      <c r="A25" s="32" t="str">
        <f t="shared" si="2"/>
        <v>Собираемость АО "Электросеть"План</v>
      </c>
      <c r="B25" s="33" t="s">
        <v>12</v>
      </c>
      <c r="C25" s="33"/>
      <c r="D25" s="33"/>
      <c r="E25" s="32" t="s">
        <v>0</v>
      </c>
      <c r="F25" s="52">
        <f>E49</f>
        <v>99.5</v>
      </c>
      <c r="H25" s="4">
        <f>G49*100</f>
        <v>100.20100502512564</v>
      </c>
    </row>
    <row r="26" spans="1:8" ht="14.25" hidden="1" customHeight="1" x14ac:dyDescent="0.25">
      <c r="A26" s="32" t="str">
        <f t="shared" si="2"/>
        <v>Собираемость АО "Электросеть"Факт</v>
      </c>
      <c r="B26" s="33" t="s">
        <v>12</v>
      </c>
      <c r="C26" s="33"/>
      <c r="D26" s="33"/>
      <c r="E26" s="32" t="s">
        <v>1</v>
      </c>
      <c r="F26" s="52">
        <f>F49</f>
        <v>99.7</v>
      </c>
      <c r="H26" s="68">
        <v>1</v>
      </c>
    </row>
    <row r="27" spans="1:8" hidden="1" x14ac:dyDescent="0.25">
      <c r="A27" s="32" t="str">
        <f t="shared" si="2"/>
        <v>Собираемость АО "Электросеть"% выполнения</v>
      </c>
      <c r="B27" s="33" t="s">
        <v>12</v>
      </c>
      <c r="C27" s="33"/>
      <c r="D27" s="33"/>
      <c r="E27" s="32" t="s">
        <v>2</v>
      </c>
      <c r="F27" s="53">
        <f>H26</f>
        <v>1</v>
      </c>
    </row>
    <row r="28" spans="1:8" hidden="1" x14ac:dyDescent="0.25">
      <c r="A28" s="14" t="str">
        <f t="shared" si="2"/>
        <v>Выполнение плана по выручке АО "Электросеть"План</v>
      </c>
      <c r="B28" s="15" t="s">
        <v>13</v>
      </c>
      <c r="C28" s="15"/>
      <c r="D28" s="15"/>
      <c r="E28" s="14" t="s">
        <v>0</v>
      </c>
      <c r="F28" s="54">
        <f>E50</f>
        <v>213270.2</v>
      </c>
      <c r="H28" s="4">
        <f>G50*100</f>
        <v>110.32760320007202</v>
      </c>
    </row>
    <row r="29" spans="1:8" hidden="1" x14ac:dyDescent="0.25">
      <c r="A29" s="14" t="str">
        <f t="shared" si="2"/>
        <v>Выполнение плана по выручке АО "Электросеть"Факт</v>
      </c>
      <c r="B29" s="15" t="s">
        <v>13</v>
      </c>
      <c r="C29" s="15"/>
      <c r="D29" s="15"/>
      <c r="E29" s="14" t="s">
        <v>1</v>
      </c>
      <c r="F29" s="54">
        <f>F50</f>
        <v>235295.9</v>
      </c>
      <c r="H29" s="67">
        <v>1</v>
      </c>
    </row>
    <row r="30" spans="1:8" hidden="1" x14ac:dyDescent="0.25">
      <c r="A30" s="14" t="str">
        <f t="shared" si="2"/>
        <v>Выполнение плана по выручке АО "Электросеть"% выполнения</v>
      </c>
      <c r="B30" s="15" t="s">
        <v>13</v>
      </c>
      <c r="C30" s="15"/>
      <c r="D30" s="15"/>
      <c r="E30" s="14" t="s">
        <v>2</v>
      </c>
      <c r="F30" s="55">
        <f>H29</f>
        <v>1</v>
      </c>
    </row>
    <row r="31" spans="1:8" hidden="1" x14ac:dyDescent="0.25">
      <c r="A31" s="12" t="str">
        <f t="shared" si="2"/>
        <v>Операционная прибыль АО "Электросеть"План</v>
      </c>
      <c r="B31" s="13" t="s">
        <v>14</v>
      </c>
      <c r="C31" s="13"/>
      <c r="D31" s="13"/>
      <c r="E31" s="12" t="s">
        <v>0</v>
      </c>
      <c r="F31" s="42">
        <f>E41</f>
        <v>-13781</v>
      </c>
      <c r="H31" s="4">
        <f>G41*100</f>
        <v>112.6</v>
      </c>
    </row>
    <row r="32" spans="1:8" hidden="1" x14ac:dyDescent="0.25">
      <c r="A32" s="12" t="str">
        <f t="shared" si="2"/>
        <v>Операционная прибыль АО "Электросеть"Факт</v>
      </c>
      <c r="B32" s="13" t="s">
        <v>14</v>
      </c>
      <c r="C32" s="13"/>
      <c r="D32" s="13"/>
      <c r="E32" s="12" t="s">
        <v>1</v>
      </c>
      <c r="F32" s="42">
        <f>F41</f>
        <v>15516</v>
      </c>
      <c r="H32" s="61">
        <f>IF(H31&gt;=100,100,(IF(H31&lt;97,0,(IF(H31&lt;100,100-(100-H31)*10)))))/100</f>
        <v>1</v>
      </c>
    </row>
    <row r="33" spans="1:12" hidden="1" x14ac:dyDescent="0.25">
      <c r="A33" s="12" t="str">
        <f t="shared" si="2"/>
        <v>Операционная прибыль АО "Электросеть"% выполнения</v>
      </c>
      <c r="B33" s="13" t="s">
        <v>14</v>
      </c>
      <c r="C33" s="13"/>
      <c r="D33" s="13"/>
      <c r="E33" s="12" t="s">
        <v>2</v>
      </c>
      <c r="F33" s="43">
        <f>H32</f>
        <v>1</v>
      </c>
    </row>
    <row r="34" spans="1:12" s="1" customFormat="1" x14ac:dyDescent="0.25">
      <c r="A34" s="90" t="str">
        <f>CONCATENATE(B34,E34)</f>
        <v>Поступление денежных средств АО "Электросеть"План</v>
      </c>
      <c r="B34" s="90" t="s">
        <v>15</v>
      </c>
      <c r="C34" s="90" t="s">
        <v>3</v>
      </c>
      <c r="D34" s="91"/>
      <c r="E34" s="90" t="s">
        <v>0</v>
      </c>
      <c r="F34" s="92">
        <f>E44</f>
        <v>98144.2</v>
      </c>
      <c r="G34" s="6"/>
      <c r="H34" s="4">
        <f>G44*100</f>
        <v>103.58258562401039</v>
      </c>
    </row>
    <row r="35" spans="1:12" s="1" customFormat="1" x14ac:dyDescent="0.25">
      <c r="A35" s="90" t="str">
        <f t="shared" si="2"/>
        <v>Поступление денежных средств АО "Электросеть"Факт</v>
      </c>
      <c r="B35" s="90" t="s">
        <v>15</v>
      </c>
      <c r="C35" s="90" t="s">
        <v>3</v>
      </c>
      <c r="D35" s="91"/>
      <c r="E35" s="90" t="s">
        <v>1</v>
      </c>
      <c r="F35" s="92">
        <f>F44</f>
        <v>101660.3</v>
      </c>
      <c r="G35" s="6"/>
      <c r="H35" s="57">
        <f>IF(H34&gt;=100,100,(IF(H34&lt;97,0,(IF(H34&lt;100,100-(100-H34)*10)))))/100</f>
        <v>1</v>
      </c>
    </row>
    <row r="36" spans="1:12" s="1" customFormat="1" x14ac:dyDescent="0.25">
      <c r="A36" s="90" t="str">
        <f t="shared" si="2"/>
        <v>Поступление денежных средств АО "Электросеть"% выполнения</v>
      </c>
      <c r="B36" s="90" t="s">
        <v>15</v>
      </c>
      <c r="C36" s="90"/>
      <c r="D36" s="91"/>
      <c r="E36" s="90" t="s">
        <v>2</v>
      </c>
      <c r="F36" s="93">
        <f>H35</f>
        <v>1</v>
      </c>
      <c r="G36" s="6"/>
      <c r="I36"/>
      <c r="L36" s="3"/>
    </row>
    <row r="37" spans="1:12" x14ac:dyDescent="0.25">
      <c r="B37"/>
      <c r="F37"/>
    </row>
    <row r="38" spans="1:12" x14ac:dyDescent="0.25">
      <c r="B38"/>
      <c r="F38"/>
    </row>
    <row r="39" spans="1:12" x14ac:dyDescent="0.25">
      <c r="B39"/>
      <c r="F39"/>
    </row>
    <row r="40" spans="1:12" x14ac:dyDescent="0.25">
      <c r="B40" s="7" t="s">
        <v>4</v>
      </c>
      <c r="C40" s="7"/>
      <c r="D40" s="7"/>
      <c r="E40" s="7" t="s">
        <v>0</v>
      </c>
      <c r="F40" s="7" t="s">
        <v>1</v>
      </c>
      <c r="G40" s="7" t="s">
        <v>2</v>
      </c>
      <c r="H40" s="94" t="s">
        <v>24</v>
      </c>
      <c r="I40" s="94" t="s">
        <v>23</v>
      </c>
    </row>
    <row r="41" spans="1:12" x14ac:dyDescent="0.25">
      <c r="B41" s="16" t="s">
        <v>16</v>
      </c>
      <c r="C41" s="17"/>
      <c r="D41" s="17"/>
      <c r="E41" s="71">
        <v>-13781</v>
      </c>
      <c r="F41" s="71">
        <v>15516</v>
      </c>
      <c r="G41" s="72">
        <v>1.1259999999999999</v>
      </c>
      <c r="H41" s="96">
        <f>IF(G41&lt;75%,0,IF(G41&lt;95%,1-(1-G41)*3,IF(G41&lt;105%,G41,IF(G41&lt;110%,1+(G41-1)*0.5,110%))))</f>
        <v>1.1000000000000001</v>
      </c>
      <c r="I41" s="96">
        <f>IF(G41&lt;75%,0,IF(G41&lt;95%,95%-(G41-75%)*3,IF(G41&lt;105%,G41,IF(G41&lt;110%,105%+(G41-105%)*0.5,110%))))</f>
        <v>1.1000000000000001</v>
      </c>
    </row>
    <row r="42" spans="1:12" x14ac:dyDescent="0.25">
      <c r="B42" s="20" t="s">
        <v>17</v>
      </c>
      <c r="C42" s="20"/>
      <c r="D42" s="20"/>
      <c r="E42" s="73">
        <v>100</v>
      </c>
      <c r="F42" s="73">
        <v>100</v>
      </c>
      <c r="G42" s="74">
        <f>F42/E42</f>
        <v>1</v>
      </c>
      <c r="H42" s="96">
        <f t="shared" ref="H42:H50" si="3">IF(G42&lt;75%,0,IF(G42&lt;95%,1-(1-G42)*3,IF(G42&lt;105%,G42,IF(G42&lt;110%,1+(G42-1)*0.5,110%))))</f>
        <v>1</v>
      </c>
      <c r="I42" s="96">
        <f t="shared" ref="I42:I50" si="4">IF(G42&lt;75%,0,IF(G42&lt;95%,95%-(G42-75%)*3,IF(G42&lt;105%,G42,IF(G42&lt;110%,105%+(G42-105%)*0.5,110%))))</f>
        <v>1</v>
      </c>
    </row>
    <row r="43" spans="1:12" x14ac:dyDescent="0.25">
      <c r="B43" s="10" t="s">
        <v>6</v>
      </c>
      <c r="C43" s="10"/>
      <c r="D43" s="10"/>
      <c r="E43" s="75">
        <v>100</v>
      </c>
      <c r="F43" s="75">
        <v>100</v>
      </c>
      <c r="G43" s="76">
        <f>F43/E43</f>
        <v>1</v>
      </c>
      <c r="H43" s="96">
        <f t="shared" si="3"/>
        <v>1</v>
      </c>
      <c r="I43" s="96">
        <f t="shared" si="4"/>
        <v>1</v>
      </c>
    </row>
    <row r="44" spans="1:12" x14ac:dyDescent="0.25">
      <c r="B44" s="23" t="s">
        <v>7</v>
      </c>
      <c r="C44" s="23"/>
      <c r="D44" s="23"/>
      <c r="E44" s="77">
        <v>98144.2</v>
      </c>
      <c r="F44" s="77">
        <v>101660.3</v>
      </c>
      <c r="G44" s="78">
        <f>F44/E44</f>
        <v>1.0358258562401039</v>
      </c>
      <c r="H44" s="96">
        <f t="shared" si="3"/>
        <v>1.0358258562401039</v>
      </c>
      <c r="I44" s="96">
        <f t="shared" si="4"/>
        <v>1.0358258562401039</v>
      </c>
    </row>
    <row r="45" spans="1:12" x14ac:dyDescent="0.25">
      <c r="B45" s="27" t="s">
        <v>8</v>
      </c>
      <c r="C45" s="27"/>
      <c r="D45" s="27"/>
      <c r="E45" s="79">
        <v>47.5</v>
      </c>
      <c r="F45" s="79">
        <v>44.3</v>
      </c>
      <c r="G45" s="80">
        <f t="shared" ref="G45:G50" si="5">F45/E45</f>
        <v>0.93263157894736837</v>
      </c>
      <c r="H45" s="96">
        <f t="shared" si="3"/>
        <v>0.7978947368421051</v>
      </c>
      <c r="I45" s="96">
        <f t="shared" si="4"/>
        <v>0.40210526315789485</v>
      </c>
    </row>
    <row r="46" spans="1:12" x14ac:dyDescent="0.25">
      <c r="B46" s="24" t="s">
        <v>9</v>
      </c>
      <c r="C46" s="25"/>
      <c r="D46" s="25"/>
      <c r="E46" s="82">
        <v>39.6</v>
      </c>
      <c r="F46" s="82">
        <v>42.9</v>
      </c>
      <c r="G46" s="83">
        <f t="shared" si="5"/>
        <v>1.0833333333333333</v>
      </c>
      <c r="H46" s="96">
        <f t="shared" si="3"/>
        <v>1.0416666666666665</v>
      </c>
      <c r="I46" s="96">
        <f t="shared" si="4"/>
        <v>1.0666666666666667</v>
      </c>
    </row>
    <row r="47" spans="1:12" x14ac:dyDescent="0.25">
      <c r="B47" s="29" t="s">
        <v>10</v>
      </c>
      <c r="C47" s="29"/>
      <c r="D47" s="29"/>
      <c r="E47" s="84">
        <v>7.5</v>
      </c>
      <c r="F47" s="84">
        <v>6.9</v>
      </c>
      <c r="G47" s="85">
        <f t="shared" si="5"/>
        <v>0.92</v>
      </c>
      <c r="H47" s="96">
        <f t="shared" si="3"/>
        <v>0.76000000000000012</v>
      </c>
      <c r="I47" s="96">
        <f t="shared" si="4"/>
        <v>0.43999999999999984</v>
      </c>
    </row>
    <row r="48" spans="1:12" x14ac:dyDescent="0.25">
      <c r="B48" s="31" t="s">
        <v>11</v>
      </c>
      <c r="C48" s="31"/>
      <c r="D48" s="31"/>
      <c r="E48" s="86">
        <v>359.6</v>
      </c>
      <c r="F48" s="86">
        <v>433.7</v>
      </c>
      <c r="G48" s="87">
        <f t="shared" si="5"/>
        <v>1.2060622914349275</v>
      </c>
      <c r="H48" s="96">
        <f t="shared" si="3"/>
        <v>1.1000000000000001</v>
      </c>
      <c r="I48" s="96">
        <f t="shared" si="4"/>
        <v>1.1000000000000001</v>
      </c>
    </row>
    <row r="49" spans="2:9" x14ac:dyDescent="0.25">
      <c r="B49" s="32" t="s">
        <v>12</v>
      </c>
      <c r="C49" s="33"/>
      <c r="D49" s="33"/>
      <c r="E49" s="88">
        <v>99.5</v>
      </c>
      <c r="F49" s="81">
        <v>99.7</v>
      </c>
      <c r="G49" s="89">
        <f t="shared" si="5"/>
        <v>1.0020100502512563</v>
      </c>
      <c r="H49" s="96">
        <f t="shared" si="3"/>
        <v>1.0020100502512563</v>
      </c>
      <c r="I49" s="96">
        <f t="shared" si="4"/>
        <v>1.0020100502512563</v>
      </c>
    </row>
    <row r="50" spans="2:9" x14ac:dyDescent="0.25">
      <c r="B50" s="15" t="s">
        <v>13</v>
      </c>
      <c r="C50" s="15"/>
      <c r="D50" s="15"/>
      <c r="E50" s="69">
        <v>213270.2</v>
      </c>
      <c r="F50" s="69">
        <v>235295.9</v>
      </c>
      <c r="G50" s="70">
        <f t="shared" si="5"/>
        <v>1.1032760320007202</v>
      </c>
      <c r="H50" s="96">
        <f t="shared" si="3"/>
        <v>1.1000000000000001</v>
      </c>
      <c r="I50" s="96">
        <f t="shared" si="4"/>
        <v>1.1000000000000001</v>
      </c>
    </row>
    <row r="51" spans="2:9" x14ac:dyDescent="0.25">
      <c r="B51"/>
      <c r="F51"/>
    </row>
    <row r="52" spans="2:9" x14ac:dyDescent="0.25">
      <c r="B52"/>
      <c r="F52"/>
    </row>
    <row r="53" spans="2:9" x14ac:dyDescent="0.25">
      <c r="B53" s="8" t="s">
        <v>5</v>
      </c>
      <c r="F53"/>
    </row>
    <row r="54" spans="2:9" x14ac:dyDescent="0.25">
      <c r="B54"/>
      <c r="F54"/>
    </row>
    <row r="55" spans="2:9" x14ac:dyDescent="0.25">
      <c r="B55"/>
      <c r="F55"/>
    </row>
    <row r="56" spans="2:9" x14ac:dyDescent="0.25">
      <c r="B56"/>
      <c r="F56"/>
      <c r="G56">
        <f>IF(F36&gt;=75,F34,0)</f>
        <v>0</v>
      </c>
    </row>
    <row r="57" spans="2:9" x14ac:dyDescent="0.25">
      <c r="B57"/>
      <c r="F57"/>
    </row>
    <row r="58" spans="2:9" x14ac:dyDescent="0.25">
      <c r="B58"/>
      <c r="F58"/>
    </row>
    <row r="59" spans="2:9" x14ac:dyDescent="0.25">
      <c r="B59" s="95" t="s">
        <v>18</v>
      </c>
      <c r="F59"/>
    </row>
    <row r="60" spans="2:9" x14ac:dyDescent="0.25">
      <c r="B60" s="95" t="s">
        <v>19</v>
      </c>
      <c r="F60"/>
    </row>
    <row r="61" spans="2:9" x14ac:dyDescent="0.25">
      <c r="B61" s="95" t="s">
        <v>20</v>
      </c>
      <c r="F61"/>
    </row>
    <row r="62" spans="2:9" x14ac:dyDescent="0.25">
      <c r="B62" s="95" t="s">
        <v>21</v>
      </c>
      <c r="F62"/>
    </row>
    <row r="63" spans="2:9" x14ac:dyDescent="0.25">
      <c r="B63" s="95" t="s">
        <v>22</v>
      </c>
      <c r="F63"/>
    </row>
    <row r="64" spans="2:9" x14ac:dyDescent="0.25">
      <c r="B64"/>
      <c r="F64"/>
    </row>
    <row r="65" spans="2:6" x14ac:dyDescent="0.25">
      <c r="B65"/>
      <c r="F65"/>
    </row>
    <row r="66" spans="2:6" x14ac:dyDescent="0.25">
      <c r="B66"/>
      <c r="F66"/>
    </row>
    <row r="67" spans="2:6" x14ac:dyDescent="0.25">
      <c r="B67"/>
      <c r="F67"/>
    </row>
    <row r="68" spans="2:6" x14ac:dyDescent="0.25">
      <c r="B68"/>
      <c r="F68"/>
    </row>
    <row r="69" spans="2:6" x14ac:dyDescent="0.25">
      <c r="B69"/>
      <c r="F69"/>
    </row>
    <row r="70" spans="2:6" x14ac:dyDescent="0.25">
      <c r="B70"/>
      <c r="F70"/>
    </row>
    <row r="71" spans="2:6" x14ac:dyDescent="0.25">
      <c r="B71"/>
      <c r="F71"/>
    </row>
    <row r="72" spans="2:6" x14ac:dyDescent="0.25">
      <c r="B72"/>
      <c r="F72"/>
    </row>
    <row r="73" spans="2:6" x14ac:dyDescent="0.25">
      <c r="B73"/>
      <c r="F73"/>
    </row>
    <row r="74" spans="2:6" x14ac:dyDescent="0.25">
      <c r="B74"/>
      <c r="F74"/>
    </row>
    <row r="75" spans="2:6" x14ac:dyDescent="0.25">
      <c r="B75"/>
      <c r="F75"/>
    </row>
    <row r="76" spans="2:6" x14ac:dyDescent="0.25">
      <c r="B76"/>
      <c r="F76"/>
    </row>
    <row r="77" spans="2:6" x14ac:dyDescent="0.25">
      <c r="B77"/>
      <c r="F77"/>
    </row>
    <row r="78" spans="2:6" x14ac:dyDescent="0.25">
      <c r="B78"/>
      <c r="F78"/>
    </row>
    <row r="79" spans="2:6" x14ac:dyDescent="0.25">
      <c r="B79"/>
      <c r="F79"/>
    </row>
    <row r="80" spans="2:6" x14ac:dyDescent="0.25">
      <c r="B80"/>
      <c r="F80"/>
    </row>
    <row r="81" spans="2:6" x14ac:dyDescent="0.25">
      <c r="B81"/>
      <c r="F81"/>
    </row>
    <row r="82" spans="2:6" x14ac:dyDescent="0.25">
      <c r="B82"/>
      <c r="F82"/>
    </row>
    <row r="83" spans="2:6" x14ac:dyDescent="0.25">
      <c r="B83"/>
      <c r="F83"/>
    </row>
    <row r="84" spans="2:6" x14ac:dyDescent="0.25">
      <c r="B84"/>
      <c r="F84"/>
    </row>
    <row r="85" spans="2:6" x14ac:dyDescent="0.25">
      <c r="B85"/>
      <c r="F85"/>
    </row>
    <row r="86" spans="2:6" x14ac:dyDescent="0.25">
      <c r="B86"/>
      <c r="F86"/>
    </row>
    <row r="87" spans="2:6" x14ac:dyDescent="0.25">
      <c r="B87"/>
      <c r="F87"/>
    </row>
    <row r="88" spans="2:6" x14ac:dyDescent="0.25">
      <c r="B88"/>
      <c r="F88"/>
    </row>
    <row r="89" spans="2:6" x14ac:dyDescent="0.25">
      <c r="B89"/>
      <c r="F89"/>
    </row>
    <row r="90" spans="2:6" x14ac:dyDescent="0.25">
      <c r="B90"/>
      <c r="F90"/>
    </row>
    <row r="91" spans="2:6" x14ac:dyDescent="0.25">
      <c r="B91"/>
      <c r="F91"/>
    </row>
    <row r="92" spans="2:6" x14ac:dyDescent="0.25">
      <c r="B92"/>
      <c r="F92"/>
    </row>
    <row r="93" spans="2:6" x14ac:dyDescent="0.25">
      <c r="B93"/>
      <c r="F93"/>
    </row>
    <row r="94" spans="2:6" x14ac:dyDescent="0.25">
      <c r="B94"/>
      <c r="F94"/>
    </row>
    <row r="95" spans="2:6" x14ac:dyDescent="0.25">
      <c r="B95"/>
      <c r="F95"/>
    </row>
    <row r="96" spans="2:6" x14ac:dyDescent="0.25">
      <c r="B96"/>
      <c r="F96"/>
    </row>
    <row r="97" spans="2:6" x14ac:dyDescent="0.25">
      <c r="B97"/>
      <c r="F97"/>
    </row>
    <row r="98" spans="2:6" x14ac:dyDescent="0.25">
      <c r="B98"/>
      <c r="F98"/>
    </row>
    <row r="99" spans="2:6" x14ac:dyDescent="0.25">
      <c r="B99"/>
      <c r="F99"/>
    </row>
    <row r="100" spans="2:6" x14ac:dyDescent="0.25">
      <c r="B100"/>
      <c r="F100"/>
    </row>
    <row r="101" spans="2:6" x14ac:dyDescent="0.25">
      <c r="B101"/>
      <c r="F101"/>
    </row>
    <row r="102" spans="2:6" x14ac:dyDescent="0.25">
      <c r="B102"/>
      <c r="F102"/>
    </row>
    <row r="103" spans="2:6" x14ac:dyDescent="0.25">
      <c r="B103"/>
      <c r="F103"/>
    </row>
    <row r="104" spans="2:6" x14ac:dyDescent="0.25">
      <c r="B104"/>
      <c r="F104"/>
    </row>
    <row r="105" spans="2:6" x14ac:dyDescent="0.25">
      <c r="B105"/>
      <c r="F105"/>
    </row>
    <row r="106" spans="2:6" x14ac:dyDescent="0.25">
      <c r="B106"/>
      <c r="F106"/>
    </row>
    <row r="107" spans="2:6" x14ac:dyDescent="0.25">
      <c r="B107"/>
      <c r="F107"/>
    </row>
    <row r="108" spans="2:6" x14ac:dyDescent="0.25">
      <c r="B108"/>
      <c r="F108"/>
    </row>
    <row r="109" spans="2:6" x14ac:dyDescent="0.25">
      <c r="B109"/>
      <c r="F109"/>
    </row>
    <row r="110" spans="2:6" x14ac:dyDescent="0.25">
      <c r="B110"/>
      <c r="F110"/>
    </row>
    <row r="111" spans="2:6" x14ac:dyDescent="0.25">
      <c r="B111"/>
      <c r="F111"/>
    </row>
    <row r="112" spans="2:6" x14ac:dyDescent="0.25">
      <c r="B112"/>
      <c r="F112"/>
    </row>
    <row r="113" spans="2:6" x14ac:dyDescent="0.25">
      <c r="B113"/>
      <c r="F113"/>
    </row>
    <row r="114" spans="2:6" x14ac:dyDescent="0.25">
      <c r="B114"/>
      <c r="F114"/>
    </row>
    <row r="115" spans="2:6" x14ac:dyDescent="0.25">
      <c r="B115"/>
      <c r="F115"/>
    </row>
    <row r="116" spans="2:6" x14ac:dyDescent="0.25">
      <c r="B116"/>
      <c r="F116"/>
    </row>
    <row r="117" spans="2:6" x14ac:dyDescent="0.25">
      <c r="B117"/>
      <c r="F117"/>
    </row>
    <row r="118" spans="2:6" x14ac:dyDescent="0.25">
      <c r="B118"/>
      <c r="F118"/>
    </row>
    <row r="119" spans="2:6" x14ac:dyDescent="0.25">
      <c r="B119"/>
      <c r="F119"/>
    </row>
    <row r="120" spans="2:6" x14ac:dyDescent="0.25">
      <c r="B120"/>
      <c r="F120"/>
    </row>
    <row r="121" spans="2:6" x14ac:dyDescent="0.25">
      <c r="B121"/>
      <c r="F121"/>
    </row>
    <row r="122" spans="2:6" x14ac:dyDescent="0.25">
      <c r="B122"/>
      <c r="F122"/>
    </row>
    <row r="123" spans="2:6" x14ac:dyDescent="0.25">
      <c r="B123"/>
      <c r="F123"/>
    </row>
    <row r="124" spans="2:6" x14ac:dyDescent="0.25">
      <c r="B124"/>
      <c r="F124"/>
    </row>
    <row r="125" spans="2:6" x14ac:dyDescent="0.25">
      <c r="B125"/>
      <c r="F125"/>
    </row>
    <row r="126" spans="2:6" x14ac:dyDescent="0.25">
      <c r="B126"/>
      <c r="F126"/>
    </row>
    <row r="127" spans="2:6" x14ac:dyDescent="0.25">
      <c r="B127"/>
      <c r="F127"/>
    </row>
    <row r="128" spans="2:6" x14ac:dyDescent="0.25">
      <c r="B128"/>
      <c r="F128"/>
    </row>
    <row r="129" spans="2:6" x14ac:dyDescent="0.25">
      <c r="B129"/>
      <c r="F129"/>
    </row>
    <row r="130" spans="2:6" x14ac:dyDescent="0.25">
      <c r="B130"/>
      <c r="F130"/>
    </row>
    <row r="131" spans="2:6" x14ac:dyDescent="0.25">
      <c r="B131"/>
      <c r="F131"/>
    </row>
    <row r="132" spans="2:6" x14ac:dyDescent="0.25">
      <c r="B132"/>
      <c r="F132"/>
    </row>
    <row r="133" spans="2:6" x14ac:dyDescent="0.25">
      <c r="B133"/>
      <c r="F133"/>
    </row>
    <row r="134" spans="2:6" x14ac:dyDescent="0.25">
      <c r="B134"/>
      <c r="F134"/>
    </row>
    <row r="135" spans="2:6" x14ac:dyDescent="0.25">
      <c r="B135"/>
      <c r="F135"/>
    </row>
    <row r="136" spans="2:6" x14ac:dyDescent="0.25">
      <c r="B136"/>
      <c r="F136"/>
    </row>
    <row r="137" spans="2:6" x14ac:dyDescent="0.25">
      <c r="B137"/>
      <c r="F137"/>
    </row>
    <row r="138" spans="2:6" x14ac:dyDescent="0.25">
      <c r="B138"/>
      <c r="F138"/>
    </row>
    <row r="139" spans="2:6" x14ac:dyDescent="0.25">
      <c r="B139"/>
      <c r="F139"/>
    </row>
    <row r="140" spans="2:6" x14ac:dyDescent="0.25">
      <c r="B140"/>
      <c r="F140"/>
    </row>
    <row r="141" spans="2:6" x14ac:dyDescent="0.25">
      <c r="B141"/>
      <c r="F141"/>
    </row>
    <row r="142" spans="2:6" x14ac:dyDescent="0.25">
      <c r="B142"/>
      <c r="F142"/>
    </row>
    <row r="143" spans="2:6" x14ac:dyDescent="0.25">
      <c r="B143"/>
      <c r="F143"/>
    </row>
    <row r="144" spans="2:6" x14ac:dyDescent="0.25">
      <c r="B144"/>
      <c r="F144"/>
    </row>
    <row r="145" spans="2:6" x14ac:dyDescent="0.25">
      <c r="B145"/>
      <c r="F145"/>
    </row>
    <row r="146" spans="2:6" x14ac:dyDescent="0.25">
      <c r="B146"/>
      <c r="F146"/>
    </row>
    <row r="147" spans="2:6" x14ac:dyDescent="0.25">
      <c r="B147"/>
      <c r="F147"/>
    </row>
    <row r="148" spans="2:6" x14ac:dyDescent="0.25">
      <c r="B148"/>
      <c r="F148"/>
    </row>
    <row r="149" spans="2:6" x14ac:dyDescent="0.25">
      <c r="B149"/>
      <c r="F149"/>
    </row>
    <row r="150" spans="2:6" x14ac:dyDescent="0.25">
      <c r="B150"/>
      <c r="F150"/>
    </row>
    <row r="151" spans="2:6" x14ac:dyDescent="0.25">
      <c r="B151"/>
      <c r="F151"/>
    </row>
    <row r="152" spans="2:6" x14ac:dyDescent="0.25">
      <c r="B152"/>
      <c r="F152"/>
    </row>
    <row r="153" spans="2:6" x14ac:dyDescent="0.25">
      <c r="B153"/>
      <c r="F153"/>
    </row>
    <row r="154" spans="2:6" x14ac:dyDescent="0.25">
      <c r="B154"/>
      <c r="F154"/>
    </row>
    <row r="155" spans="2:6" x14ac:dyDescent="0.25">
      <c r="B155"/>
      <c r="F155"/>
    </row>
    <row r="156" spans="2:6" x14ac:dyDescent="0.25">
      <c r="B156"/>
      <c r="F156"/>
    </row>
    <row r="157" spans="2:6" x14ac:dyDescent="0.25">
      <c r="B157"/>
      <c r="F157"/>
    </row>
    <row r="158" spans="2:6" x14ac:dyDescent="0.25">
      <c r="B158"/>
      <c r="F158"/>
    </row>
    <row r="159" spans="2:6" x14ac:dyDescent="0.25">
      <c r="B159"/>
      <c r="F159"/>
    </row>
    <row r="160" spans="2:6" x14ac:dyDescent="0.25">
      <c r="B160"/>
      <c r="F160"/>
    </row>
    <row r="161" spans="2:6" x14ac:dyDescent="0.25">
      <c r="B161"/>
      <c r="F161"/>
    </row>
    <row r="162" spans="2:6" x14ac:dyDescent="0.25">
      <c r="B162"/>
      <c r="F162"/>
    </row>
    <row r="163" spans="2:6" x14ac:dyDescent="0.25">
      <c r="B163"/>
      <c r="F163"/>
    </row>
    <row r="164" spans="2:6" x14ac:dyDescent="0.25">
      <c r="B164"/>
      <c r="F164"/>
    </row>
    <row r="165" spans="2:6" x14ac:dyDescent="0.25">
      <c r="B165"/>
      <c r="F165"/>
    </row>
    <row r="166" spans="2:6" x14ac:dyDescent="0.25">
      <c r="B166"/>
      <c r="F166"/>
    </row>
    <row r="167" spans="2:6" x14ac:dyDescent="0.25">
      <c r="B167"/>
      <c r="F167"/>
    </row>
    <row r="168" spans="2:6" x14ac:dyDescent="0.25">
      <c r="B168"/>
      <c r="F168"/>
    </row>
    <row r="169" spans="2:6" x14ac:dyDescent="0.25">
      <c r="B169"/>
      <c r="F169"/>
    </row>
    <row r="170" spans="2:6" x14ac:dyDescent="0.25">
      <c r="B170"/>
      <c r="F170"/>
    </row>
    <row r="171" spans="2:6" x14ac:dyDescent="0.25">
      <c r="B171"/>
      <c r="F171"/>
    </row>
    <row r="172" spans="2:6" x14ac:dyDescent="0.25">
      <c r="B172"/>
      <c r="F172"/>
    </row>
    <row r="173" spans="2:6" x14ac:dyDescent="0.25">
      <c r="B173"/>
      <c r="F173"/>
    </row>
    <row r="174" spans="2:6" x14ac:dyDescent="0.25">
      <c r="B174"/>
      <c r="F174"/>
    </row>
    <row r="175" spans="2:6" x14ac:dyDescent="0.25">
      <c r="B175"/>
      <c r="F175"/>
    </row>
    <row r="176" spans="2:6" x14ac:dyDescent="0.25">
      <c r="B176"/>
      <c r="F176"/>
    </row>
    <row r="177" spans="2:6" x14ac:dyDescent="0.25">
      <c r="B177"/>
      <c r="F177"/>
    </row>
    <row r="178" spans="2:6" x14ac:dyDescent="0.25">
      <c r="B178"/>
      <c r="F178"/>
    </row>
    <row r="179" spans="2:6" x14ac:dyDescent="0.25">
      <c r="B179"/>
      <c r="F179"/>
    </row>
    <row r="180" spans="2:6" x14ac:dyDescent="0.25">
      <c r="B180"/>
      <c r="F180"/>
    </row>
    <row r="181" spans="2:6" x14ac:dyDescent="0.25">
      <c r="B181"/>
      <c r="F181"/>
    </row>
    <row r="182" spans="2:6" x14ac:dyDescent="0.25">
      <c r="B182"/>
      <c r="F182"/>
    </row>
    <row r="183" spans="2:6" x14ac:dyDescent="0.25">
      <c r="B183"/>
      <c r="F183"/>
    </row>
    <row r="184" spans="2:6" x14ac:dyDescent="0.25">
      <c r="B184"/>
      <c r="F184"/>
    </row>
    <row r="185" spans="2:6" x14ac:dyDescent="0.25">
      <c r="B185"/>
      <c r="F185"/>
    </row>
    <row r="186" spans="2:6" x14ac:dyDescent="0.25">
      <c r="B186"/>
      <c r="F186"/>
    </row>
    <row r="187" spans="2:6" x14ac:dyDescent="0.25">
      <c r="B187"/>
      <c r="F187"/>
    </row>
    <row r="188" spans="2:6" x14ac:dyDescent="0.25">
      <c r="B188"/>
      <c r="F188"/>
    </row>
    <row r="189" spans="2:6" x14ac:dyDescent="0.25">
      <c r="B189"/>
      <c r="F189"/>
    </row>
    <row r="190" spans="2:6" x14ac:dyDescent="0.25">
      <c r="B190"/>
      <c r="F190"/>
    </row>
    <row r="191" spans="2:6" x14ac:dyDescent="0.25">
      <c r="B191"/>
      <c r="F191"/>
    </row>
    <row r="192" spans="2:6" x14ac:dyDescent="0.25">
      <c r="B192"/>
      <c r="F192"/>
    </row>
    <row r="193" spans="2:6" x14ac:dyDescent="0.25">
      <c r="B193"/>
      <c r="F193"/>
    </row>
    <row r="194" spans="2:6" x14ac:dyDescent="0.25">
      <c r="B194"/>
      <c r="F194"/>
    </row>
    <row r="195" spans="2:6" x14ac:dyDescent="0.25">
      <c r="B195"/>
      <c r="F195"/>
    </row>
    <row r="196" spans="2:6" x14ac:dyDescent="0.25">
      <c r="B196"/>
      <c r="F196"/>
    </row>
    <row r="197" spans="2:6" x14ac:dyDescent="0.25">
      <c r="B197"/>
      <c r="F197"/>
    </row>
    <row r="198" spans="2:6" x14ac:dyDescent="0.25">
      <c r="B198"/>
      <c r="F198"/>
    </row>
    <row r="199" spans="2:6" x14ac:dyDescent="0.25">
      <c r="B199"/>
      <c r="F199"/>
    </row>
    <row r="200" spans="2:6" x14ac:dyDescent="0.25">
      <c r="B200"/>
      <c r="F200"/>
    </row>
    <row r="201" spans="2:6" x14ac:dyDescent="0.25">
      <c r="B201"/>
      <c r="F201"/>
    </row>
    <row r="202" spans="2:6" x14ac:dyDescent="0.25">
      <c r="B202"/>
      <c r="F202"/>
    </row>
    <row r="203" spans="2:6" x14ac:dyDescent="0.25">
      <c r="B203"/>
      <c r="F203"/>
    </row>
    <row r="204" spans="2:6" x14ac:dyDescent="0.25">
      <c r="B204"/>
      <c r="F204"/>
    </row>
    <row r="205" spans="2:6" x14ac:dyDescent="0.25">
      <c r="B205"/>
      <c r="F205"/>
    </row>
    <row r="206" spans="2:6" x14ac:dyDescent="0.25">
      <c r="B206"/>
      <c r="F206"/>
    </row>
    <row r="207" spans="2:6" x14ac:dyDescent="0.25">
      <c r="B207"/>
      <c r="F207"/>
    </row>
    <row r="208" spans="2:6" x14ac:dyDescent="0.25">
      <c r="B208"/>
      <c r="F208"/>
    </row>
    <row r="209" spans="2:6" x14ac:dyDescent="0.25">
      <c r="B209"/>
      <c r="F209"/>
    </row>
    <row r="210" spans="2:6" x14ac:dyDescent="0.25">
      <c r="B210"/>
      <c r="F210"/>
    </row>
    <row r="211" spans="2:6" x14ac:dyDescent="0.25">
      <c r="B211"/>
      <c r="F211"/>
    </row>
    <row r="212" spans="2:6" x14ac:dyDescent="0.25">
      <c r="B212"/>
      <c r="F212"/>
    </row>
    <row r="213" spans="2:6" x14ac:dyDescent="0.25">
      <c r="B213"/>
      <c r="F213"/>
    </row>
    <row r="214" spans="2:6" x14ac:dyDescent="0.25">
      <c r="B214"/>
      <c r="F214"/>
    </row>
    <row r="215" spans="2:6" x14ac:dyDescent="0.25">
      <c r="B215"/>
      <c r="F215"/>
    </row>
    <row r="216" spans="2:6" x14ac:dyDescent="0.25">
      <c r="B216"/>
      <c r="F216"/>
    </row>
    <row r="217" spans="2:6" x14ac:dyDescent="0.25">
      <c r="B217"/>
      <c r="F217"/>
    </row>
    <row r="218" spans="2:6" x14ac:dyDescent="0.25">
      <c r="B218"/>
      <c r="F218"/>
    </row>
    <row r="219" spans="2:6" x14ac:dyDescent="0.25">
      <c r="B219"/>
      <c r="F219"/>
    </row>
    <row r="220" spans="2:6" x14ac:dyDescent="0.25">
      <c r="B220"/>
      <c r="F220"/>
    </row>
    <row r="221" spans="2:6" x14ac:dyDescent="0.25">
      <c r="B221"/>
      <c r="F221"/>
    </row>
    <row r="222" spans="2:6" x14ac:dyDescent="0.25">
      <c r="B222"/>
      <c r="F222"/>
    </row>
    <row r="223" spans="2:6" x14ac:dyDescent="0.25">
      <c r="B223"/>
      <c r="F223"/>
    </row>
    <row r="224" spans="2:6" x14ac:dyDescent="0.25">
      <c r="B224"/>
      <c r="F224"/>
    </row>
    <row r="225" spans="2:6" x14ac:dyDescent="0.25">
      <c r="B225"/>
      <c r="F225"/>
    </row>
    <row r="226" spans="2:6" x14ac:dyDescent="0.25">
      <c r="B226"/>
      <c r="F226"/>
    </row>
    <row r="227" spans="2:6" x14ac:dyDescent="0.25">
      <c r="B227"/>
      <c r="F227"/>
    </row>
    <row r="228" spans="2:6" x14ac:dyDescent="0.25">
      <c r="B228"/>
      <c r="F228"/>
    </row>
    <row r="229" spans="2:6" x14ac:dyDescent="0.25">
      <c r="B229"/>
      <c r="F229"/>
    </row>
    <row r="230" spans="2:6" x14ac:dyDescent="0.25">
      <c r="B230"/>
      <c r="F230"/>
    </row>
    <row r="231" spans="2:6" x14ac:dyDescent="0.25">
      <c r="B231"/>
      <c r="F231"/>
    </row>
    <row r="232" spans="2:6" x14ac:dyDescent="0.25">
      <c r="B232"/>
      <c r="F232"/>
    </row>
    <row r="233" spans="2:6" x14ac:dyDescent="0.25">
      <c r="B233"/>
      <c r="F233"/>
    </row>
    <row r="234" spans="2:6" x14ac:dyDescent="0.25">
      <c r="B234"/>
      <c r="F234"/>
    </row>
    <row r="235" spans="2:6" x14ac:dyDescent="0.25">
      <c r="B235"/>
      <c r="F235"/>
    </row>
    <row r="236" spans="2:6" x14ac:dyDescent="0.25">
      <c r="B236"/>
      <c r="F236"/>
    </row>
    <row r="237" spans="2:6" x14ac:dyDescent="0.25">
      <c r="B237"/>
      <c r="F237"/>
    </row>
    <row r="238" spans="2:6" x14ac:dyDescent="0.25">
      <c r="B238"/>
      <c r="F238"/>
    </row>
    <row r="239" spans="2:6" x14ac:dyDescent="0.25">
      <c r="B239"/>
      <c r="F239"/>
    </row>
    <row r="240" spans="2:6" x14ac:dyDescent="0.25">
      <c r="B240"/>
      <c r="F240"/>
    </row>
    <row r="241" spans="2:6" x14ac:dyDescent="0.25">
      <c r="B241"/>
      <c r="F241"/>
    </row>
    <row r="242" spans="2:6" x14ac:dyDescent="0.25">
      <c r="B242"/>
      <c r="F242"/>
    </row>
    <row r="243" spans="2:6" x14ac:dyDescent="0.25">
      <c r="B243"/>
      <c r="F243"/>
    </row>
    <row r="244" spans="2:6" x14ac:dyDescent="0.25">
      <c r="B244"/>
      <c r="F244"/>
    </row>
    <row r="245" spans="2:6" x14ac:dyDescent="0.25">
      <c r="B245"/>
      <c r="F245"/>
    </row>
    <row r="246" spans="2:6" x14ac:dyDescent="0.25">
      <c r="B246"/>
      <c r="F246"/>
    </row>
    <row r="247" spans="2:6" x14ac:dyDescent="0.25">
      <c r="B247"/>
      <c r="F247"/>
    </row>
    <row r="248" spans="2:6" x14ac:dyDescent="0.25">
      <c r="B248"/>
      <c r="F248"/>
    </row>
    <row r="249" spans="2:6" x14ac:dyDescent="0.25">
      <c r="B249"/>
      <c r="F249"/>
    </row>
    <row r="250" spans="2:6" x14ac:dyDescent="0.25">
      <c r="B250"/>
      <c r="F250"/>
    </row>
    <row r="251" spans="2:6" x14ac:dyDescent="0.25">
      <c r="B251"/>
      <c r="F251"/>
    </row>
    <row r="252" spans="2:6" x14ac:dyDescent="0.25">
      <c r="B252"/>
      <c r="F252"/>
    </row>
    <row r="253" spans="2:6" x14ac:dyDescent="0.25">
      <c r="B253"/>
      <c r="F253"/>
    </row>
    <row r="254" spans="2:6" x14ac:dyDescent="0.25">
      <c r="B254"/>
      <c r="F254"/>
    </row>
    <row r="255" spans="2:6" x14ac:dyDescent="0.25">
      <c r="B255"/>
      <c r="F255"/>
    </row>
    <row r="256" spans="2:6" x14ac:dyDescent="0.25">
      <c r="B256"/>
      <c r="F256"/>
    </row>
    <row r="257" spans="2:6" x14ac:dyDescent="0.25">
      <c r="B257"/>
      <c r="F257"/>
    </row>
    <row r="258" spans="2:6" x14ac:dyDescent="0.25">
      <c r="B258"/>
      <c r="F258"/>
    </row>
    <row r="259" spans="2:6" x14ac:dyDescent="0.25">
      <c r="B259"/>
      <c r="F259"/>
    </row>
    <row r="260" spans="2:6" x14ac:dyDescent="0.25">
      <c r="B260"/>
      <c r="F260"/>
    </row>
    <row r="261" spans="2:6" x14ac:dyDescent="0.25">
      <c r="B261"/>
      <c r="F261"/>
    </row>
    <row r="262" spans="2:6" x14ac:dyDescent="0.25">
      <c r="B262"/>
      <c r="F262"/>
    </row>
    <row r="263" spans="2:6" x14ac:dyDescent="0.25">
      <c r="B263"/>
      <c r="F263"/>
    </row>
    <row r="264" spans="2:6" x14ac:dyDescent="0.25">
      <c r="B264"/>
      <c r="F264"/>
    </row>
    <row r="265" spans="2:6" x14ac:dyDescent="0.25">
      <c r="B265"/>
      <c r="F265"/>
    </row>
    <row r="266" spans="2:6" x14ac:dyDescent="0.25">
      <c r="B266"/>
      <c r="F266"/>
    </row>
    <row r="267" spans="2:6" x14ac:dyDescent="0.25">
      <c r="B267"/>
      <c r="F267"/>
    </row>
    <row r="268" spans="2:6" x14ac:dyDescent="0.25">
      <c r="B268"/>
      <c r="F268"/>
    </row>
    <row r="269" spans="2:6" x14ac:dyDescent="0.25">
      <c r="B269"/>
      <c r="F269"/>
    </row>
    <row r="270" spans="2:6" x14ac:dyDescent="0.25">
      <c r="B270"/>
      <c r="F270"/>
    </row>
    <row r="271" spans="2:6" x14ac:dyDescent="0.25">
      <c r="B271"/>
      <c r="F271"/>
    </row>
    <row r="272" spans="2:6" x14ac:dyDescent="0.25">
      <c r="B272"/>
      <c r="F272"/>
    </row>
    <row r="273" spans="2:6" x14ac:dyDescent="0.25">
      <c r="B273"/>
      <c r="F273"/>
    </row>
    <row r="274" spans="2:6" x14ac:dyDescent="0.25">
      <c r="B274"/>
      <c r="F274"/>
    </row>
    <row r="275" spans="2:6" x14ac:dyDescent="0.25">
      <c r="B275"/>
      <c r="F275"/>
    </row>
    <row r="276" spans="2:6" x14ac:dyDescent="0.25">
      <c r="B276"/>
      <c r="F276"/>
    </row>
    <row r="277" spans="2:6" x14ac:dyDescent="0.25">
      <c r="B277"/>
      <c r="F277"/>
    </row>
    <row r="278" spans="2:6" x14ac:dyDescent="0.25">
      <c r="B278"/>
      <c r="F278"/>
    </row>
    <row r="279" spans="2:6" x14ac:dyDescent="0.25">
      <c r="B279"/>
      <c r="F279"/>
    </row>
    <row r="280" spans="2:6" x14ac:dyDescent="0.25">
      <c r="B280"/>
      <c r="F280"/>
    </row>
    <row r="281" spans="2:6" x14ac:dyDescent="0.25">
      <c r="B281"/>
      <c r="F281"/>
    </row>
    <row r="282" spans="2:6" x14ac:dyDescent="0.25">
      <c r="B282"/>
      <c r="F282"/>
    </row>
    <row r="283" spans="2:6" x14ac:dyDescent="0.25">
      <c r="B283"/>
      <c r="F283"/>
    </row>
    <row r="284" spans="2:6" x14ac:dyDescent="0.25">
      <c r="B284"/>
      <c r="F284"/>
    </row>
    <row r="285" spans="2:6" x14ac:dyDescent="0.25">
      <c r="B285"/>
      <c r="F285"/>
    </row>
    <row r="286" spans="2:6" x14ac:dyDescent="0.25">
      <c r="B286"/>
      <c r="F286"/>
    </row>
    <row r="287" spans="2:6" x14ac:dyDescent="0.25">
      <c r="B287"/>
      <c r="F287"/>
    </row>
    <row r="288" spans="2:6" x14ac:dyDescent="0.25">
      <c r="B288"/>
      <c r="F288"/>
    </row>
    <row r="289" spans="2:6" x14ac:dyDescent="0.25">
      <c r="B289"/>
      <c r="F289"/>
    </row>
    <row r="290" spans="2:6" x14ac:dyDescent="0.25">
      <c r="B290"/>
      <c r="F290"/>
    </row>
    <row r="291" spans="2:6" x14ac:dyDescent="0.25">
      <c r="B291"/>
      <c r="F291"/>
    </row>
    <row r="292" spans="2:6" x14ac:dyDescent="0.25">
      <c r="B292"/>
      <c r="F292"/>
    </row>
    <row r="293" spans="2:6" x14ac:dyDescent="0.25">
      <c r="B293"/>
      <c r="F293"/>
    </row>
    <row r="294" spans="2:6" x14ac:dyDescent="0.25">
      <c r="B294"/>
      <c r="F294"/>
    </row>
    <row r="295" spans="2:6" x14ac:dyDescent="0.25">
      <c r="B295"/>
      <c r="F295"/>
    </row>
    <row r="296" spans="2:6" x14ac:dyDescent="0.25">
      <c r="B296"/>
      <c r="F296"/>
    </row>
    <row r="297" spans="2:6" x14ac:dyDescent="0.25">
      <c r="B297"/>
      <c r="F297"/>
    </row>
    <row r="298" spans="2:6" x14ac:dyDescent="0.25">
      <c r="B298"/>
      <c r="F298"/>
    </row>
    <row r="299" spans="2:6" x14ac:dyDescent="0.25">
      <c r="B299"/>
      <c r="F299"/>
    </row>
    <row r="300" spans="2:6" x14ac:dyDescent="0.25">
      <c r="B300"/>
      <c r="F300"/>
    </row>
    <row r="301" spans="2:6" x14ac:dyDescent="0.25">
      <c r="B301"/>
      <c r="F301"/>
    </row>
    <row r="302" spans="2:6" x14ac:dyDescent="0.25">
      <c r="B302"/>
      <c r="F302"/>
    </row>
    <row r="303" spans="2:6" x14ac:dyDescent="0.25">
      <c r="B303"/>
      <c r="F303"/>
    </row>
    <row r="304" spans="2:6" x14ac:dyDescent="0.25">
      <c r="B304"/>
      <c r="F304"/>
    </row>
    <row r="305" spans="2:6" x14ac:dyDescent="0.25">
      <c r="B305"/>
      <c r="F305"/>
    </row>
    <row r="306" spans="2:6" x14ac:dyDescent="0.25">
      <c r="B306"/>
      <c r="F306"/>
    </row>
    <row r="307" spans="2:6" x14ac:dyDescent="0.25">
      <c r="B307"/>
      <c r="F307"/>
    </row>
    <row r="308" spans="2:6" x14ac:dyDescent="0.25">
      <c r="B308"/>
      <c r="F308"/>
    </row>
    <row r="309" spans="2:6" x14ac:dyDescent="0.25">
      <c r="B309"/>
      <c r="F309"/>
    </row>
    <row r="310" spans="2:6" x14ac:dyDescent="0.25">
      <c r="B310"/>
      <c r="F310"/>
    </row>
    <row r="311" spans="2:6" x14ac:dyDescent="0.25">
      <c r="B311"/>
      <c r="F311"/>
    </row>
    <row r="312" spans="2:6" x14ac:dyDescent="0.25">
      <c r="B312"/>
      <c r="F312"/>
    </row>
    <row r="313" spans="2:6" x14ac:dyDescent="0.25">
      <c r="B313"/>
      <c r="F313"/>
    </row>
    <row r="314" spans="2:6" x14ac:dyDescent="0.25">
      <c r="B314"/>
      <c r="F314"/>
    </row>
    <row r="315" spans="2:6" x14ac:dyDescent="0.25">
      <c r="B315"/>
      <c r="F315"/>
    </row>
    <row r="316" spans="2:6" x14ac:dyDescent="0.25">
      <c r="B316"/>
      <c r="F316"/>
    </row>
    <row r="317" spans="2:6" x14ac:dyDescent="0.25">
      <c r="B317"/>
      <c r="F317"/>
    </row>
    <row r="318" spans="2:6" x14ac:dyDescent="0.25">
      <c r="B318"/>
      <c r="F318"/>
    </row>
    <row r="319" spans="2:6" x14ac:dyDescent="0.25">
      <c r="B319"/>
      <c r="F319"/>
    </row>
    <row r="320" spans="2:6" x14ac:dyDescent="0.25">
      <c r="B320"/>
      <c r="F320"/>
    </row>
    <row r="321" spans="2:6" x14ac:dyDescent="0.25">
      <c r="B321"/>
      <c r="F321"/>
    </row>
    <row r="322" spans="2:6" x14ac:dyDescent="0.25">
      <c r="B322"/>
      <c r="F322"/>
    </row>
    <row r="323" spans="2:6" x14ac:dyDescent="0.25">
      <c r="B323"/>
      <c r="F323"/>
    </row>
    <row r="324" spans="2:6" x14ac:dyDescent="0.25">
      <c r="B324"/>
      <c r="F324"/>
    </row>
    <row r="325" spans="2:6" x14ac:dyDescent="0.25">
      <c r="B325"/>
      <c r="F325"/>
    </row>
    <row r="326" spans="2:6" x14ac:dyDescent="0.25">
      <c r="B326"/>
      <c r="F326"/>
    </row>
    <row r="327" spans="2:6" x14ac:dyDescent="0.25">
      <c r="B327"/>
      <c r="F327"/>
    </row>
    <row r="328" spans="2:6" x14ac:dyDescent="0.25">
      <c r="B328"/>
      <c r="F328"/>
    </row>
    <row r="329" spans="2:6" x14ac:dyDescent="0.25">
      <c r="B329"/>
      <c r="F329"/>
    </row>
    <row r="330" spans="2:6" x14ac:dyDescent="0.25">
      <c r="B330"/>
      <c r="F330"/>
    </row>
    <row r="331" spans="2:6" x14ac:dyDescent="0.25">
      <c r="B331"/>
      <c r="F331"/>
    </row>
    <row r="332" spans="2:6" x14ac:dyDescent="0.25">
      <c r="B332"/>
      <c r="F332"/>
    </row>
    <row r="333" spans="2:6" x14ac:dyDescent="0.25">
      <c r="B333"/>
      <c r="F333"/>
    </row>
    <row r="334" spans="2:6" x14ac:dyDescent="0.25">
      <c r="B334"/>
      <c r="F334"/>
    </row>
    <row r="335" spans="2:6" x14ac:dyDescent="0.25">
      <c r="B335"/>
      <c r="F335"/>
    </row>
    <row r="336" spans="2:6" x14ac:dyDescent="0.25">
      <c r="B336"/>
      <c r="F336"/>
    </row>
    <row r="337" spans="2:6" x14ac:dyDescent="0.25">
      <c r="B337"/>
      <c r="F337"/>
    </row>
    <row r="338" spans="2:6" x14ac:dyDescent="0.25">
      <c r="B338"/>
      <c r="F338"/>
    </row>
    <row r="339" spans="2:6" x14ac:dyDescent="0.25">
      <c r="B339"/>
      <c r="F339"/>
    </row>
    <row r="340" spans="2:6" x14ac:dyDescent="0.25">
      <c r="B340"/>
      <c r="F340"/>
    </row>
    <row r="341" spans="2:6" x14ac:dyDescent="0.25">
      <c r="B341"/>
      <c r="F341"/>
    </row>
    <row r="342" spans="2:6" x14ac:dyDescent="0.25">
      <c r="B342"/>
      <c r="F342"/>
    </row>
    <row r="343" spans="2:6" x14ac:dyDescent="0.25">
      <c r="B343"/>
      <c r="F343"/>
    </row>
    <row r="344" spans="2:6" x14ac:dyDescent="0.25">
      <c r="B344"/>
      <c r="F344"/>
    </row>
    <row r="345" spans="2:6" x14ac:dyDescent="0.25">
      <c r="B345"/>
      <c r="F345"/>
    </row>
    <row r="346" spans="2:6" x14ac:dyDescent="0.25">
      <c r="B346"/>
      <c r="F346"/>
    </row>
    <row r="347" spans="2:6" x14ac:dyDescent="0.25">
      <c r="B347"/>
      <c r="F347"/>
    </row>
    <row r="348" spans="2:6" x14ac:dyDescent="0.25">
      <c r="B348"/>
      <c r="F348"/>
    </row>
    <row r="349" spans="2:6" x14ac:dyDescent="0.25">
      <c r="B349"/>
      <c r="F349"/>
    </row>
    <row r="350" spans="2:6" x14ac:dyDescent="0.25">
      <c r="B350"/>
      <c r="F350"/>
    </row>
    <row r="351" spans="2:6" x14ac:dyDescent="0.25">
      <c r="B351"/>
      <c r="F351"/>
    </row>
    <row r="352" spans="2:6" x14ac:dyDescent="0.25">
      <c r="B352"/>
      <c r="F352"/>
    </row>
    <row r="353" spans="2:6" x14ac:dyDescent="0.25">
      <c r="B353"/>
      <c r="F353"/>
    </row>
    <row r="354" spans="2:6" x14ac:dyDescent="0.25">
      <c r="B354"/>
      <c r="F354"/>
    </row>
    <row r="355" spans="2:6" x14ac:dyDescent="0.25">
      <c r="B355"/>
      <c r="F355"/>
    </row>
    <row r="356" spans="2:6" x14ac:dyDescent="0.25">
      <c r="B356"/>
      <c r="F356"/>
    </row>
    <row r="357" spans="2:6" x14ac:dyDescent="0.25">
      <c r="B357"/>
      <c r="F357"/>
    </row>
    <row r="358" spans="2:6" x14ac:dyDescent="0.25">
      <c r="B358"/>
      <c r="F358"/>
    </row>
    <row r="359" spans="2:6" x14ac:dyDescent="0.25">
      <c r="B359"/>
      <c r="F359"/>
    </row>
    <row r="360" spans="2:6" x14ac:dyDescent="0.25">
      <c r="B360"/>
      <c r="F360"/>
    </row>
    <row r="361" spans="2:6" x14ac:dyDescent="0.25">
      <c r="B361"/>
      <c r="F361"/>
    </row>
    <row r="362" spans="2:6" x14ac:dyDescent="0.25">
      <c r="B362"/>
      <c r="F362"/>
    </row>
    <row r="363" spans="2:6" x14ac:dyDescent="0.25">
      <c r="B363"/>
      <c r="F363"/>
    </row>
    <row r="364" spans="2:6" x14ac:dyDescent="0.25">
      <c r="B364"/>
      <c r="F364"/>
    </row>
    <row r="365" spans="2:6" x14ac:dyDescent="0.25">
      <c r="B365"/>
      <c r="F365"/>
    </row>
    <row r="366" spans="2:6" x14ac:dyDescent="0.25">
      <c r="B366"/>
      <c r="F366"/>
    </row>
    <row r="367" spans="2:6" x14ac:dyDescent="0.25">
      <c r="B367"/>
      <c r="F367"/>
    </row>
    <row r="368" spans="2:6" x14ac:dyDescent="0.25">
      <c r="B368"/>
      <c r="F368"/>
    </row>
    <row r="369" spans="2:6" x14ac:dyDescent="0.25">
      <c r="B369"/>
      <c r="F369"/>
    </row>
    <row r="370" spans="2:6" x14ac:dyDescent="0.25">
      <c r="B370"/>
      <c r="F370"/>
    </row>
    <row r="371" spans="2:6" x14ac:dyDescent="0.25">
      <c r="B371"/>
      <c r="F371"/>
    </row>
    <row r="372" spans="2:6" x14ac:dyDescent="0.25">
      <c r="B372"/>
      <c r="F372"/>
    </row>
    <row r="373" spans="2:6" x14ac:dyDescent="0.25">
      <c r="B373"/>
      <c r="F373"/>
    </row>
    <row r="374" spans="2:6" x14ac:dyDescent="0.25">
      <c r="B374"/>
      <c r="F374"/>
    </row>
    <row r="375" spans="2:6" x14ac:dyDescent="0.25">
      <c r="B375"/>
      <c r="F375"/>
    </row>
    <row r="376" spans="2:6" x14ac:dyDescent="0.25">
      <c r="B376"/>
      <c r="F376"/>
    </row>
    <row r="377" spans="2:6" x14ac:dyDescent="0.25">
      <c r="B377"/>
      <c r="F377"/>
    </row>
    <row r="378" spans="2:6" x14ac:dyDescent="0.25">
      <c r="B378"/>
      <c r="F378"/>
    </row>
    <row r="379" spans="2:6" x14ac:dyDescent="0.25">
      <c r="B379"/>
      <c r="F379"/>
    </row>
    <row r="380" spans="2:6" x14ac:dyDescent="0.25">
      <c r="B380"/>
      <c r="F380"/>
    </row>
    <row r="381" spans="2:6" x14ac:dyDescent="0.25">
      <c r="B381"/>
      <c r="F381"/>
    </row>
    <row r="382" spans="2:6" x14ac:dyDescent="0.25">
      <c r="B382"/>
      <c r="F382"/>
    </row>
    <row r="383" spans="2:6" x14ac:dyDescent="0.25">
      <c r="B383"/>
      <c r="F383"/>
    </row>
    <row r="384" spans="2:6" x14ac:dyDescent="0.25">
      <c r="B384"/>
      <c r="F384"/>
    </row>
    <row r="385" spans="2:6" x14ac:dyDescent="0.25">
      <c r="B385"/>
      <c r="F385"/>
    </row>
    <row r="386" spans="2:6" x14ac:dyDescent="0.25">
      <c r="B386"/>
      <c r="F386"/>
    </row>
    <row r="387" spans="2:6" x14ac:dyDescent="0.25">
      <c r="B387"/>
      <c r="F387"/>
    </row>
    <row r="388" spans="2:6" x14ac:dyDescent="0.25">
      <c r="B388"/>
      <c r="F388"/>
    </row>
    <row r="389" spans="2:6" x14ac:dyDescent="0.25">
      <c r="B389"/>
      <c r="F389"/>
    </row>
    <row r="390" spans="2:6" x14ac:dyDescent="0.25">
      <c r="B390"/>
      <c r="F390"/>
    </row>
    <row r="391" spans="2:6" x14ac:dyDescent="0.25">
      <c r="B391"/>
      <c r="F391"/>
    </row>
    <row r="392" spans="2:6" x14ac:dyDescent="0.25">
      <c r="B392"/>
      <c r="F392"/>
    </row>
    <row r="393" spans="2:6" x14ac:dyDescent="0.25">
      <c r="B393"/>
      <c r="F393"/>
    </row>
    <row r="394" spans="2:6" x14ac:dyDescent="0.25">
      <c r="B394"/>
      <c r="F394"/>
    </row>
    <row r="395" spans="2:6" x14ac:dyDescent="0.25">
      <c r="B395"/>
      <c r="F395"/>
    </row>
    <row r="396" spans="2:6" x14ac:dyDescent="0.25">
      <c r="B396"/>
      <c r="F396"/>
    </row>
    <row r="397" spans="2:6" x14ac:dyDescent="0.25">
      <c r="B397"/>
      <c r="F397"/>
    </row>
    <row r="398" spans="2:6" x14ac:dyDescent="0.25">
      <c r="B398"/>
      <c r="F398"/>
    </row>
    <row r="399" spans="2:6" x14ac:dyDescent="0.25">
      <c r="B399"/>
      <c r="F399"/>
    </row>
    <row r="400" spans="2:6" x14ac:dyDescent="0.25">
      <c r="B400"/>
      <c r="F400"/>
    </row>
    <row r="401" spans="2:6" x14ac:dyDescent="0.25">
      <c r="B401"/>
      <c r="F401"/>
    </row>
    <row r="402" spans="2:6" x14ac:dyDescent="0.25">
      <c r="B402"/>
      <c r="F402"/>
    </row>
    <row r="403" spans="2:6" x14ac:dyDescent="0.25">
      <c r="B403"/>
      <c r="F403"/>
    </row>
    <row r="404" spans="2:6" x14ac:dyDescent="0.25">
      <c r="B404"/>
      <c r="F404"/>
    </row>
    <row r="405" spans="2:6" x14ac:dyDescent="0.25">
      <c r="B405"/>
      <c r="F405"/>
    </row>
    <row r="406" spans="2:6" x14ac:dyDescent="0.25">
      <c r="B406"/>
      <c r="F406"/>
    </row>
    <row r="407" spans="2:6" x14ac:dyDescent="0.25">
      <c r="B407"/>
      <c r="F407"/>
    </row>
    <row r="408" spans="2:6" x14ac:dyDescent="0.25">
      <c r="B408"/>
      <c r="F408"/>
    </row>
    <row r="409" spans="2:6" x14ac:dyDescent="0.25">
      <c r="B409"/>
      <c r="F409"/>
    </row>
    <row r="410" spans="2:6" x14ac:dyDescent="0.25">
      <c r="B410"/>
      <c r="F410"/>
    </row>
    <row r="411" spans="2:6" x14ac:dyDescent="0.25">
      <c r="B411"/>
      <c r="F411"/>
    </row>
    <row r="412" spans="2:6" x14ac:dyDescent="0.25">
      <c r="B412"/>
      <c r="F412"/>
    </row>
    <row r="413" spans="2:6" x14ac:dyDescent="0.25">
      <c r="B413"/>
      <c r="F413"/>
    </row>
    <row r="414" spans="2:6" x14ac:dyDescent="0.25">
      <c r="B414"/>
      <c r="F414"/>
    </row>
    <row r="415" spans="2:6" x14ac:dyDescent="0.25">
      <c r="B415"/>
      <c r="F415"/>
    </row>
    <row r="416" spans="2:6" x14ac:dyDescent="0.25">
      <c r="B416"/>
      <c r="F416"/>
    </row>
    <row r="417" spans="2:6" x14ac:dyDescent="0.25">
      <c r="B417"/>
      <c r="F417"/>
    </row>
    <row r="418" spans="2:6" x14ac:dyDescent="0.25">
      <c r="B418"/>
      <c r="F418"/>
    </row>
    <row r="419" spans="2:6" x14ac:dyDescent="0.25">
      <c r="B419"/>
      <c r="F419"/>
    </row>
    <row r="420" spans="2:6" x14ac:dyDescent="0.25">
      <c r="B420"/>
      <c r="F420"/>
    </row>
    <row r="421" spans="2:6" x14ac:dyDescent="0.25">
      <c r="B421"/>
      <c r="F421"/>
    </row>
    <row r="422" spans="2:6" x14ac:dyDescent="0.25">
      <c r="B422"/>
      <c r="F422"/>
    </row>
    <row r="423" spans="2:6" x14ac:dyDescent="0.25">
      <c r="B423"/>
      <c r="F423"/>
    </row>
    <row r="424" spans="2:6" x14ac:dyDescent="0.25">
      <c r="B424"/>
      <c r="F424"/>
    </row>
    <row r="425" spans="2:6" x14ac:dyDescent="0.25">
      <c r="B425"/>
      <c r="F425"/>
    </row>
    <row r="426" spans="2:6" x14ac:dyDescent="0.25">
      <c r="B426"/>
      <c r="F426"/>
    </row>
    <row r="427" spans="2:6" x14ac:dyDescent="0.25">
      <c r="B427"/>
      <c r="F427"/>
    </row>
    <row r="428" spans="2:6" x14ac:dyDescent="0.25">
      <c r="B428"/>
      <c r="F428"/>
    </row>
    <row r="429" spans="2:6" x14ac:dyDescent="0.25">
      <c r="B429"/>
      <c r="F429"/>
    </row>
    <row r="430" spans="2:6" x14ac:dyDescent="0.25">
      <c r="B430"/>
      <c r="F430"/>
    </row>
    <row r="431" spans="2:6" x14ac:dyDescent="0.25">
      <c r="B431"/>
      <c r="F431"/>
    </row>
    <row r="432" spans="2:6" x14ac:dyDescent="0.25">
      <c r="B432"/>
      <c r="F432"/>
    </row>
    <row r="433" spans="2:6" x14ac:dyDescent="0.25">
      <c r="B433"/>
      <c r="F433"/>
    </row>
    <row r="434" spans="2:6" x14ac:dyDescent="0.25">
      <c r="B434"/>
      <c r="F434"/>
    </row>
    <row r="435" spans="2:6" x14ac:dyDescent="0.25">
      <c r="B435"/>
      <c r="F435"/>
    </row>
    <row r="436" spans="2:6" x14ac:dyDescent="0.25">
      <c r="B436"/>
      <c r="F436"/>
    </row>
    <row r="437" spans="2:6" x14ac:dyDescent="0.25">
      <c r="B437"/>
      <c r="F437"/>
    </row>
    <row r="438" spans="2:6" x14ac:dyDescent="0.25">
      <c r="B438"/>
      <c r="F438"/>
    </row>
    <row r="439" spans="2:6" x14ac:dyDescent="0.25">
      <c r="B439"/>
      <c r="F439"/>
    </row>
    <row r="440" spans="2:6" x14ac:dyDescent="0.25">
      <c r="B440"/>
      <c r="F440"/>
    </row>
    <row r="441" spans="2:6" x14ac:dyDescent="0.25">
      <c r="B441"/>
      <c r="F441"/>
    </row>
    <row r="442" spans="2:6" x14ac:dyDescent="0.25">
      <c r="B442"/>
      <c r="F442"/>
    </row>
    <row r="443" spans="2:6" x14ac:dyDescent="0.25">
      <c r="B443"/>
      <c r="F443"/>
    </row>
    <row r="444" spans="2:6" x14ac:dyDescent="0.25">
      <c r="B444"/>
      <c r="F444"/>
    </row>
    <row r="445" spans="2:6" x14ac:dyDescent="0.25">
      <c r="B445"/>
      <c r="F445"/>
    </row>
    <row r="446" spans="2:6" x14ac:dyDescent="0.25">
      <c r="B446"/>
      <c r="F446"/>
    </row>
    <row r="447" spans="2:6" x14ac:dyDescent="0.25">
      <c r="B447"/>
      <c r="F447"/>
    </row>
    <row r="448" spans="2:6" x14ac:dyDescent="0.25">
      <c r="B448"/>
      <c r="F448"/>
    </row>
    <row r="449" spans="2:6" x14ac:dyDescent="0.25">
      <c r="B449"/>
      <c r="F449"/>
    </row>
    <row r="450" spans="2:6" x14ac:dyDescent="0.25">
      <c r="B450"/>
      <c r="F450"/>
    </row>
    <row r="451" spans="2:6" x14ac:dyDescent="0.25">
      <c r="B451"/>
      <c r="F451"/>
    </row>
    <row r="452" spans="2:6" x14ac:dyDescent="0.25">
      <c r="B452"/>
      <c r="F452"/>
    </row>
    <row r="453" spans="2:6" x14ac:dyDescent="0.25">
      <c r="B453"/>
      <c r="F453"/>
    </row>
    <row r="454" spans="2:6" x14ac:dyDescent="0.25">
      <c r="B454"/>
      <c r="F454"/>
    </row>
    <row r="455" spans="2:6" x14ac:dyDescent="0.25">
      <c r="B455"/>
      <c r="F455"/>
    </row>
    <row r="456" spans="2:6" x14ac:dyDescent="0.25">
      <c r="B456"/>
      <c r="F456"/>
    </row>
    <row r="457" spans="2:6" x14ac:dyDescent="0.25">
      <c r="B457"/>
      <c r="F457"/>
    </row>
    <row r="458" spans="2:6" x14ac:dyDescent="0.25">
      <c r="B458"/>
      <c r="F458"/>
    </row>
    <row r="459" spans="2:6" x14ac:dyDescent="0.25">
      <c r="B459"/>
      <c r="F459"/>
    </row>
    <row r="460" spans="2:6" x14ac:dyDescent="0.25">
      <c r="B460"/>
      <c r="F460"/>
    </row>
    <row r="461" spans="2:6" x14ac:dyDescent="0.25">
      <c r="B461"/>
      <c r="F461"/>
    </row>
    <row r="462" spans="2:6" x14ac:dyDescent="0.25">
      <c r="B462"/>
      <c r="F462"/>
    </row>
    <row r="463" spans="2:6" x14ac:dyDescent="0.25">
      <c r="B463"/>
      <c r="F463"/>
    </row>
    <row r="464" spans="2:6" x14ac:dyDescent="0.25">
      <c r="B464"/>
      <c r="F464"/>
    </row>
    <row r="465" spans="2:6" x14ac:dyDescent="0.25">
      <c r="B465"/>
      <c r="F465"/>
    </row>
    <row r="466" spans="2:6" x14ac:dyDescent="0.25">
      <c r="B466"/>
      <c r="F466"/>
    </row>
    <row r="467" spans="2:6" x14ac:dyDescent="0.25">
      <c r="B467"/>
      <c r="F467"/>
    </row>
    <row r="468" spans="2:6" x14ac:dyDescent="0.25">
      <c r="B468"/>
      <c r="F468"/>
    </row>
    <row r="469" spans="2:6" x14ac:dyDescent="0.25">
      <c r="B469"/>
      <c r="F469"/>
    </row>
    <row r="470" spans="2:6" x14ac:dyDescent="0.25">
      <c r="B470"/>
      <c r="F470"/>
    </row>
    <row r="471" spans="2:6" x14ac:dyDescent="0.25">
      <c r="B471"/>
      <c r="F471"/>
    </row>
    <row r="472" spans="2:6" x14ac:dyDescent="0.25">
      <c r="B472"/>
      <c r="F472"/>
    </row>
    <row r="473" spans="2:6" x14ac:dyDescent="0.25">
      <c r="B473"/>
      <c r="F473"/>
    </row>
    <row r="474" spans="2:6" x14ac:dyDescent="0.25">
      <c r="B474"/>
      <c r="F474"/>
    </row>
    <row r="475" spans="2:6" x14ac:dyDescent="0.25">
      <c r="B475"/>
      <c r="F475"/>
    </row>
    <row r="476" spans="2:6" x14ac:dyDescent="0.25">
      <c r="B476"/>
      <c r="F476"/>
    </row>
    <row r="477" spans="2:6" x14ac:dyDescent="0.25">
      <c r="B477"/>
      <c r="F477"/>
    </row>
    <row r="478" spans="2:6" x14ac:dyDescent="0.25">
      <c r="B478"/>
      <c r="F478"/>
    </row>
  </sheetData>
  <pageMargins left="0.70866141732283472" right="0.70866141732283472" top="0.74803149606299213" bottom="0.74803149606299213" header="0.31496062992125984" footer="0.31496062992125984"/>
  <pageSetup paperSize="9" scale="41" orientation="portrait" horizontalDpi="180" verticalDpi="180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Данные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2019-02-20T07:18:04Z</dcterms:modified>
</cp:coreProperties>
</file>