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enko.ys\Desktop\"/>
    </mc:Choice>
  </mc:AlternateContent>
  <bookViews>
    <workbookView xWindow="0" yWindow="0" windowWidth="21600" windowHeight="9780"/>
  </bookViews>
  <sheets>
    <sheet name="Лист1" sheetId="1" r:id="rId1"/>
  </sheets>
  <definedNames>
    <definedName name="solver_adj" localSheetId="0" hidden="1">Лист1!$G$3:$I$20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Лист1!$G$21:$I$21</definedName>
    <definedName name="solver_lhs2" localSheetId="0" hidden="1">Лист1!$G$22:$I$22</definedName>
    <definedName name="solver_lhs3" localSheetId="0" hidden="1">Лист1!$G$23:$I$23</definedName>
    <definedName name="solver_lhs4" localSheetId="0" hidden="1">Лист1!$G$24:$I$24</definedName>
    <definedName name="solver_lhs5" localSheetId="0" hidden="1">Лист1!$G$25:$I$25</definedName>
    <definedName name="solver_lhs6" localSheetId="0" hidden="1">Лист1!$G$26:$I$26</definedName>
    <definedName name="solver_lhs7" localSheetId="0" hidden="1">Лист1!$G$3:$I$20</definedName>
    <definedName name="solver_lhs8" localSheetId="0" hidden="1">Лист1!$J$3:$J$20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8</definedName>
    <definedName name="solver_nwt" localSheetId="0" hidden="1">1</definedName>
    <definedName name="solver_opt" localSheetId="0" hidden="1">Лист1!$G$21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el3" localSheetId="0" hidden="1">2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5</definedName>
    <definedName name="solver_rel8" localSheetId="0" hidden="1">2</definedName>
    <definedName name="solver_rhs1" localSheetId="0" hidden="1">6</definedName>
    <definedName name="solver_rhs2" localSheetId="0" hidden="1">3</definedName>
    <definedName name="solver_rhs3" localSheetId="0" hidden="1">3</definedName>
    <definedName name="solver_rhs4" localSheetId="0" hidden="1">19</definedName>
    <definedName name="solver_rhs5" localSheetId="0" hidden="1">10</definedName>
    <definedName name="solver_rhs6" localSheetId="0" hidden="1">10</definedName>
    <definedName name="solver_rhs7" localSheetId="0" hidden="1">бинарное</definedName>
    <definedName name="solver_rhs8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6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G23" i="1"/>
  <c r="H25" i="1" l="1"/>
  <c r="M20" i="1" a="1"/>
  <c r="M20" i="1" s="1"/>
  <c r="M19" i="1" a="1"/>
  <c r="M19" i="1" s="1"/>
  <c r="M18" i="1" a="1"/>
  <c r="M18" i="1" s="1"/>
  <c r="M17" i="1" a="1"/>
  <c r="M17" i="1" s="1"/>
  <c r="M16" i="1" a="1"/>
  <c r="M16" i="1" s="1"/>
  <c r="M15" i="1" a="1"/>
  <c r="M15" i="1" s="1"/>
  <c r="M14" i="1" a="1"/>
  <c r="M14" i="1" s="1"/>
  <c r="M13" i="1" a="1"/>
  <c r="M13" i="1" s="1"/>
  <c r="M12" i="1" a="1"/>
  <c r="M12" i="1" s="1"/>
  <c r="M11" i="1" a="1"/>
  <c r="M11" i="1" s="1"/>
  <c r="M10" i="1" a="1"/>
  <c r="M10" i="1" s="1"/>
  <c r="M9" i="1" a="1"/>
  <c r="M9" i="1" s="1"/>
  <c r="M8" i="1" a="1"/>
  <c r="M8" i="1" s="1"/>
  <c r="M7" i="1" a="1"/>
  <c r="M7" i="1" s="1"/>
  <c r="M6" i="1" a="1"/>
  <c r="M6" i="1" s="1"/>
  <c r="M5" i="1" a="1"/>
  <c r="M5" i="1" s="1"/>
  <c r="M4" i="1" a="1"/>
  <c r="M4" i="1" s="1"/>
  <c r="M3" i="1" a="1"/>
  <c r="M3" i="1" s="1"/>
  <c r="I25" i="1"/>
  <c r="H26" i="1"/>
  <c r="I26" i="1"/>
  <c r="G26" i="1"/>
  <c r="G25" i="1"/>
  <c r="H24" i="1"/>
  <c r="I24" i="1"/>
  <c r="H22" i="1"/>
  <c r="I22" i="1"/>
  <c r="H23" i="1"/>
  <c r="G22" i="1"/>
  <c r="G24" i="1"/>
  <c r="H21" i="1"/>
  <c r="I21" i="1"/>
  <c r="G2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3" i="1"/>
</calcChain>
</file>

<file path=xl/sharedStrings.xml><?xml version="1.0" encoding="utf-8"?>
<sst xmlns="http://schemas.openxmlformats.org/spreadsheetml/2006/main" count="76" uniqueCount="40">
  <si>
    <t>Фамилия, Имя</t>
  </si>
  <si>
    <t>случ. Число</t>
  </si>
  <si>
    <t>№</t>
  </si>
  <si>
    <t>Команда 1</t>
  </si>
  <si>
    <t>Команда 2</t>
  </si>
  <si>
    <t>Команда 3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</si>
  <si>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</si>
  <si>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</si>
  <si>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</si>
  <si>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</si>
  <si>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</si>
  <si>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</si>
  <si>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</si>
  <si>
    <t>Иванов 8</t>
  </si>
  <si>
    <t>Иванов 9</t>
  </si>
  <si>
    <t>пол</t>
  </si>
  <si>
    <t xml:space="preserve">уровень </t>
  </si>
  <si>
    <t>Иванова 1</t>
  </si>
  <si>
    <t>Иванова 2</t>
  </si>
  <si>
    <t>Иванова 4</t>
  </si>
  <si>
    <t>Иванова 5</t>
  </si>
  <si>
    <t>Иванова 6</t>
  </si>
  <si>
    <t>Иванова 7</t>
  </si>
  <si>
    <t>Иванова 8</t>
  </si>
  <si>
    <t>Иванова 9</t>
  </si>
  <si>
    <t>м</t>
  </si>
  <si>
    <t>ж</t>
  </si>
  <si>
    <t>Кол-во</t>
  </si>
  <si>
    <t>Итого</t>
  </si>
  <si>
    <t>всего</t>
  </si>
  <si>
    <t>Уровень</t>
  </si>
  <si>
    <t>Иванов 10</t>
  </si>
  <si>
    <t>Иванов 11</t>
  </si>
  <si>
    <t>Иванов 12</t>
  </si>
  <si>
    <t>Иванов 13</t>
  </si>
  <si>
    <t>Иванов 14</t>
  </si>
  <si>
    <t>Иванов 15</t>
  </si>
  <si>
    <t>Иванов 16</t>
  </si>
  <si>
    <t>Иванов 17</t>
  </si>
  <si>
    <t>Иванов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</si>
</sst>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\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FFFFFF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9" fillId="0" borderId="0" xfId="0" applyFont="1"/>
    <xf numFmtId="0" fontId="10" fillId="0" borderId="3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10" fillId="0" borderId="3" xfId="0" applyFont="1" applyFill="1" applyBorder="1" applyAlignment="1"/>
    <xf numFmtId="0" fontId="10" fillId="0" borderId="1" xfId="0" applyFont="1" applyFill="1" applyBorder="1" applyAlignment="1"/>
    <xf numFmtId="0" fontId="10" fillId="0" borderId="8" xfId="0" applyFont="1" applyFill="1" applyBorder="1" applyAlignment="1"/>
    <xf numFmtId="164" fontId="4" fillId="2" borderId="0" xfId="0" applyNumberFormat="1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topLeftCell="C1" workbookViewId="0">
      <selection activeCell="L28" sqref="L28"/>
    </sheetView>
  </sheetViews>
  <sheetFormatPr defaultRowHeight="15" x14ac:dyDescent="0.25"/>
  <cols>
    <col min="2" max="2" width="27.140625" customWidth="1"/>
    <col min="4" max="4" width="40.140625" customWidth="1"/>
    <col min="5" max="5" width="8.7109375" bestFit="1" customWidth="1"/>
    <col min="6" max="6" width="9.7109375" customWidth="1"/>
    <col min="7" max="9" width="10.7109375" bestFit="1" customWidth="1"/>
    <col min="10" max="10" width="6.28515625" bestFit="1" customWidth="1"/>
    <col min="12" max="12" width="8.140625" customWidth="1"/>
    <col min="13" max="13" width="41.42578125" customWidth="1"/>
    <col min="15" max="15" width="40" customWidth="1"/>
  </cols>
  <sheetData>
    <row r="2" spans="2:15" s="5" customFormat="1" ht="15" customHeight="1" thickBot="1" x14ac:dyDescent="0.3">
      <c r="B2" s="1" t="s">
        <v>0</v>
      </c>
      <c r="D2" s="1" t="s">
        <v>0</v>
      </c>
      <c r="E2" s="1" t="s">
        <v>15</v>
      </c>
      <c r="F2" s="1" t="s">
        <v>16</v>
      </c>
      <c r="G2" s="1" t="s">
        <v>3</v>
      </c>
      <c r="H2" s="1" t="s">
        <v>4</v>
      </c>
      <c r="I2" s="1" t="s">
        <v>5</v>
      </c>
      <c r="J2" s="1" t="s">
        <v>28</v>
      </c>
      <c r="K2" s="2" t="s">
        <v>1</v>
      </c>
      <c r="L2" s="3" t="s">
        <v>2</v>
      </c>
      <c r="M2" s="1" t="s">
        <v>0</v>
      </c>
      <c r="N2" s="4"/>
      <c r="O2" s="4"/>
    </row>
    <row r="3" spans="2:15" s="5" customFormat="1" ht="15" customHeight="1" x14ac:dyDescent="0.25">
      <c r="B3" s="8" t="s">
        <v>14</v>
      </c>
      <c r="D3" s="8" t="s">
        <v>6</v>
      </c>
      <c r="E3" s="8" t="s">
        <v>26</v>
      </c>
      <c r="F3" s="8">
        <v>5</v>
      </c>
      <c r="G3" s="20">
        <v>0</v>
      </c>
      <c r="H3" s="20">
        <v>5.5511151231257827E-17</v>
      </c>
      <c r="I3" s="20">
        <v>1</v>
      </c>
      <c r="J3" s="12">
        <f>SUM(G3:I3)</f>
        <v>1</v>
      </c>
      <c r="K3" s="6">
        <v>5.5383649100000001E-2</v>
      </c>
      <c r="L3" s="9">
        <v>1</v>
      </c>
      <c r="M3" s="17" t="str">
        <f t="array" ref="M3">INDEX(D:D,SMALL(IF($G$3:$G$20,ROW($G$3:$G$20)),L3))</f>
        <v>Иванов 5</v>
      </c>
      <c r="N3" s="21" t="s">
        <v>3</v>
      </c>
      <c r="O3" s="22"/>
    </row>
    <row r="4" spans="2:15" s="5" customFormat="1" ht="15" customHeight="1" x14ac:dyDescent="0.25">
      <c r="B4" s="8" t="s">
        <v>7</v>
      </c>
      <c r="D4" s="8" t="s">
        <v>7</v>
      </c>
      <c r="E4" s="8" t="s">
        <v>25</v>
      </c>
      <c r="F4" s="8">
        <v>5</v>
      </c>
      <c r="G4" s="20">
        <v>0</v>
      </c>
      <c r="H4" s="20">
        <v>1</v>
      </c>
      <c r="I4" s="20">
        <v>0</v>
      </c>
      <c r="J4" s="12">
        <f t="shared" ref="J4:J20" si="0">SUM(G4:I4)</f>
        <v>1</v>
      </c>
      <c r="K4" s="7">
        <v>7.1748672289999996E-2</v>
      </c>
      <c r="L4" s="10">
        <v>2</v>
      </c>
      <c r="M4" s="18" t="str">
        <f t="array" ref="M4">INDEX(D:D,SMALL(IF($G$3:$G$20,ROW($G$3:$G$20)),L4))</f>
        <v>Иванов 6</v>
      </c>
      <c r="N4" s="23"/>
      <c r="O4" s="24"/>
    </row>
    <row r="5" spans="2:15" s="5" customFormat="1" ht="15" customHeight="1" x14ac:dyDescent="0.25">
      <c r="B5" s="8" t="s">
        <v>11</v>
      </c>
      <c r="D5" s="8" t="s">
        <v>8</v>
      </c>
      <c r="E5" s="8" t="s">
        <v>25</v>
      </c>
      <c r="F5" s="8">
        <v>5</v>
      </c>
      <c r="G5" s="20">
        <v>0</v>
      </c>
      <c r="H5" s="20">
        <v>0</v>
      </c>
      <c r="I5" s="20">
        <v>1</v>
      </c>
      <c r="J5" s="12">
        <f t="shared" si="0"/>
        <v>1</v>
      </c>
      <c r="K5" s="6">
        <v>8.1835094629999994E-2</v>
      </c>
      <c r="L5" s="10">
        <v>3</v>
      </c>
      <c r="M5" s="18" t="str">
        <f t="array" ref="M5">INDEX(D:D,SMALL(IF($G$3:$G$20,ROW($G$3:$G$20)),L5))</f>
        <v>Иванов 7</v>
      </c>
      <c r="N5" s="23"/>
      <c r="O5" s="24"/>
    </row>
    <row r="6" spans="2:15" s="5" customFormat="1" ht="15" customHeight="1" x14ac:dyDescent="0.25">
      <c r="B6" s="8" t="s">
        <v>9</v>
      </c>
      <c r="D6" s="8" t="s">
        <v>9</v>
      </c>
      <c r="E6" s="8" t="s">
        <v>25</v>
      </c>
      <c r="F6" s="8">
        <v>4</v>
      </c>
      <c r="G6" s="20">
        <v>0</v>
      </c>
      <c r="H6" s="20">
        <v>1</v>
      </c>
      <c r="I6" s="20">
        <v>-1.1102230246251565E-16</v>
      </c>
      <c r="J6" s="12">
        <f t="shared" si="0"/>
        <v>0.99999999999999989</v>
      </c>
      <c r="K6" s="6">
        <v>0.1815132283</v>
      </c>
      <c r="L6" s="10">
        <v>4</v>
      </c>
      <c r="M6" s="18" t="str">
        <f t="array" ref="M6">INDEX(D:D,SMALL(IF($G$3:$G$20,ROW($G$3:$G$20)),L6))</f>
        <v>Иванов 10</v>
      </c>
      <c r="N6" s="23"/>
      <c r="O6" s="24"/>
    </row>
    <row r="7" spans="2:15" s="5" customFormat="1" ht="15" customHeight="1" x14ac:dyDescent="0.25">
      <c r="B7" s="8" t="s">
        <v>10</v>
      </c>
      <c r="D7" s="8" t="s">
        <v>10</v>
      </c>
      <c r="E7" s="8" t="s">
        <v>26</v>
      </c>
      <c r="F7" s="8">
        <v>4</v>
      </c>
      <c r="G7" s="20">
        <v>0.75</v>
      </c>
      <c r="H7" s="20">
        <v>0.25</v>
      </c>
      <c r="I7" s="20">
        <v>0</v>
      </c>
      <c r="J7" s="12">
        <f t="shared" si="0"/>
        <v>1</v>
      </c>
      <c r="K7" s="6">
        <v>0.26194657529999998</v>
      </c>
      <c r="L7" s="10">
        <v>5</v>
      </c>
      <c r="M7" s="18" t="str">
        <f t="array" ref="M7">INDEX(D:D,SMALL(IF($G$3:$G$20,ROW($G$3:$G$20)),L7))</f>
        <v>Иванов 11</v>
      </c>
      <c r="N7" s="23"/>
      <c r="O7" s="24"/>
    </row>
    <row r="8" spans="2:15" s="5" customFormat="1" ht="15" customHeight="1" thickBot="1" x14ac:dyDescent="0.3">
      <c r="B8" s="8" t="s">
        <v>7</v>
      </c>
      <c r="D8" s="8" t="s">
        <v>11</v>
      </c>
      <c r="E8" s="8" t="s">
        <v>25</v>
      </c>
      <c r="F8" s="8">
        <v>4</v>
      </c>
      <c r="G8" s="20">
        <v>1</v>
      </c>
      <c r="H8" s="20">
        <v>0</v>
      </c>
      <c r="I8" s="20">
        <v>2.2204460492503131E-16</v>
      </c>
      <c r="J8" s="12">
        <f t="shared" si="0"/>
        <v>1.0000000000000002</v>
      </c>
      <c r="K8" s="6">
        <v>0.29695272839999998</v>
      </c>
      <c r="L8" s="11">
        <v>6</v>
      </c>
      <c r="M8" s="19" t="str">
        <f t="array" ref="M8">INDEX(D:D,SMALL(IF($G$3:$G$20,ROW($G$3:$G$20)),L8))</f>
        <v>Иванов 12</v>
      </c>
      <c r="N8" s="25"/>
      <c r="O8" s="26"/>
    </row>
    <row r="9" spans="2:15" s="5" customFormat="1" ht="15" customHeight="1" x14ac:dyDescent="0.25">
      <c r="B9" s="8" t="s">
        <v>12</v>
      </c>
      <c r="D9" s="8" t="s">
        <v>12</v>
      </c>
      <c r="E9" s="8" t="s">
        <v>25</v>
      </c>
      <c r="F9" s="8">
        <v>3</v>
      </c>
      <c r="G9" s="20">
        <v>1</v>
      </c>
      <c r="H9" s="20">
        <v>0</v>
      </c>
      <c r="I9" s="20">
        <v>0</v>
      </c>
      <c r="J9" s="12">
        <f t="shared" si="0"/>
        <v>1</v>
      </c>
      <c r="K9" s="6">
        <v>0.32052874260000003</v>
      </c>
      <c r="L9" s="9">
        <v>7</v>
      </c>
      <c r="M9" s="14" t="str">
        <f t="array" ref="M9">INDEX(D:D,SMALL(IF($H$3:$H$20,ROW($H$3:$H$20)),L9-6))</f>
        <v>Иванов 1</v>
      </c>
      <c r="N9" s="21" t="s">
        <v>4</v>
      </c>
      <c r="O9" s="22"/>
    </row>
    <row r="10" spans="2:15" s="5" customFormat="1" ht="15" customHeight="1" x14ac:dyDescent="0.25">
      <c r="B10" s="8" t="s">
        <v>13</v>
      </c>
      <c r="D10" s="8" t="s">
        <v>13</v>
      </c>
      <c r="E10" s="8" t="s">
        <v>25</v>
      </c>
      <c r="F10" s="8">
        <v>3</v>
      </c>
      <c r="G10" s="20">
        <v>0</v>
      </c>
      <c r="H10" s="20">
        <v>0</v>
      </c>
      <c r="I10" s="20">
        <v>0</v>
      </c>
      <c r="J10" s="12">
        <f t="shared" si="0"/>
        <v>0</v>
      </c>
      <c r="K10" s="6">
        <v>0.42443553239999998</v>
      </c>
      <c r="L10" s="10">
        <v>8</v>
      </c>
      <c r="M10" s="15" t="str">
        <f t="array" ref="M10">INDEX(D:D,SMALL(IF($H$3:$H$20,ROW($H$3:$H$20)),L10-6))</f>
        <v>Иванов 2</v>
      </c>
      <c r="N10" s="23"/>
      <c r="O10" s="24"/>
    </row>
    <row r="11" spans="2:15" s="5" customFormat="1" ht="15" customHeight="1" x14ac:dyDescent="0.25">
      <c r="B11" s="8" t="s">
        <v>6</v>
      </c>
      <c r="D11" s="8" t="s">
        <v>14</v>
      </c>
      <c r="E11" s="8" t="s">
        <v>26</v>
      </c>
      <c r="F11" s="8">
        <v>3</v>
      </c>
      <c r="G11" s="20">
        <v>0</v>
      </c>
      <c r="H11" s="20">
        <v>0</v>
      </c>
      <c r="I11" s="20">
        <v>0</v>
      </c>
      <c r="J11" s="12">
        <f t="shared" si="0"/>
        <v>0</v>
      </c>
      <c r="K11" s="6">
        <v>0.44148787950000001</v>
      </c>
      <c r="L11" s="10">
        <v>9</v>
      </c>
      <c r="M11" s="15" t="str">
        <f t="array" ref="M11">INDEX(D:D,SMALL(IF($H$3:$H$20,ROW($H$3:$H$20)),L11-6))</f>
        <v>Иванов 4</v>
      </c>
      <c r="N11" s="23"/>
      <c r="O11" s="24"/>
    </row>
    <row r="12" spans="2:15" s="5" customFormat="1" ht="15" customHeight="1" x14ac:dyDescent="0.25">
      <c r="B12" s="8" t="s">
        <v>20</v>
      </c>
      <c r="D12" s="8" t="s">
        <v>31</v>
      </c>
      <c r="E12" s="8" t="s">
        <v>25</v>
      </c>
      <c r="F12" s="8">
        <v>2</v>
      </c>
      <c r="G12" s="20">
        <v>1</v>
      </c>
      <c r="H12" s="20">
        <v>0</v>
      </c>
      <c r="I12" s="20">
        <v>0</v>
      </c>
      <c r="J12" s="12">
        <f t="shared" si="0"/>
        <v>1</v>
      </c>
      <c r="K12" s="6">
        <v>0.44631127920000002</v>
      </c>
      <c r="L12" s="10">
        <v>10</v>
      </c>
      <c r="M12" s="15" t="str">
        <f t="array" ref="M12">INDEX(D:D,SMALL(IF($H$3:$H$20,ROW($H$3:$H$20)),L12-6))</f>
        <v>Иванов 5</v>
      </c>
      <c r="N12" s="23"/>
      <c r="O12" s="24"/>
    </row>
    <row r="13" spans="2:15" s="5" customFormat="1" ht="15" customHeight="1" x14ac:dyDescent="0.25">
      <c r="B13" s="8" t="s">
        <v>24</v>
      </c>
      <c r="D13" s="8" t="s">
        <v>32</v>
      </c>
      <c r="E13" s="8" t="s">
        <v>26</v>
      </c>
      <c r="F13" s="8">
        <v>2</v>
      </c>
      <c r="G13" s="20">
        <v>1</v>
      </c>
      <c r="H13" s="20">
        <v>0</v>
      </c>
      <c r="I13" s="20">
        <v>0</v>
      </c>
      <c r="J13" s="12">
        <f t="shared" si="0"/>
        <v>1</v>
      </c>
      <c r="K13" s="6">
        <v>0.66727050779999997</v>
      </c>
      <c r="L13" s="10">
        <v>11</v>
      </c>
      <c r="M13" s="15" t="str">
        <f t="array" ref="M13">INDEX(D:D,SMALL(IF($H$3:$H$20,ROW($H$3:$H$20)),L13-6))</f>
        <v>Иванов 12</v>
      </c>
      <c r="N13" s="23"/>
      <c r="O13" s="24"/>
    </row>
    <row r="14" spans="2:15" s="5" customFormat="1" ht="15" customHeight="1" thickBot="1" x14ac:dyDescent="0.3">
      <c r="B14" s="8" t="s">
        <v>22</v>
      </c>
      <c r="D14" s="8" t="s">
        <v>33</v>
      </c>
      <c r="E14" s="8" t="s">
        <v>25</v>
      </c>
      <c r="F14" s="8">
        <v>2</v>
      </c>
      <c r="G14" s="20">
        <v>0.33333333333333348</v>
      </c>
      <c r="H14" s="20">
        <v>0.66666666666666652</v>
      </c>
      <c r="I14" s="20">
        <v>0</v>
      </c>
      <c r="J14" s="12">
        <f t="shared" si="0"/>
        <v>1</v>
      </c>
      <c r="K14" s="6">
        <v>0.84161521880000001</v>
      </c>
      <c r="L14" s="11">
        <v>12</v>
      </c>
      <c r="M14" s="16" t="str">
        <f t="array" ref="M14">INDEX(D:D,SMALL(IF($H$3:$H$20,ROW($H$3:$H$20)),L14-6))</f>
        <v>Иванов 15</v>
      </c>
      <c r="N14" s="25"/>
      <c r="O14" s="26"/>
    </row>
    <row r="15" spans="2:15" s="5" customFormat="1" ht="15" customHeight="1" x14ac:dyDescent="0.25">
      <c r="B15" s="8" t="s">
        <v>19</v>
      </c>
      <c r="D15" s="8" t="s">
        <v>34</v>
      </c>
      <c r="E15" s="8" t="s">
        <v>25</v>
      </c>
      <c r="F15" s="8">
        <v>1</v>
      </c>
      <c r="G15" s="20">
        <v>0</v>
      </c>
      <c r="H15" s="20">
        <v>0</v>
      </c>
      <c r="I15" s="20">
        <v>1</v>
      </c>
      <c r="J15" s="12">
        <f t="shared" si="0"/>
        <v>1</v>
      </c>
      <c r="K15" s="6">
        <v>0.87603297560000004</v>
      </c>
      <c r="L15" s="9">
        <v>13</v>
      </c>
      <c r="M15" s="14" t="str">
        <f t="array" ref="M15">INDEX(D:D,SMALL(IF($I$3:$I$20,ROW($I$3:$I$20)),L15-12))</f>
        <v>Иванов 1</v>
      </c>
      <c r="N15" s="21" t="s">
        <v>5</v>
      </c>
      <c r="O15" s="22"/>
    </row>
    <row r="16" spans="2:15" s="5" customFormat="1" ht="15" customHeight="1" x14ac:dyDescent="0.25">
      <c r="B16" s="8" t="s">
        <v>17</v>
      </c>
      <c r="D16" s="8" t="s">
        <v>35</v>
      </c>
      <c r="E16" s="8" t="s">
        <v>26</v>
      </c>
      <c r="F16" s="8">
        <v>1</v>
      </c>
      <c r="G16" s="20">
        <v>0</v>
      </c>
      <c r="H16" s="20">
        <v>0</v>
      </c>
      <c r="I16" s="20">
        <v>1</v>
      </c>
      <c r="J16" s="12">
        <f t="shared" si="0"/>
        <v>1</v>
      </c>
      <c r="K16" s="6">
        <v>0.87611079680000004</v>
      </c>
      <c r="L16" s="10">
        <v>14</v>
      </c>
      <c r="M16" s="15" t="str">
        <f t="array" ref="M16">INDEX(D:D,SMALL(IF($I$3:$I$20,ROW($I$3:$I$20)),L16-12))</f>
        <v>Иванов 3</v>
      </c>
      <c r="N16" s="23"/>
      <c r="O16" s="24"/>
    </row>
    <row r="17" spans="2:15" s="5" customFormat="1" ht="15" customHeight="1" x14ac:dyDescent="0.25">
      <c r="B17" s="8" t="s">
        <v>21</v>
      </c>
      <c r="D17" s="8" t="s">
        <v>36</v>
      </c>
      <c r="E17" s="8" t="s">
        <v>25</v>
      </c>
      <c r="F17" s="8">
        <v>1</v>
      </c>
      <c r="G17" s="20">
        <v>0</v>
      </c>
      <c r="H17" s="20">
        <v>1</v>
      </c>
      <c r="I17" s="20">
        <v>-1.1102230246251565E-16</v>
      </c>
      <c r="J17" s="12">
        <f t="shared" si="0"/>
        <v>0.99999999999999989</v>
      </c>
      <c r="K17" s="6">
        <v>0.89524082329999999</v>
      </c>
      <c r="L17" s="10">
        <v>15</v>
      </c>
      <c r="M17" s="15" t="str">
        <f t="array" ref="M17">INDEX(D:D,SMALL(IF($I$3:$I$20,ROW($I$3:$I$20)),L17-12))</f>
        <v>Иванов 4</v>
      </c>
      <c r="N17" s="23"/>
      <c r="O17" s="24"/>
    </row>
    <row r="18" spans="2:15" s="5" customFormat="1" ht="15" customHeight="1" x14ac:dyDescent="0.25">
      <c r="B18" s="8" t="s">
        <v>22</v>
      </c>
      <c r="D18" s="8" t="s">
        <v>37</v>
      </c>
      <c r="E18" s="8" t="s">
        <v>26</v>
      </c>
      <c r="F18" s="8">
        <v>5</v>
      </c>
      <c r="G18" s="20">
        <v>0</v>
      </c>
      <c r="H18" s="20">
        <v>0.33333333333333348</v>
      </c>
      <c r="I18" s="20">
        <v>0.66666666666666652</v>
      </c>
      <c r="J18" s="12">
        <f t="shared" si="0"/>
        <v>1</v>
      </c>
      <c r="K18" s="6">
        <v>0.91018304419999996</v>
      </c>
      <c r="L18" s="10">
        <v>16</v>
      </c>
      <c r="M18" s="15" t="str">
        <f t="array" ref="M18">INDEX(D:D,SMALL(IF($I$3:$I$20,ROW($I$3:$I$20)),L18-12))</f>
        <v>Иванов 6</v>
      </c>
      <c r="N18" s="23"/>
      <c r="O18" s="24"/>
    </row>
    <row r="19" spans="2:15" s="5" customFormat="1" ht="15" customHeight="1" x14ac:dyDescent="0.25">
      <c r="B19" s="8" t="s">
        <v>23</v>
      </c>
      <c r="D19" s="8" t="s">
        <v>38</v>
      </c>
      <c r="E19" s="8" t="s">
        <v>25</v>
      </c>
      <c r="F19" s="8">
        <v>5</v>
      </c>
      <c r="G19" s="20">
        <v>0</v>
      </c>
      <c r="H19" s="20">
        <v>1</v>
      </c>
      <c r="I19" s="20">
        <v>0</v>
      </c>
      <c r="J19" s="12">
        <f t="shared" si="0"/>
        <v>1</v>
      </c>
      <c r="K19" s="6">
        <v>0.91926668779999998</v>
      </c>
      <c r="L19" s="10">
        <v>17</v>
      </c>
      <c r="M19" s="15" t="str">
        <f t="array" ref="M19">INDEX(D:D,SMALL(IF($I$3:$I$20,ROW($I$3:$I$20)),L19-12))</f>
        <v>Иванов 13</v>
      </c>
      <c r="N19" s="23"/>
      <c r="O19" s="24"/>
    </row>
    <row r="20" spans="2:15" s="5" customFormat="1" ht="15" customHeight="1" thickBot="1" x14ac:dyDescent="0.3">
      <c r="B20" s="8" t="s">
        <v>18</v>
      </c>
      <c r="D20" s="8" t="s">
        <v>39</v>
      </c>
      <c r="E20" s="8" t="s">
        <v>26</v>
      </c>
      <c r="F20" s="8">
        <v>5</v>
      </c>
      <c r="G20" s="20">
        <v>0.66666666666666652</v>
      </c>
      <c r="H20" s="20">
        <v>0</v>
      </c>
      <c r="I20" s="20">
        <v>0.33333333333333348</v>
      </c>
      <c r="J20" s="12">
        <f t="shared" si="0"/>
        <v>1</v>
      </c>
      <c r="K20" s="6" t="e">
        <v>#NUM!</v>
      </c>
      <c r="L20" s="11">
        <v>18</v>
      </c>
      <c r="M20" s="16" t="str">
        <f t="array" ref="M20">INDEX(D:D,SMALL(IF($I$3:$I$20,ROW($I$3:$I$20)),L20-12))</f>
        <v>Иванов 14</v>
      </c>
      <c r="N20" s="25"/>
      <c r="O20" s="26"/>
    </row>
    <row r="21" spans="2:15" x14ac:dyDescent="0.25">
      <c r="E21" s="13" t="s">
        <v>27</v>
      </c>
      <c r="F21" s="13" t="s">
        <v>29</v>
      </c>
      <c r="G21" s="13">
        <f>SUM(G3:G20)</f>
        <v>5.75</v>
      </c>
      <c r="H21" s="13">
        <f t="shared" ref="H21:I21" si="1">SUM(H3:H20)</f>
        <v>5.25</v>
      </c>
      <c r="I21" s="13">
        <f t="shared" si="1"/>
        <v>5</v>
      </c>
    </row>
    <row r="22" spans="2:15" x14ac:dyDescent="0.25">
      <c r="F22" t="s">
        <v>25</v>
      </c>
      <c r="G22">
        <f>SUM(G3:G11)</f>
        <v>2.75</v>
      </c>
      <c r="H22">
        <f t="shared" ref="H22:I22" si="2">SUM(H3:H11)</f>
        <v>2.25</v>
      </c>
      <c r="I22">
        <f t="shared" si="2"/>
        <v>2</v>
      </c>
    </row>
    <row r="23" spans="2:15" x14ac:dyDescent="0.25">
      <c r="F23" t="s">
        <v>26</v>
      </c>
      <c r="G23" s="27">
        <f>SUM(G12:G20)</f>
        <v>3</v>
      </c>
      <c r="H23">
        <f t="shared" ref="H23:I23" si="3">SUM(H12:H20)</f>
        <v>3</v>
      </c>
      <c r="I23" s="27">
        <f>SUM(I12:I20)</f>
        <v>3</v>
      </c>
    </row>
    <row r="24" spans="2:15" x14ac:dyDescent="0.25">
      <c r="E24" s="13" t="s">
        <v>30</v>
      </c>
      <c r="F24" s="13" t="s">
        <v>29</v>
      </c>
      <c r="G24" s="13">
        <f>SUMPRODUCT(G$3:G$20,$F$3:$F$20)</f>
        <v>18</v>
      </c>
      <c r="H24" s="13">
        <f t="shared" ref="H24:I24" si="4">SUMPRODUCT(H$3:H$20,$F$3:$F$20)</f>
        <v>19</v>
      </c>
      <c r="I24" s="13">
        <f t="shared" si="4"/>
        <v>17</v>
      </c>
    </row>
    <row r="25" spans="2:15" x14ac:dyDescent="0.25">
      <c r="F25" t="s">
        <v>25</v>
      </c>
      <c r="G25">
        <f>SUMPRODUCT(G$3:G$11,$F$3:$F$11)</f>
        <v>10</v>
      </c>
      <c r="H25">
        <f>SUMPRODUCT(H$3:H$11,$F$3:$F$11)</f>
        <v>10</v>
      </c>
      <c r="I25">
        <f t="shared" ref="I25" si="5">SUMPRODUCT(I$3:I$11,$F$3:$F$11)</f>
        <v>10</v>
      </c>
    </row>
    <row r="26" spans="2:15" x14ac:dyDescent="0.25">
      <c r="F26" t="s">
        <v>26</v>
      </c>
      <c r="G26">
        <f>SUMPRODUCT(G$12:G$20,$F$12:$F$20)</f>
        <v>8</v>
      </c>
      <c r="H26">
        <f t="shared" ref="H26:I26" si="6">SUMPRODUCT(H$12:H$20,$F$12:$F$20)</f>
        <v>9</v>
      </c>
      <c r="I26">
        <f t="shared" si="6"/>
        <v>7</v>
      </c>
    </row>
  </sheetData>
  <mergeCells count="3">
    <mergeCell ref="N3:O8"/>
    <mergeCell ref="N9:O14"/>
    <mergeCell ref="N15:O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Романенко Юрий</dc:creator>
  <cp:lastModifiedBy>Романенко Юрий</cp:lastModifiedBy>
  <dcterms:created xsi:type="dcterms:W3CDTF">2019-02-19T11:38:22Z</dcterms:created>
  <dcterms:modified xsi:type="dcterms:W3CDTF">2019-02-20T13:11:53Z</dcterms:modified>
</cp:coreProperties>
</file>