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Сводная" sheetId="1" r:id="rId1"/>
    <sheet name="февраль 2019" sheetId="21" r:id="rId2"/>
  </sheets>
  <definedNames>
    <definedName name="_xlnm._FilterDatabase" localSheetId="0" hidden="1">Сводная!$B$3:$J$147</definedName>
    <definedName name="_xlnm._FilterDatabase" localSheetId="1" hidden="1">'февраль 2019'!$A$3:$L$3</definedName>
    <definedName name="_xlnm.Print_Area" localSheetId="1">'февраль 2019'!$A$1:$L$102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Q5" i="1"/>
  <c r="D5" i="1" s="1"/>
  <c r="Q6" i="1"/>
  <c r="D6" i="1" s="1"/>
  <c r="Q7" i="1"/>
  <c r="D7" i="1" s="1"/>
  <c r="Q8" i="1"/>
  <c r="D8" i="1" s="1"/>
  <c r="Q9" i="1"/>
  <c r="D9" i="1" s="1"/>
  <c r="Q10" i="1"/>
  <c r="D10" i="1" s="1"/>
  <c r="Q11" i="1"/>
  <c r="D11" i="1" s="1"/>
  <c r="Q12" i="1"/>
  <c r="D12" i="1" s="1"/>
  <c r="Q13" i="1"/>
  <c r="D13" i="1" s="1"/>
  <c r="Q14" i="1"/>
  <c r="D14" i="1" s="1"/>
  <c r="Q15" i="1"/>
  <c r="D15" i="1" s="1"/>
  <c r="Q16" i="1"/>
  <c r="D16" i="1" s="1"/>
  <c r="Q17" i="1"/>
  <c r="D17" i="1" s="1"/>
  <c r="Q18" i="1"/>
  <c r="D18" i="1" s="1"/>
  <c r="Q19" i="1"/>
  <c r="D19" i="1" s="1"/>
  <c r="Q20" i="1"/>
  <c r="D20" i="1" s="1"/>
  <c r="Q21" i="1"/>
  <c r="D21" i="1" s="1"/>
  <c r="Q22" i="1"/>
  <c r="D22" i="1" s="1"/>
  <c r="Q23" i="1"/>
  <c r="D23" i="1" s="1"/>
  <c r="Q24" i="1"/>
  <c r="D24" i="1" s="1"/>
  <c r="Q25" i="1"/>
  <c r="D25" i="1" s="1"/>
  <c r="Q26" i="1"/>
  <c r="D26" i="1" s="1"/>
  <c r="Q27" i="1"/>
  <c r="D27" i="1" s="1"/>
  <c r="Q28" i="1"/>
  <c r="D28" i="1" s="1"/>
  <c r="Q29" i="1"/>
  <c r="D29" i="1" s="1"/>
  <c r="Q30" i="1"/>
  <c r="D30" i="1" s="1"/>
  <c r="Q31" i="1"/>
  <c r="D31" i="1" s="1"/>
  <c r="Q32" i="1"/>
  <c r="D32" i="1" s="1"/>
  <c r="Q33" i="1"/>
  <c r="D33" i="1" s="1"/>
  <c r="Q34" i="1"/>
  <c r="D34" i="1" s="1"/>
  <c r="Q35" i="1"/>
  <c r="D35" i="1" s="1"/>
  <c r="Q36" i="1"/>
  <c r="D36" i="1" s="1"/>
  <c r="Q37" i="1"/>
  <c r="D37" i="1" s="1"/>
  <c r="Q38" i="1"/>
  <c r="D38" i="1" s="1"/>
  <c r="Q39" i="1"/>
  <c r="D39" i="1" s="1"/>
  <c r="Q40" i="1"/>
  <c r="D40" i="1" s="1"/>
  <c r="Q41" i="1"/>
  <c r="D41" i="1" s="1"/>
  <c r="Q42" i="1"/>
  <c r="D42" i="1" s="1"/>
  <c r="Q43" i="1"/>
  <c r="D43" i="1" s="1"/>
  <c r="Q44" i="1"/>
  <c r="D44" i="1" s="1"/>
  <c r="Q45" i="1"/>
  <c r="D45" i="1" s="1"/>
  <c r="Q46" i="1"/>
  <c r="D46" i="1" s="1"/>
  <c r="Q47" i="1"/>
  <c r="D47" i="1" s="1"/>
  <c r="Q48" i="1"/>
  <c r="D48" i="1" s="1"/>
  <c r="Q49" i="1"/>
  <c r="D49" i="1" s="1"/>
  <c r="Q50" i="1"/>
  <c r="D50" i="1" s="1"/>
  <c r="Q52" i="1"/>
  <c r="D52" i="1" s="1"/>
  <c r="Q53" i="1"/>
  <c r="D53" i="1" s="1"/>
  <c r="Q54" i="1"/>
  <c r="D54" i="1" s="1"/>
  <c r="Q55" i="1"/>
  <c r="D55" i="1" s="1"/>
  <c r="Q56" i="1"/>
  <c r="D56" i="1" s="1"/>
  <c r="Q57" i="1"/>
  <c r="D57" i="1" s="1"/>
  <c r="Q58" i="1"/>
  <c r="D58" i="1" s="1"/>
  <c r="Q59" i="1"/>
  <c r="D59" i="1" s="1"/>
  <c r="Q60" i="1"/>
  <c r="D60" i="1" s="1"/>
  <c r="Q61" i="1"/>
  <c r="D61" i="1" s="1"/>
  <c r="Q62" i="1"/>
  <c r="D62" i="1" s="1"/>
  <c r="Q63" i="1"/>
  <c r="D63" i="1" s="1"/>
  <c r="Q64" i="1"/>
  <c r="D64" i="1" s="1"/>
  <c r="Q65" i="1"/>
  <c r="D65" i="1" s="1"/>
  <c r="Q66" i="1"/>
  <c r="D66" i="1" s="1"/>
  <c r="Q67" i="1"/>
  <c r="D67" i="1" s="1"/>
  <c r="Q68" i="1"/>
  <c r="D68" i="1" s="1"/>
  <c r="Q69" i="1"/>
  <c r="D69" i="1" s="1"/>
  <c r="Q70" i="1"/>
  <c r="D70" i="1" s="1"/>
  <c r="Q71" i="1"/>
  <c r="D71" i="1" s="1"/>
  <c r="Q72" i="1"/>
  <c r="D72" i="1" s="1"/>
  <c r="Q73" i="1"/>
  <c r="D73" i="1" s="1"/>
  <c r="Q74" i="1"/>
  <c r="D74" i="1" s="1"/>
  <c r="Q75" i="1"/>
  <c r="D75" i="1" s="1"/>
  <c r="Q76" i="1"/>
  <c r="D76" i="1" s="1"/>
  <c r="Q77" i="1"/>
  <c r="D77" i="1" s="1"/>
  <c r="Q78" i="1"/>
  <c r="D78" i="1" s="1"/>
  <c r="Q79" i="1"/>
  <c r="D79" i="1" s="1"/>
  <c r="Q80" i="1"/>
  <c r="D80" i="1" s="1"/>
  <c r="Q81" i="1"/>
  <c r="D81" i="1" s="1"/>
  <c r="Q82" i="1"/>
  <c r="D82" i="1" s="1"/>
  <c r="Q83" i="1"/>
  <c r="D83" i="1" s="1"/>
  <c r="Q84" i="1"/>
  <c r="D84" i="1" s="1"/>
  <c r="Q85" i="1"/>
  <c r="D85" i="1" s="1"/>
  <c r="Q86" i="1"/>
  <c r="D86" i="1" s="1"/>
  <c r="Q87" i="1"/>
  <c r="D87" i="1" s="1"/>
  <c r="Q88" i="1"/>
  <c r="D88" i="1" s="1"/>
  <c r="Q89" i="1"/>
  <c r="D89" i="1" s="1"/>
  <c r="Q90" i="1"/>
  <c r="D90" i="1" s="1"/>
  <c r="Q91" i="1"/>
  <c r="D91" i="1" s="1"/>
  <c r="Q92" i="1"/>
  <c r="D92" i="1" s="1"/>
  <c r="Q93" i="1"/>
  <c r="D93" i="1" s="1"/>
  <c r="Q94" i="1"/>
  <c r="D94" i="1" s="1"/>
  <c r="Q95" i="1"/>
  <c r="D95" i="1" s="1"/>
  <c r="Q96" i="1"/>
  <c r="D96" i="1" s="1"/>
  <c r="Q97" i="1"/>
  <c r="D97" i="1" s="1"/>
  <c r="Q98" i="1"/>
  <c r="D98" i="1" s="1"/>
  <c r="Q99" i="1"/>
  <c r="D99" i="1" s="1"/>
  <c r="Q100" i="1"/>
  <c r="D100" i="1" s="1"/>
  <c r="Q101" i="1"/>
  <c r="D101" i="1" s="1"/>
  <c r="Q102" i="1"/>
  <c r="D102" i="1" s="1"/>
  <c r="Q103" i="1"/>
  <c r="D103" i="1" s="1"/>
  <c r="Q104" i="1"/>
  <c r="D104" i="1" s="1"/>
  <c r="Q105" i="1"/>
  <c r="D105" i="1" s="1"/>
  <c r="Q106" i="1"/>
  <c r="D106" i="1" s="1"/>
  <c r="Q107" i="1"/>
  <c r="D107" i="1" s="1"/>
  <c r="Q108" i="1"/>
  <c r="D108" i="1" s="1"/>
  <c r="Q109" i="1"/>
  <c r="D109" i="1" s="1"/>
  <c r="Q110" i="1"/>
  <c r="D110" i="1" s="1"/>
  <c r="Q111" i="1"/>
  <c r="D111" i="1" s="1"/>
  <c r="Q112" i="1"/>
  <c r="D112" i="1" s="1"/>
  <c r="Q113" i="1"/>
  <c r="D113" i="1" s="1"/>
  <c r="Q114" i="1"/>
  <c r="D114" i="1" s="1"/>
  <c r="Q115" i="1"/>
  <c r="D115" i="1" s="1"/>
  <c r="Q116" i="1"/>
  <c r="D116" i="1" s="1"/>
  <c r="Q117" i="1"/>
  <c r="D117" i="1" s="1"/>
  <c r="Q118" i="1"/>
  <c r="D118" i="1" s="1"/>
  <c r="Q119" i="1"/>
  <c r="D119" i="1" s="1"/>
  <c r="Q120" i="1"/>
  <c r="D120" i="1" s="1"/>
  <c r="Q121" i="1"/>
  <c r="D121" i="1" s="1"/>
  <c r="Q122" i="1"/>
  <c r="D122" i="1" s="1"/>
  <c r="Q123" i="1"/>
  <c r="D123" i="1" s="1"/>
  <c r="Q124" i="1"/>
  <c r="D124" i="1" s="1"/>
  <c r="Q125" i="1"/>
  <c r="D125" i="1" s="1"/>
  <c r="Q126" i="1"/>
  <c r="D126" i="1" s="1"/>
  <c r="Q127" i="1"/>
  <c r="D127" i="1" s="1"/>
  <c r="Q128" i="1"/>
  <c r="D128" i="1" s="1"/>
  <c r="Q129" i="1"/>
  <c r="D129" i="1" s="1"/>
  <c r="Q130" i="1"/>
  <c r="D130" i="1" s="1"/>
  <c r="Q131" i="1"/>
  <c r="D131" i="1" s="1"/>
  <c r="Q132" i="1"/>
  <c r="D132" i="1" s="1"/>
  <c r="Q133" i="1"/>
  <c r="D133" i="1" s="1"/>
  <c r="Q134" i="1"/>
  <c r="D134" i="1" s="1"/>
  <c r="Q135" i="1"/>
  <c r="D135" i="1" s="1"/>
  <c r="Q136" i="1"/>
  <c r="D136" i="1" s="1"/>
  <c r="Q137" i="1"/>
  <c r="D137" i="1" s="1"/>
  <c r="Q138" i="1"/>
  <c r="D138" i="1" s="1"/>
  <c r="Q139" i="1"/>
  <c r="D139" i="1" s="1"/>
  <c r="Q140" i="1"/>
  <c r="D140" i="1" s="1"/>
  <c r="Q141" i="1"/>
  <c r="D141" i="1" s="1"/>
  <c r="Q142" i="1"/>
  <c r="D142" i="1" s="1"/>
  <c r="Q143" i="1"/>
  <c r="D143" i="1" s="1"/>
  <c r="Q144" i="1"/>
  <c r="D144" i="1" s="1"/>
  <c r="Q145" i="1"/>
  <c r="D145" i="1" s="1"/>
  <c r="Q146" i="1"/>
  <c r="D146" i="1" s="1"/>
  <c r="Q51" i="1" l="1"/>
  <c r="D51" i="1" s="1"/>
  <c r="Q4" i="1"/>
  <c r="D4" i="1" s="1"/>
  <c r="J147" i="1" l="1"/>
</calcChain>
</file>

<file path=xl/sharedStrings.xml><?xml version="1.0" encoding="utf-8"?>
<sst xmlns="http://schemas.openxmlformats.org/spreadsheetml/2006/main" count="500" uniqueCount="324">
  <si>
    <t>АГЗУ К-105</t>
  </si>
  <si>
    <t>АГЗУ К-65</t>
  </si>
  <si>
    <t>Выкидной трубопровод от скв.№8 (1479) куста К-88 до АГЗУ К-88. Газоингибиторопровод от АГЗУ К-88 до скв.№8 (1479) куста К-88.</t>
  </si>
  <si>
    <t>Выкидной трубопровод от скв.3288-1 К-88 до АГЗУ К-88. Газоингибиторопровод от К-88 до скв.3288-1 К-88.</t>
  </si>
  <si>
    <t>Выкидной трубопровод от скважины 1359 куста К-1362 до АГЗУ К-23. Газоингибиторопровод от АГЗУ К-23 до скважины 1359 куста К-1362</t>
  </si>
  <si>
    <t>Выкидной трубопровод от скв.3418 куста К-1362 до АГЗУ К-23. Газоингибиторопровод от АГЗУ К-23 до скв.3418 куста К-1362.</t>
  </si>
  <si>
    <t>Нефтегазосборный коллектор от временной гребенки К-39 до т.вр. в крановый узел в районе К-35</t>
  </si>
  <si>
    <t>Обустройство скважины №1300 куста К-39</t>
  </si>
  <si>
    <t>Обустройство скважины №5 (1331) куста К-34</t>
  </si>
  <si>
    <t>Обустройство газовой скв.№1040</t>
  </si>
  <si>
    <t>Наряд-заказ № 5</t>
  </si>
  <si>
    <t>Выкидной трубопровод от скв.1479 куста К-88 до АГЗУ К-88
Газоингибиторопровод от АГЗУ К-88 до скв.1479 куста К-88.</t>
  </si>
  <si>
    <t>Выкидной трубопровод от скв.1260 до т.в. в сущ от 3-1. Газоингибиторопроводы от т.в. в сущ от 3-1 до скв.1260</t>
  </si>
  <si>
    <t>Выкидной трубопровод от скв.3418 куста К-1362 до АГЗУ К-23
Газоингибиторопровод от АГЗУ К-23 до скв.3418 куста К-1362.</t>
  </si>
  <si>
    <t>Выкидной трубопровод от скв.3251 до АГЗУ К-28
Газоингибиторопроводы от АГЗУ К-28 до скв.3251</t>
  </si>
  <si>
    <t>Газопровод от скв.1395-1 до т.вр. линию ГГШ Ду168</t>
  </si>
  <si>
    <t>Выкидной трубопровод от скважины №3227 К-11-1 до АГЗУ К-11. Газоингибиторопровод от К-11 до скважины №3227 К-11-1</t>
  </si>
  <si>
    <t>Обустройство скважины №3227</t>
  </si>
  <si>
    <t>Обустройство скважины №3226</t>
  </si>
  <si>
    <t>Обустройство скважины №1331 куста К-34</t>
  </si>
  <si>
    <t>Капитальный ремонт обустройства и обвязки устьев скважин 13шт на ВУ ОНГКМ</t>
  </si>
  <si>
    <t>ВЛ-6кВ до скважины №21-1</t>
  </si>
  <si>
    <t>ВЛ-6кВ до скважины №2р</t>
  </si>
  <si>
    <t>ВЛ-6кВ до скважины №1052</t>
  </si>
  <si>
    <t>ВЛ-6кВ до скважины №1085</t>
  </si>
  <si>
    <t>ВЛ-6кВ до скважины №15-1</t>
  </si>
  <si>
    <t>ВЛ-6кВ до скважины №1071-1</t>
  </si>
  <si>
    <t>Реконструкция инженерно-технических средств охраны (ИТСО) на Восточном участке ОНГКМ в 2018-2019гг.</t>
  </si>
  <si>
    <t>Система мониторинга и оповещения СЭМ</t>
  </si>
  <si>
    <t>Нефтесборный коллектор от АГЗУ К-39 до т.в. в р-не АГЗУ К-35</t>
  </si>
  <si>
    <t>Выкидной трубопровод от скв.1489 куста К-118 до БПС-2 К-35
Газоингибиторопровод от БПС-2 К-35 до скв.1489 куста К-118.</t>
  </si>
  <si>
    <t>Выкидной трубопровод от скв.1561 куста К-118 до БПС-2 К-35
Газоингибиторопровод от БПС-2 К-35 до скв.1561 куста К-118.</t>
  </si>
  <si>
    <t>Выкидной трубопровод от скв.1563 куста К-118 до БПС-2 К-35
Газоингибиторопровод от БПС-2 К-35 до скв.1563 куста К-118.</t>
  </si>
  <si>
    <t>Выкидной трубопровод от скв.1611 куста К-118 до БПС-2 К-35
Газоингибиторопровод от БПС-2 К-35 до скв.1611 куста К-118.</t>
  </si>
  <si>
    <t xml:space="preserve">Выкидные трубопроводы от скв.3287 куста К-105 до АГЗУ К-105 
Газоингибиторопроводы от АГЗУ К-105 до скв.3287 куста К-105 </t>
  </si>
  <si>
    <t>Выкидные трубопроводы от скв.3235 куста К-22 до АГЗУ К-22
Газоингибиторопроводы от АГЗУ К-22 скв.3235 до куста К-22</t>
  </si>
  <si>
    <t>Выкидные трубопроводы от скв.1413 куста К-22 до АГЗУ К-22
Газоингибиторопроводы от АГЗУ К-22 скв.1413 до куста К-22</t>
  </si>
  <si>
    <t>Выкидной трубопровод от скв.3324 К-42 до АГЗУ К-44. Газоингибиторопровод от К-44 до скв.3324 К-42</t>
  </si>
  <si>
    <t>Выкидные трубопроводы от скв.3998 куста К-3400 до АГЗУ К-3400
Газоингибиторопроводы от АГЗУ К-3400 до скв.3998 куста К-3400</t>
  </si>
  <si>
    <t>Выкидной трубопровод от скв.1359 куста К-1362 до АГЗУ К-23
Газоингибиторопровод от АГЗУ К-23 до скв.1359 куста К-1362.</t>
  </si>
  <si>
    <t xml:space="preserve">Выкидной трубопровод от скв.1136-2 К-14 до АГЗУ К-14. Газоингибиторопровод от К-14 до скв.1136-2 К-14. </t>
  </si>
  <si>
    <t xml:space="preserve">Выкидной трубопровод от скв.1421 К-14 до АГЗУ К-14. Газоингибиторопровод от К-14 до скв.1421 К-14. </t>
  </si>
  <si>
    <t>Выкидной трубопровод от скв.1496 до БПС-2 К-35
Газоингибиторопроводы от БПС-2 К-35 до скв.1496</t>
  </si>
  <si>
    <t>Выкидной трубопровод от скв.1543 до АГЗУ К-34. Газоингибиторопровод от К-34 до скв. №1543 К-1324</t>
  </si>
  <si>
    <t>Выкидной трубопровод от скв.1313 куста К-48 до АГЗУ К-48
Газоингибиторопровод от АГЗУ К-48 до скв.1313 куста К-48</t>
  </si>
  <si>
    <t>Выкидной трубопровод от ОД-1240 до АГЗУ-7.
Газоингибиторопровод от АГЗУ-7 до ОД-1240.</t>
  </si>
  <si>
    <t>Выкидной трубопровод от скв.1338 К-1570 до АГЗУ К-1570. Газоингибиторопровод от АГЗУ К-1570 до скв.1338 К-1570.</t>
  </si>
  <si>
    <t>Выкидные трубопроводы от скв.1526 куста К-110 до АГЗУ К-1526
Газоингибиторопроводы от АГЗУ К-1526 до скв.1526 куста К-1526</t>
  </si>
  <si>
    <t>Выкидной трубопровод от скв. №1134 до БПС К-1. Обустройство малогабаритными камерами</t>
  </si>
  <si>
    <t>Выкидные трубопроводы от скв.1429 куста К-122 до АГЗУ К-75
Газоингибиторопроводы от АГЗУ К-75 до скв.1429 куста К-122</t>
  </si>
  <si>
    <t>Выкидные трубопроводы от скв.1436 куста К-122 до АГЗУ К-75
Газоингибиторопроводы от АГЗУ К-75 до скв.1436 куста К-122</t>
  </si>
  <si>
    <t>Обустройство скв.1489 куста К-118</t>
  </si>
  <si>
    <t>Обустройство скв.1561 куста К-118</t>
  </si>
  <si>
    <t>Обустройство скважины №3287</t>
  </si>
  <si>
    <t>Обустройство скважины №3235 К-22</t>
  </si>
  <si>
    <t>Обустройство скважины №1413 К-22</t>
  </si>
  <si>
    <t>Обустройство скважины №1287 К-22</t>
  </si>
  <si>
    <t>Обустройство скважины №3324 куста К-42</t>
  </si>
  <si>
    <t>Обустройство скважины №3998 куста К-3400</t>
  </si>
  <si>
    <t>Обустройство скважины №1359 куста К-1362</t>
  </si>
  <si>
    <t>Обустройство скважины №3418 куста К-1362</t>
  </si>
  <si>
    <t>Обустройство скважины №1302 куста К-14</t>
  </si>
  <si>
    <t>Обустройство скважины №1136-2 куста К-14</t>
  </si>
  <si>
    <t>Обустройство скважины №1421 куста К-14</t>
  </si>
  <si>
    <t>Обустройство скважины №1523 куста К-34</t>
  </si>
  <si>
    <t>Обустройство скважины №1545-1 куста К-42</t>
  </si>
  <si>
    <t>Обустройство скважины №1460</t>
  </si>
  <si>
    <t>Обустройство скважины №1285</t>
  </si>
  <si>
    <t>Обустройство скважины №1547 куста К-1324</t>
  </si>
  <si>
    <t>Обустройство скважины №1543 куста К-1324</t>
  </si>
  <si>
    <t>Обустройство скважины №1313 куста К-48</t>
  </si>
  <si>
    <t>Обустройство скважины №1519 куста К-48</t>
  </si>
  <si>
    <t>Обустройство скважины №3308 куста К-48</t>
  </si>
  <si>
    <t>Обустройство скважины №1399 куста К-48</t>
  </si>
  <si>
    <t>Обустройство скважины №1286</t>
  </si>
  <si>
    <t>Обустройство площадки скважины ОД-1240</t>
  </si>
  <si>
    <t>Обустройство газовой скв.№1040-2</t>
  </si>
  <si>
    <t>Обустройство газовой скв.№1395-1</t>
  </si>
  <si>
    <t>Обустройство газовой скв.№1059</t>
  </si>
  <si>
    <t>Автоматическая система управления расходом газа (АСУРГ) для скважины №1547</t>
  </si>
  <si>
    <t>Обустройство газовой скв.№1061-2</t>
  </si>
  <si>
    <t>ВЛ-6 кВ до куста скважин К-118</t>
  </si>
  <si>
    <t>КТП куста скважин К-118</t>
  </si>
  <si>
    <t>ВЛ-6кВ к КТП на скв.1400</t>
  </si>
  <si>
    <t>КТП на скв.1400</t>
  </si>
  <si>
    <t>ВЛ-6кВ к КТП на скв. 3998 (К-3400)</t>
  </si>
  <si>
    <t>КТП на скв. 3998 (К-3400)</t>
  </si>
  <si>
    <t>ВЛ-6кВ к КТП на скв.1496</t>
  </si>
  <si>
    <t>КТП на скв.1496</t>
  </si>
  <si>
    <t>ВЛ 6 кВ на куст К-1324</t>
  </si>
  <si>
    <t>КТП куста скважины К-1324</t>
  </si>
  <si>
    <t>ВЛ-6кВ к КТП на скв.1436 (К-122)</t>
  </si>
  <si>
    <t>КТП на скв.1436 (К-122)</t>
  </si>
  <si>
    <t>Установка ПАРН 6 кВ</t>
  </si>
  <si>
    <t>ВЛ-6кВ к КТП скважины №1040</t>
  </si>
  <si>
    <t>КТП на скважине №1040</t>
  </si>
  <si>
    <t>Нефтегазосборный трубопровод от куста К-1570 до т.вр. ЗУ-1..-ЗУ-2..ЗУ-3</t>
  </si>
  <si>
    <t>Нефтегазосборный коллектор от скв.1287 К-22 до АГЗУ К-22 
Газоингибиторопровод от АГЗУ К-22 до скв.1287 куста К-22</t>
  </si>
  <si>
    <t>Нефтегазосборый коллектор от К-48 до УЗ К-44. Газоингибиторопровод от УЗ К-44 до К-48</t>
  </si>
  <si>
    <t>Нефтесборный коллектор от АГЗУ К-1526 до КУ К-1526</t>
  </si>
  <si>
    <t>Нефтесборный коллектор от АГЗУ К-1324 до т.вр. в колл. от К-41</t>
  </si>
  <si>
    <t>Нефтесборный трубопровод от К-3400 т.вр. АГЗУ К-75 до К-3</t>
  </si>
  <si>
    <t>АГЗУ К-1570</t>
  </si>
  <si>
    <t>АГЗУ К-48</t>
  </si>
  <si>
    <t>АГЗУ К-39</t>
  </si>
  <si>
    <t>АГЗУ К-1526</t>
  </si>
  <si>
    <t>АГЗУ К-1324</t>
  </si>
  <si>
    <t>АГЗУ К-3400 (128)</t>
  </si>
  <si>
    <t>Скважина №3 (1416) К-1599. Узлы запуска/приема СОД</t>
  </si>
  <si>
    <t>Скважина №4 (1599) К-1599. Узлы запуска/приема СОД</t>
  </si>
  <si>
    <t>Реконструкция обвязки и обустройства устья скв. №2060</t>
  </si>
  <si>
    <t>ВУ ОНГКМ. К-2. Техническое перевооружение (ПСМ Револьвер)</t>
  </si>
  <si>
    <t>Система БШПД</t>
  </si>
  <si>
    <t>Кол-во чел.дней наряд-заказа №5</t>
  </si>
  <si>
    <t>ОБЩЕЕ КОЛИЧЕСТВО ВЫБРАННЫХ ЧЕЛ ДНЕЙ ПО НАРЯДАМ</t>
  </si>
  <si>
    <t>Выкидной трубопровод от скв. 1353 до ЗУ-7. Газоингибиторопровод от ЗУ-3 до скв. 1353</t>
  </si>
  <si>
    <t>Узлы запуска-приема на трубопроводе от куста К-103</t>
  </si>
  <si>
    <t>Автоматическая система управления расходом газа (АСУРГ) для скв.№1050</t>
  </si>
  <si>
    <t>Автоматическая система управления расходом газа (АСУРГ) для скв.№1050-1</t>
  </si>
  <si>
    <t>Автоматическая система управления расходом газа (АСУРГ) для скв.№1052-1</t>
  </si>
  <si>
    <t>Автоматическая система управления расходом газа (АСУРГ) для скв.№1080</t>
  </si>
  <si>
    <t>Автоматическая система управления расходом газа (АСУРГ) для скв.№ 1365 куста К-26</t>
  </si>
  <si>
    <t>ВЛ-6кВ до скв№1081</t>
  </si>
  <si>
    <t>Выкидной трубопровод от ОД-1240 до АГЗУ-7. Газоингибиторопровод от АГЗУ-7 до ОД-1240</t>
  </si>
  <si>
    <t>Выкидной трубопровод от скв.1489 куста К-118 до БПС-2 К-35. Газоингибиторопровод от БПС-2 К-35 до скв.1489 куста К-118</t>
  </si>
  <si>
    <t>Выкидной трубопровод от скв. №6 (3287) К-105 до АГЗУ К-105. Газоингибиторопровод от АГЗУ К-105 до скв.№6 (3287) К-105</t>
  </si>
  <si>
    <t>КТП на скважине №1081</t>
  </si>
  <si>
    <t>Обустройство скважины №1302. Расширение К-14</t>
  </si>
  <si>
    <t>Обустройство скважины №2 (скв. 1543) куста  К-1324</t>
  </si>
  <si>
    <t>Обустройство скважины №3235 куста К-22</t>
  </si>
  <si>
    <t xml:space="preserve">Обустройство скважины №3418 куста К-1362 </t>
  </si>
  <si>
    <t>ВУ ОНГКМ. Система беспроводного широкополосного доступа (БШПД)</t>
  </si>
  <si>
    <t>Узлы пуска-приема нефтегазосборного трубопровода от куста К-1363</t>
  </si>
  <si>
    <t>ВЛ-6/0,4 кВ от ВЛ-6 кВ до КТП-1324</t>
  </si>
  <si>
    <t>Выкидной трубопровод от скв. №2 (1561) К-118 до БПС АГЗУ К-35. Газоингибиторопровод от АГЗУ К-35 до скв. №2 (1561) К-118</t>
  </si>
  <si>
    <t>Выкидной трубопровод от скв. №3 (1563) К-118 до БПС АГЗУ К-35. Газоингибиторопровод от АГЗУ К-35 до скв. №3 (1563) К-118</t>
  </si>
  <si>
    <t>Февраль</t>
  </si>
  <si>
    <t>Сумма</t>
  </si>
  <si>
    <t>Кол-во Чел-дней</t>
  </si>
  <si>
    <t>Сумма  чел-дней</t>
  </si>
  <si>
    <t>машины</t>
  </si>
  <si>
    <t>проживание</t>
  </si>
  <si>
    <t>лнк</t>
  </si>
  <si>
    <t>вагон-дом</t>
  </si>
  <si>
    <t>люди</t>
  </si>
  <si>
    <t>авто</t>
  </si>
  <si>
    <t>ЛНК</t>
  </si>
  <si>
    <t>Вагон-офис</t>
  </si>
  <si>
    <t>ИТОГО</t>
  </si>
  <si>
    <t>1126649.65403-02-04-8088</t>
  </si>
  <si>
    <t>1126649.65403-06-19-8051</t>
  </si>
  <si>
    <t>1126649.66103-02-01-8010</t>
  </si>
  <si>
    <t>1126649.65403-02-01-8005</t>
  </si>
  <si>
    <t>1126649.65403-04-03-8001</t>
  </si>
  <si>
    <t>1126649.54103-02-02-8013</t>
  </si>
  <si>
    <t>1126649.77203-02-01-9007</t>
  </si>
  <si>
    <t>1126649.66103-02-02-8004</t>
  </si>
  <si>
    <t>1126649.66103-01-01-8024</t>
  </si>
  <si>
    <t>1126649.73403-13-99-8011</t>
  </si>
  <si>
    <t>1126649.54103-02-01-9095</t>
  </si>
  <si>
    <t>1126649.65403-02-04-8079</t>
  </si>
  <si>
    <t>1126649.65403-02-04-8094</t>
  </si>
  <si>
    <t>1126649.65403-02-04-8045</t>
  </si>
  <si>
    <t>1126649.65403-02-04-8095</t>
  </si>
  <si>
    <t>1126649.65403-02-04-8086</t>
  </si>
  <si>
    <t>1126649.65403-02-04-8040</t>
  </si>
  <si>
    <t>1126649.65403-02-04-8041</t>
  </si>
  <si>
    <t>1126649.65403-02-04-8098</t>
  </si>
  <si>
    <t>1126649.65403-02-04-8042</t>
  </si>
  <si>
    <t>1126649.65403-02-04-8099</t>
  </si>
  <si>
    <t>1126649.61403-02-04-7012</t>
  </si>
  <si>
    <t>1126649.65403-02-04-8002</t>
  </si>
  <si>
    <t>1126649.65403-02-04-8012</t>
  </si>
  <si>
    <t>1126649.54103-01-01-8060</t>
  </si>
  <si>
    <t>1126649.65403-02-04-8013</t>
  </si>
  <si>
    <t>1126649.54103-02-05-0003</t>
  </si>
  <si>
    <t>1126649.54103-02-05-7014</t>
  </si>
  <si>
    <t>1126649.54103-02-05-7012</t>
  </si>
  <si>
    <t>1126649.54103-02-05-0001</t>
  </si>
  <si>
    <t>1126649.54103-01-01-8074</t>
  </si>
  <si>
    <t>1126649.54103-02-05-7015</t>
  </si>
  <si>
    <t>1126649.74703-06-19-8013</t>
  </si>
  <si>
    <t>1126649.66103-06-19-8010</t>
  </si>
  <si>
    <t>1126649.74703-06-19-8002</t>
  </si>
  <si>
    <t>1126649.66103-06-19-8007</t>
  </si>
  <si>
    <t>1126649.65403-06-19-8006</t>
  </si>
  <si>
    <t>1126649.65403-06-19-8045</t>
  </si>
  <si>
    <t>1126649.65403-06-19-8039</t>
  </si>
  <si>
    <t>1126649.65403-06-19-8038</t>
  </si>
  <si>
    <t>1126649.65403-06-19-8041</t>
  </si>
  <si>
    <t>1126649.65403-06-19-8042</t>
  </si>
  <si>
    <t>1126649.65403-06-19-8026</t>
  </si>
  <si>
    <t>1126649.65403-06-19-8023</t>
  </si>
  <si>
    <t>1126649.65403-06-19-8021</t>
  </si>
  <si>
    <t>1126649.65403-06-19-8061</t>
  </si>
  <si>
    <t>1126649.65403-06-19-8012</t>
  </si>
  <si>
    <t>1126649.75903-02-05-8001</t>
  </si>
  <si>
    <t>1126649.74703-02-01-8005</t>
  </si>
  <si>
    <t>1126649.74703-02-01-8020</t>
  </si>
  <si>
    <t>1126649.74703-02-01-8019</t>
  </si>
  <si>
    <t>1126649.74703-02-01-8010</t>
  </si>
  <si>
    <t>1126649.54103-02-01-8083</t>
  </si>
  <si>
    <t>1126649.54103-02-01-8089</t>
  </si>
  <si>
    <t>1126649.54103-02-01-8085</t>
  </si>
  <si>
    <t>1126649.74703-02-01-8002</t>
  </si>
  <si>
    <t>1126649.54103-02-01-8086</t>
  </si>
  <si>
    <t>1126649.74703-02-01-8014</t>
  </si>
  <si>
    <t>1126649.66103-02-01-8011</t>
  </si>
  <si>
    <t>1126649.66103-02-01-8020</t>
  </si>
  <si>
    <t>1126649.54103-02-01-8090</t>
  </si>
  <si>
    <t>1126649.65403-06-09-8041</t>
  </si>
  <si>
    <t>1126649.74703-02-02-8006</t>
  </si>
  <si>
    <t>1126649.74703-01-01-8011</t>
  </si>
  <si>
    <t>1126649.74703-01-01-8002</t>
  </si>
  <si>
    <t>1126649.54103-01-01-7045</t>
  </si>
  <si>
    <t>1126649.54103-01-01-7029</t>
  </si>
  <si>
    <t>1126649.54103-01-01-8068</t>
  </si>
  <si>
    <t>1126649.54103-01-01-8067</t>
  </si>
  <si>
    <t>1126649.54103-01-01-8061</t>
  </si>
  <si>
    <t>1126649.66103-01-01-8025</t>
  </si>
  <si>
    <t>1126649.54103-01-01-8051</t>
  </si>
  <si>
    <t>1126649.54103-01-01-8062</t>
  </si>
  <si>
    <t>1126649.54103-01-01-8052</t>
  </si>
  <si>
    <t>1126649.54103-01-01-8100</t>
  </si>
  <si>
    <t>1126649.54103-01-01-8048</t>
  </si>
  <si>
    <t>1126649.54103-01-01-8046</t>
  </si>
  <si>
    <t>1126649.54103-01-01-7006</t>
  </si>
  <si>
    <t>1126649.74703-01-01-9017</t>
  </si>
  <si>
    <t>1126649.66103-01-01-8019</t>
  </si>
  <si>
    <t>1126649.54103-01-01-8082</t>
  </si>
  <si>
    <t>1126649.54103-01-01-8092</t>
  </si>
  <si>
    <t>1126649.54103-01-01-8076</t>
  </si>
  <si>
    <t>1126649.47303-01-01-7013</t>
  </si>
  <si>
    <t>1126649.54103-01-01-7030</t>
  </si>
  <si>
    <t>1126649.54103-01-01-8063</t>
  </si>
  <si>
    <t>1126649.54103-01-01-8081</t>
  </si>
  <si>
    <t>1126649.54103-01-01-8059</t>
  </si>
  <si>
    <t>1126649.66103-01-01-8030</t>
  </si>
  <si>
    <t>1126649.74703-02-01-8016</t>
  </si>
  <si>
    <t>1126649.74703-02-01-8017</t>
  </si>
  <si>
    <t>Капитальный ремонт объектов нефтяной и газовой инфраструктуры ВУОНГКМ</t>
  </si>
  <si>
    <t>ВЛ-6кВ до скважины №1081</t>
  </si>
  <si>
    <t>Обустройство скважины №6 куста К-34 (1523)</t>
  </si>
  <si>
    <t>Выкидные трубопроводы от скв.3235 куста К-22 до АГЗУ К-22</t>
  </si>
  <si>
    <t>Выкидной нефтепровод от скв. №1(1509) К-1509 до АГЗУ К-77. Газоингибиторопровод от АГЗУ К-77 скв. №1(1509) К-1509</t>
  </si>
  <si>
    <t>Выкидной нефтепровод от скв. №2(1425) К-1509  до АГЗУ К-77. Газоингибиторопровод от АГЗУ К-77 скв. №2(1425) К-1509</t>
  </si>
  <si>
    <t>Автоматическая система управления расходом газа (АСУРГ) для скв.№3218 куста К-53</t>
  </si>
  <si>
    <t>ВЛ-6 кВ от ф.8 до 8/1 ПС 35/6 кВ Разведочная (КРУН СВЛ №1)</t>
  </si>
  <si>
    <t>ВЛ-6 кВ до площадки ОД-1509</t>
  </si>
  <si>
    <t>ВЛ-6кВ до скважины №1р</t>
  </si>
  <si>
    <t>ВЛ-6кВ до скважины №1009-2</t>
  </si>
  <si>
    <t>ВЛ-6кВ до скважины №20-2</t>
  </si>
  <si>
    <t>ВЛ-6 кВ до КТП скважины 1496 К-ОД от существующей ВЛ-6кВ фидер «Разведочная-09»</t>
  </si>
  <si>
    <t>Выкидной нефтепровод от скв. №1496 до АГЗУ К-35. Газоингибиторопровод от АГЗУ К-35 скв. №1496</t>
  </si>
  <si>
    <t>Выкидной трубопровод от скв. №4 (1611) К-118 до БПС АГЗУ К-35. Газоингибиторопровод от АГЗУ К-35 до скв. №4 (1611) К-118</t>
  </si>
  <si>
    <t xml:space="preserve">Выкидной трубопровод от скважины №1260 до АГЗУ-3. Газоингибиторопровод от АГЗУ-3 до скважины №1260 </t>
  </si>
  <si>
    <t>Трубопровод от скважины №1395-1 до точки врезки в трубопровод от скважины 1057-2 до УПНГ</t>
  </si>
  <si>
    <t>Обустройство скважины №1413 куста К-22</t>
  </si>
  <si>
    <t>Обустройство скважины №3287 куста К-105</t>
  </si>
  <si>
    <t>ВЛ-6 кВ до куста скважин К-97</t>
  </si>
  <si>
    <t>Этап 1: Реконструкция ТЛ-1 УПНГ Восточного участка ОНГКМ (входной сепаратор низкого давления V-1120; подогреватель нефти Н-104; насосная технической воды Р-190 Е/D; блок нагрева и циркуляции теплоносителя)</t>
  </si>
  <si>
    <t>СЭМ в п. Караванный</t>
  </si>
  <si>
    <t>СЭМ в п. Чкалов</t>
  </si>
  <si>
    <t>СЭМ в п. Береговой</t>
  </si>
  <si>
    <t xml:space="preserve">Обустройство скважины №1 К-68 (1498). Автоматическая система управления расходом газа (АСУРГ) для скв.№1498 </t>
  </si>
  <si>
    <t>Выкидной трубопровод от скв.1136-2 К-14 до АГЗУ К-14. Газоингибиторопровод от К-14 до скв.1136-2 К-14</t>
  </si>
  <si>
    <t>Выкидной трубопровод от скв.1421 К-14 до АГЗУ К-14. Газоингибиторопровод от АГЗУ К-14 до скв.1421 К-14. Расширение К-14</t>
  </si>
  <si>
    <t>Выкидной трубопровод от скв.№2 (скв. 1429) К-122 до АГЗУ К-1363. Газоингибиторопровод от АГЗУ К-1363 до скв.№2(скв. 1429) К-122.</t>
  </si>
  <si>
    <t>Автоматическая система управления расходом газа (АСУРГ) для скв.№3241 куста К-33</t>
  </si>
  <si>
    <t>Автоматическая система управления расходом газа (АСУРГ) для скв.№1111-1 куста К-33</t>
  </si>
  <si>
    <t>Выкидные трубопроводы от скв.№1 (скв. 1436) куста К-122 до АГЗУ К-1363. Газоингибиторопроводы от АГЗУ К-1363 до скв.№1 (скв. 1436) куста К-122</t>
  </si>
  <si>
    <t>Нефтегазосборный коллектор от скв.1287 К-22 до АГЗУ К-22. Газоингибиторопровод от АГЗУ К-22 до скв.1287 куста К-22</t>
  </si>
  <si>
    <t>Выкидной трубопровод от скв.1313 куста К-48 до АГЗУ К-48. Газоингибиторопровод от АГЗУ К-48 до скв.1313 куста К-48 (КПРА)</t>
  </si>
  <si>
    <t>Нефтегазосборый коллектор от К-48 до УЗ К-44</t>
  </si>
  <si>
    <t xml:space="preserve">РАСШИФРОВКА ЗА ФЕВРАЛЬ 2019 </t>
  </si>
  <si>
    <t>сумма</t>
  </si>
  <si>
    <t>АГЗУ К-32</t>
  </si>
  <si>
    <t>нет правильного названия</t>
  </si>
  <si>
    <t>Автоматическая система управления расходом газа (АСУРГ) для скв.№1058-2</t>
  </si>
  <si>
    <t>_x000D_Нефтесборный коллектор от АГЗУ К-68</t>
  </si>
  <si>
    <t>_x000D_Обустройство скважины №1416 куста К-1599</t>
  </si>
  <si>
    <t>_x000D_Обустройство скважины №5 куста К-34 (1537)</t>
  </si>
  <si>
    <t>Выкидной трубопровод от скв.1302 К-14 до АГЗУ К-14. Газоингибиторопровод от АГЗУ К-14 до скв.1302 К-14. Расширение К-14</t>
  </si>
  <si>
    <t>Автоматическая система управления расходом газа (АСУРГ) для скв.№105-1Д</t>
  </si>
  <si>
    <t>АГЗУ К-103</t>
  </si>
  <si>
    <t>АГЗУ К-22</t>
  </si>
  <si>
    <t xml:space="preserve">ВЛ-6 кВ на куст К-39 </t>
  </si>
  <si>
    <t>ВЛ-6кВ до скважины №5-1</t>
  </si>
  <si>
    <t>ВЛ-6кВ на куст К-42 отпайкой от ВЛ-6 кВ до куста К-44</t>
  </si>
  <si>
    <t>Выкидной нефтепровод от скв.№4  К-127 (1574) до АГЗУ К-103</t>
  </si>
  <si>
    <t>Выкидной нефтепровод от скв.№6 К-127 (1597) до АГЗУ К-103</t>
  </si>
  <si>
    <t xml:space="preserve">Выкидной трубопровод от ОД-1240 до АГЗУ-7. Газоингибиторопровод от АГЗУ-7 до ОД-1240 </t>
  </si>
  <si>
    <t>Выкидной трубопровод от скв. №5 К-130 (скв. 3242) до БПСА К-130. Газоингибиторопровод от БПСА К-130 до скважины №5  К-130</t>
  </si>
  <si>
    <t>Выкидной трубопровод от скв. №5 куста К-34 (1537) до АГЗУ К-34. Газоингибиторопровод от АГЗУ К-34 до скв. №5 куста К-34 (1537)</t>
  </si>
  <si>
    <t>Выкидной трубопровод и газоингибиторопровод от скв. 1258 К-28</t>
  </si>
  <si>
    <t>Выкидной трубопровод от скв.1301 К-14 до АГЗУ К-14. Газоингибиторопровод от АГЗУ К-14 до скв.1301 К-14. Расширение К-14</t>
  </si>
  <si>
    <t>Выкидной трубопровод от скв. №6 (1477) К-88 до АГЗУ К-88. Газоингибиторопровод от АГЗУ К-88 до скв. №6 (1477) К-88</t>
  </si>
  <si>
    <t>Выкидной трубопровод от скважин №1444 до АГЗУ К-15. Газоингибиторопроводы от АГЗУ К-15 до скважины №1444</t>
  </si>
  <si>
    <t>Выкидной трубопровод от скважины 1361 куста К-1362 до АГЗУ К-23. Газоингибиторопровод от АГЗУ К-23 до скважины 1361 куста К-1362</t>
  </si>
  <si>
    <t>Выкидной трубопровод от скважины №1573 куста К-1599 до ЗУ-6. Газоингибиторопровод от ЗУ-6 до скважины №1573 К-1599</t>
  </si>
  <si>
    <t>Обустройство скважины №1 куста скважин К-68 (1352)</t>
  </si>
  <si>
    <t>Обустройство скважины №1258 куста К-28</t>
  </si>
  <si>
    <t>Обустройство скважины №1301. Расширение К-14</t>
  </si>
  <si>
    <t>Обустройство скважины №1474 куста К-22</t>
  </si>
  <si>
    <t>Обустройство скважины №1481 куста К-88</t>
  </si>
  <si>
    <t>Обустройство скважины №1573 куста К-1599</t>
  </si>
  <si>
    <t>Обустройство скважины №2 К-66 (1542)</t>
  </si>
  <si>
    <t>Обустройство скважины №3 куста скважин К-68 (1498)</t>
  </si>
  <si>
    <t>Обустройство скважины №3224</t>
  </si>
  <si>
    <t>Обустройство скважины №3242 куста К-130</t>
  </si>
  <si>
    <t>Обустройство скважины №3284-1 куста К-105</t>
  </si>
  <si>
    <t>Обустройство скважины №3320 куста К-42</t>
  </si>
  <si>
    <t>Обустройство скважины №3999</t>
  </si>
  <si>
    <t>Обустройство скважины №6 (1477) К-88</t>
  </si>
  <si>
    <t>Обустройство скважины №8 куста К-44 (1534)</t>
  </si>
  <si>
    <t>Скважина №2 (1354) К-1599. Узлы запуска/приема СОД</t>
  </si>
  <si>
    <t>Тех.перевооружение нефтесборного коллектора от АГЗУ К-40 до т.вр. (пл.УЗП СОД К-40)</t>
  </si>
  <si>
    <t>Трубопровод раскачки подтоварной воды от ВРП БКНС до коллектора в поглощающие скважины №53р, 50р на ВУ ОНГКМ</t>
  </si>
  <si>
    <t>Выкидной трубопровод от скв. №6 К-130 (скв. 3245) до БПСА К-130. Газоингибиторопровод от БПСА К-130 до скважины №6 К-130</t>
  </si>
  <si>
    <t>АГЗУ К-88</t>
  </si>
  <si>
    <t>АГЗУ К-68</t>
  </si>
  <si>
    <t>Обустройство скважины №2 куста скважин К-68 (1503)</t>
  </si>
  <si>
    <t>Нефтесборный коллектор от АГЗУ К-68</t>
  </si>
  <si>
    <t>Обустройство скважины №5 куста К-34 (1537)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</si>
</sst>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justify" vertical="center" textRotation="90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0" fontId="0" fillId="3" borderId="0" xfId="0" applyFill="1" applyAlignment="1">
      <alignment vertical="top"/>
    </xf>
    <xf numFmtId="0" fontId="5" fillId="0" borderId="1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164" fontId="6" fillId="2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5" borderId="1" xfId="0" applyFill="1" applyBorder="1" applyAlignment="1">
      <alignment horizontal="center" vertical="top"/>
    </xf>
    <xf numFmtId="0" fontId="0" fillId="5" borderId="0" xfId="0" applyFont="1" applyFill="1"/>
    <xf numFmtId="0" fontId="0" fillId="5" borderId="1" xfId="0" applyFont="1" applyFill="1" applyBorder="1" applyAlignment="1">
      <alignment vertical="top" wrapText="1"/>
    </xf>
    <xf numFmtId="0" fontId="0" fillId="5" borderId="1" xfId="0" applyFill="1" applyBorder="1"/>
  </cellXfs>
  <cellStyles count="3">
    <cellStyle name="Обычный" xfId="0" builtinId="0"/>
    <cellStyle name="Обычный 2" xfId="2"/>
    <cellStyle name="Обычный 4" xfId="1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7"/>
  <sheetViews>
    <sheetView tabSelected="1" zoomScaleNormal="100" workbookViewId="0">
      <pane xSplit="3" topLeftCell="D1" activePane="topRight" state="frozen"/>
      <selection activeCell="A193" sqref="A193"/>
      <selection pane="topRight" activeCell="B7" sqref="B7"/>
    </sheetView>
  </sheetViews>
  <sheetFormatPr defaultRowHeight="15" outlineLevelCol="1" x14ac:dyDescent="0.25"/>
  <cols>
    <col min="1" max="1" width="5.5703125" customWidth="1"/>
    <col min="2" max="2" width="60.42578125" customWidth="1"/>
    <col min="3" max="3" width="53.28515625" customWidth="1"/>
    <col min="4" max="9" width="9.140625" style="9" customWidth="1" outlineLevel="1"/>
    <col min="10" max="10" width="9.140625" style="9"/>
    <col min="11" max="16" width="9.140625" style="9" hidden="1" customWidth="1" outlineLevel="1"/>
    <col min="17" max="17" width="9.140625" style="10" collapsed="1"/>
  </cols>
  <sheetData>
    <row r="1" spans="1:17" x14ac:dyDescent="0.25">
      <c r="D1" s="37">
        <v>2019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7" ht="63" customHeight="1" x14ac:dyDescent="0.25">
      <c r="D2" s="8"/>
      <c r="E2" s="8"/>
      <c r="F2" s="8"/>
      <c r="G2" s="8"/>
      <c r="H2" s="8"/>
      <c r="I2" s="8"/>
      <c r="J2" s="8" t="s">
        <v>136</v>
      </c>
      <c r="K2" s="8"/>
      <c r="L2" s="8"/>
      <c r="M2" s="8"/>
      <c r="N2" s="8"/>
      <c r="O2" s="8"/>
      <c r="P2" s="8"/>
    </row>
    <row r="3" spans="1:17" ht="25.5" x14ac:dyDescent="0.25">
      <c r="D3" s="9" t="s">
        <v>138</v>
      </c>
      <c r="E3" s="9" t="s">
        <v>139</v>
      </c>
      <c r="F3" s="9" t="s">
        <v>140</v>
      </c>
      <c r="G3" s="9" t="s">
        <v>141</v>
      </c>
      <c r="H3" s="9" t="s">
        <v>142</v>
      </c>
      <c r="I3" s="9" t="s">
        <v>143</v>
      </c>
      <c r="J3" s="9" t="s">
        <v>137</v>
      </c>
      <c r="K3" s="9" t="s">
        <v>138</v>
      </c>
      <c r="L3" s="9" t="s">
        <v>139</v>
      </c>
      <c r="M3" s="9" t="s">
        <v>140</v>
      </c>
      <c r="N3" s="9" t="s">
        <v>141</v>
      </c>
      <c r="O3" s="9" t="s">
        <v>142</v>
      </c>
      <c r="P3" s="9" t="s">
        <v>143</v>
      </c>
    </row>
    <row r="4" spans="1:17" ht="18.75" x14ac:dyDescent="0.25">
      <c r="A4" s="7"/>
      <c r="B4" s="4" t="s">
        <v>10</v>
      </c>
      <c r="C4" s="28"/>
      <c r="D4" s="35">
        <f>SUMPRODUCT(SUMIF('февраль 2019'!$C$5:$C$1681,$Q4&amp;{"";" ";"  "},'февраль 2019'!D$5:D$1681))</f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13"/>
      <c r="K4" s="13"/>
      <c r="L4" s="13"/>
      <c r="M4" s="13"/>
      <c r="N4" s="13"/>
      <c r="O4" s="13"/>
      <c r="P4" s="13"/>
      <c r="Q4" s="10">
        <f t="shared" ref="Q4:Q68" si="0">IF(C4=0,Q3,TRIM(C4))</f>
        <v>0</v>
      </c>
    </row>
    <row r="5" spans="1:17" x14ac:dyDescent="0.25">
      <c r="A5" s="40">
        <v>1</v>
      </c>
      <c r="B5" s="43" t="s">
        <v>322</v>
      </c>
      <c r="C5" s="41" t="s">
        <v>322</v>
      </c>
      <c r="D5" s="35">
        <f>SUMPRODUCT(SUMIF('февраль 2019'!$C$5:$C$1681,$Q5&amp;{"";" ";"  "},'февраль 2019'!D$5:D$1681))</f>
        <v>0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13"/>
      <c r="K5" s="13"/>
      <c r="L5" s="13"/>
      <c r="M5" s="13"/>
      <c r="N5" s="13"/>
      <c r="O5" s="13"/>
      <c r="P5" s="13"/>
      <c r="Q5" s="10" t="str">
        <f t="shared" si="0"/>
        <v>Нефтесборный коллектор от АГЗУ К-68</v>
      </c>
    </row>
    <row r="6" spans="1:17" x14ac:dyDescent="0.25">
      <c r="A6" s="40">
        <v>2</v>
      </c>
      <c r="B6" s="42" t="s">
        <v>257</v>
      </c>
      <c r="C6" s="42" t="s">
        <v>257</v>
      </c>
      <c r="D6" s="35">
        <f>SUMPRODUCT(SUMIF('февраль 2019'!$C$5:$C$1681,$Q6&amp;{"";" ";"  "},'февраль 2019'!D$5:D$1681))</f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13"/>
      <c r="K6" s="13"/>
      <c r="L6" s="13"/>
      <c r="M6" s="13"/>
      <c r="N6" s="13"/>
      <c r="O6" s="13"/>
      <c r="P6" s="13"/>
      <c r="Q6" s="10" t="str">
        <f t="shared" si="0"/>
        <v>Обустройство скважины №1413 куста К-22</v>
      </c>
    </row>
    <row r="7" spans="1:17" x14ac:dyDescent="0.25">
      <c r="A7" s="40">
        <v>3</v>
      </c>
      <c r="B7" s="43" t="s">
        <v>323</v>
      </c>
      <c r="C7" s="41" t="s">
        <v>323</v>
      </c>
      <c r="D7" s="35">
        <f>SUMPRODUCT(SUMIF('февраль 2019'!$C$5:$C$1681,$Q7&amp;{"";" ";"  "},'февраль 2019'!D$5:D$1681))</f>
        <v>0</v>
      </c>
      <c r="E7" s="36">
        <v>36404.549999999996</v>
      </c>
      <c r="F7" s="36">
        <v>3984</v>
      </c>
      <c r="G7" s="36">
        <v>1026</v>
      </c>
      <c r="H7" s="36">
        <v>0</v>
      </c>
      <c r="I7" s="36">
        <v>0</v>
      </c>
      <c r="J7" s="13"/>
      <c r="K7" s="13"/>
      <c r="L7" s="13"/>
      <c r="M7" s="13"/>
      <c r="N7" s="13"/>
      <c r="O7" s="13"/>
      <c r="P7" s="13"/>
      <c r="Q7" s="10" t="str">
        <f t="shared" si="0"/>
        <v>Обустройство скважины №5 куста К-34 (1537)</v>
      </c>
    </row>
    <row r="8" spans="1:17" ht="25.5" x14ac:dyDescent="0.25">
      <c r="A8" s="7">
        <v>3</v>
      </c>
      <c r="B8" s="39" t="s">
        <v>14</v>
      </c>
      <c r="C8" s="28" t="s">
        <v>277</v>
      </c>
      <c r="D8" s="35">
        <f>SUMPRODUCT(SUMIF('февраль 2019'!$C$5:$C$1681,$Q8&amp;{"";" ";"  "},'февраль 2019'!D$5:D$1681))</f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3"/>
      <c r="K8" s="13"/>
      <c r="L8" s="13"/>
      <c r="M8" s="13"/>
      <c r="N8" s="13"/>
      <c r="O8" s="13"/>
      <c r="P8" s="13"/>
      <c r="Q8" s="10" t="str">
        <f t="shared" si="0"/>
        <v>нет правильного названия</v>
      </c>
    </row>
    <row r="9" spans="1:17" ht="25.5" x14ac:dyDescent="0.25">
      <c r="A9" s="7">
        <v>5</v>
      </c>
      <c r="B9" s="39" t="s">
        <v>14</v>
      </c>
      <c r="C9" s="28" t="s">
        <v>277</v>
      </c>
      <c r="D9" s="35">
        <f>SUMPRODUCT(SUMIF('февраль 2019'!$C$5:$C$1681,$Q9&amp;{"";" ";"  "},'февраль 2019'!D$5:D$1681))</f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13"/>
      <c r="K9" s="13"/>
      <c r="L9" s="13"/>
      <c r="M9" s="13"/>
      <c r="N9" s="13"/>
      <c r="O9" s="13"/>
      <c r="P9" s="13"/>
      <c r="Q9" s="10" t="str">
        <f t="shared" si="0"/>
        <v>нет правильного названия</v>
      </c>
    </row>
    <row r="10" spans="1:17" x14ac:dyDescent="0.25">
      <c r="A10" s="7">
        <v>6</v>
      </c>
      <c r="B10" s="39" t="s">
        <v>15</v>
      </c>
      <c r="C10" s="28" t="s">
        <v>277</v>
      </c>
      <c r="D10" s="35">
        <f>SUMPRODUCT(SUMIF('февраль 2019'!$C$5:$C$1681,$Q10&amp;{"";" ";"  "},'февраль 2019'!D$5:D$1681))</f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13"/>
      <c r="K10" s="13"/>
      <c r="L10" s="13"/>
      <c r="M10" s="13"/>
      <c r="N10" s="13"/>
      <c r="O10" s="13"/>
      <c r="P10" s="13"/>
      <c r="Q10" s="10" t="str">
        <f t="shared" si="0"/>
        <v>нет правильного названия</v>
      </c>
    </row>
    <row r="11" spans="1:17" ht="25.5" x14ac:dyDescent="0.25">
      <c r="A11" s="7">
        <v>7</v>
      </c>
      <c r="B11" s="39" t="s">
        <v>16</v>
      </c>
      <c r="C11" s="38" t="s">
        <v>16</v>
      </c>
      <c r="D11" s="35">
        <f>SUMPRODUCT(SUMIF('февраль 2019'!$C$5:$C$1681,$Q11&amp;{"";" ";"  "},'февраль 2019'!D$5:D$1681))</f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13"/>
      <c r="K11" s="13"/>
      <c r="L11" s="13"/>
      <c r="M11" s="13"/>
      <c r="N11" s="13"/>
      <c r="O11" s="13"/>
      <c r="P11" s="13"/>
      <c r="Q11" s="10" t="str">
        <f t="shared" si="0"/>
        <v>Выкидной трубопровод от скважины №3227 К-11-1 до АГЗУ К-11. Газоингибиторопровод от К-11 до скважины №3227 К-11-1</v>
      </c>
    </row>
    <row r="12" spans="1:17" ht="25.5" x14ac:dyDescent="0.25">
      <c r="A12" s="7">
        <v>8</v>
      </c>
      <c r="B12" s="2" t="s">
        <v>20</v>
      </c>
      <c r="C12" s="28" t="s">
        <v>277</v>
      </c>
      <c r="D12" s="35">
        <f>SUMPRODUCT(SUMIF('февраль 2019'!$C$5:$C$1681,$Q12&amp;{"";" ";"  "},'февраль 2019'!D$5:D$1681))</f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13"/>
      <c r="K12" s="13"/>
      <c r="L12" s="13"/>
      <c r="M12" s="13"/>
      <c r="N12" s="13"/>
      <c r="O12" s="13"/>
      <c r="P12" s="13"/>
      <c r="Q12" s="10" t="str">
        <f t="shared" si="0"/>
        <v>нет правильного названия</v>
      </c>
    </row>
    <row r="13" spans="1:17" x14ac:dyDescent="0.25">
      <c r="A13" s="7">
        <v>9</v>
      </c>
      <c r="B13" s="2" t="s">
        <v>21</v>
      </c>
      <c r="C13" s="28" t="s">
        <v>21</v>
      </c>
      <c r="D13" s="35">
        <f>SUMPRODUCT(SUMIF('февраль 2019'!$C$5:$C$1681,$Q13&amp;{"";" ";"  "},'февраль 2019'!D$5:D$1681))</f>
        <v>5</v>
      </c>
      <c r="E13" s="36">
        <v>14332.5</v>
      </c>
      <c r="F13" s="36">
        <v>0</v>
      </c>
      <c r="G13" s="36">
        <v>855</v>
      </c>
      <c r="H13" s="36">
        <v>0</v>
      </c>
      <c r="I13" s="36">
        <v>0</v>
      </c>
      <c r="J13" s="13"/>
      <c r="K13" s="13"/>
      <c r="L13" s="13"/>
      <c r="M13" s="13"/>
      <c r="N13" s="13"/>
      <c r="O13" s="13"/>
      <c r="P13" s="13"/>
      <c r="Q13" s="10" t="str">
        <f t="shared" si="0"/>
        <v>ВЛ-6кВ до скважины №21-1</v>
      </c>
    </row>
    <row r="14" spans="1:17" x14ac:dyDescent="0.25">
      <c r="A14" s="7">
        <v>10</v>
      </c>
      <c r="B14" s="2" t="s">
        <v>22</v>
      </c>
      <c r="C14" s="28" t="s">
        <v>22</v>
      </c>
      <c r="D14" s="35">
        <f>SUMPRODUCT(SUMIF('февраль 2019'!$C$5:$C$1681,$Q14&amp;{"";" ";"  "},'февраль 2019'!D$5:D$1681))</f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13"/>
      <c r="K14" s="13"/>
      <c r="L14" s="13"/>
      <c r="M14" s="13"/>
      <c r="N14" s="13"/>
      <c r="O14" s="13"/>
      <c r="P14" s="13"/>
      <c r="Q14" s="10" t="str">
        <f t="shared" si="0"/>
        <v>ВЛ-6кВ до скважины №2р</v>
      </c>
    </row>
    <row r="15" spans="1:17" x14ac:dyDescent="0.25">
      <c r="A15" s="7">
        <v>11</v>
      </c>
      <c r="B15" s="2" t="s">
        <v>23</v>
      </c>
      <c r="C15" s="28" t="s">
        <v>23</v>
      </c>
      <c r="D15" s="35">
        <f>SUMPRODUCT(SUMIF('февраль 2019'!$C$5:$C$1681,$Q15&amp;{"";" ";"  "},'февраль 2019'!D$5:D$1681))</f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13"/>
      <c r="K15" s="13"/>
      <c r="L15" s="13"/>
      <c r="M15" s="13"/>
      <c r="N15" s="13"/>
      <c r="O15" s="13"/>
      <c r="P15" s="13"/>
      <c r="Q15" s="10" t="str">
        <f t="shared" si="0"/>
        <v>ВЛ-6кВ до скважины №1052</v>
      </c>
    </row>
    <row r="16" spans="1:17" x14ac:dyDescent="0.25">
      <c r="A16" s="7">
        <v>12</v>
      </c>
      <c r="B16" s="2" t="s">
        <v>24</v>
      </c>
      <c r="C16" s="28" t="s">
        <v>24</v>
      </c>
      <c r="D16" s="35">
        <f>SUMPRODUCT(SUMIF('февраль 2019'!$C$5:$C$1681,$Q16&amp;{"";" ";"  "},'февраль 2019'!D$5:D$1681))</f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3"/>
      <c r="K16" s="13"/>
      <c r="L16" s="13"/>
      <c r="M16" s="13"/>
      <c r="N16" s="13"/>
      <c r="O16" s="13"/>
      <c r="P16" s="13"/>
      <c r="Q16" s="10" t="str">
        <f t="shared" si="0"/>
        <v>ВЛ-6кВ до скважины №1085</v>
      </c>
    </row>
    <row r="17" spans="1:17" x14ac:dyDescent="0.25">
      <c r="A17" s="7">
        <v>13</v>
      </c>
      <c r="B17" s="2" t="s">
        <v>25</v>
      </c>
      <c r="C17" s="28" t="s">
        <v>25</v>
      </c>
      <c r="D17" s="35">
        <f>SUMPRODUCT(SUMIF('февраль 2019'!$C$5:$C$1681,$Q17&amp;{"";" ";"  "},'февраль 2019'!D$5:D$1681))</f>
        <v>3</v>
      </c>
      <c r="E17" s="36">
        <v>8599.5</v>
      </c>
      <c r="F17" s="36">
        <v>0</v>
      </c>
      <c r="G17" s="36">
        <v>513</v>
      </c>
      <c r="H17" s="36">
        <v>0</v>
      </c>
      <c r="I17" s="36">
        <v>0</v>
      </c>
      <c r="J17" s="13"/>
      <c r="K17" s="13"/>
      <c r="L17" s="13"/>
      <c r="M17" s="13"/>
      <c r="N17" s="13"/>
      <c r="O17" s="13"/>
      <c r="P17" s="13"/>
      <c r="Q17" s="10" t="str">
        <f t="shared" si="0"/>
        <v>ВЛ-6кВ до скважины №15-1</v>
      </c>
    </row>
    <row r="18" spans="1:17" x14ac:dyDescent="0.25">
      <c r="A18" s="7">
        <v>14</v>
      </c>
      <c r="B18" s="2" t="s">
        <v>26</v>
      </c>
      <c r="C18" s="28" t="s">
        <v>26</v>
      </c>
      <c r="D18" s="35">
        <f>SUMPRODUCT(SUMIF('февраль 2019'!$C$5:$C$1681,$Q18&amp;{"";" ";"  "},'февраль 2019'!D$5:D$1681))</f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3"/>
      <c r="K18" s="13"/>
      <c r="L18" s="13"/>
      <c r="M18" s="13"/>
      <c r="N18" s="13"/>
      <c r="O18" s="13"/>
      <c r="P18" s="13"/>
      <c r="Q18" s="10" t="str">
        <f t="shared" si="0"/>
        <v>ВЛ-6кВ до скважины №1071-1</v>
      </c>
    </row>
    <row r="19" spans="1:17" ht="25.5" x14ac:dyDescent="0.25">
      <c r="A19" s="7">
        <v>15</v>
      </c>
      <c r="B19" s="2" t="s">
        <v>29</v>
      </c>
      <c r="C19" s="28" t="s">
        <v>6</v>
      </c>
      <c r="D19" s="35">
        <f>SUMPRODUCT(SUMIF('февраль 2019'!$C$5:$C$1681,$Q19&amp;{"";" ";"  "},'февраль 2019'!D$5:D$1681))</f>
        <v>1</v>
      </c>
      <c r="E19" s="36">
        <v>2866.5</v>
      </c>
      <c r="F19" s="36">
        <v>0</v>
      </c>
      <c r="G19" s="36">
        <v>171</v>
      </c>
      <c r="H19" s="36">
        <v>0</v>
      </c>
      <c r="I19" s="36">
        <v>0</v>
      </c>
      <c r="J19" s="13"/>
      <c r="K19" s="13"/>
      <c r="L19" s="13"/>
      <c r="M19" s="13"/>
      <c r="N19" s="13"/>
      <c r="O19" s="13"/>
      <c r="P19" s="13"/>
      <c r="Q19" s="10" t="str">
        <f t="shared" si="0"/>
        <v>Нефтегазосборный коллектор от временной гребенки К-39 до т.вр. в крановый узел в районе К-35</v>
      </c>
    </row>
    <row r="20" spans="1:17" ht="25.5" x14ac:dyDescent="0.25">
      <c r="A20" s="7">
        <v>16</v>
      </c>
      <c r="B20" s="2" t="s">
        <v>3</v>
      </c>
      <c r="C20" s="28" t="s">
        <v>3</v>
      </c>
      <c r="D20" s="35">
        <f>SUMPRODUCT(SUMIF('февраль 2019'!$C$5:$C$1681,$Q20&amp;{"";" ";"  "},'февраль 2019'!D$5:D$1681))</f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3"/>
      <c r="K20" s="13"/>
      <c r="L20" s="13"/>
      <c r="M20" s="13"/>
      <c r="N20" s="13"/>
      <c r="O20" s="13"/>
      <c r="P20" s="13"/>
      <c r="Q20" s="10" t="str">
        <f t="shared" si="0"/>
        <v>Выкидной трубопровод от скв.3288-1 К-88 до АГЗУ К-88. Газоингибиторопровод от К-88 до скв.3288-1 К-88.</v>
      </c>
    </row>
    <row r="21" spans="1:17" ht="38.25" x14ac:dyDescent="0.25">
      <c r="A21" s="7">
        <v>17</v>
      </c>
      <c r="B21" s="2" t="s">
        <v>11</v>
      </c>
      <c r="C21" s="28" t="s">
        <v>2</v>
      </c>
      <c r="D21" s="35">
        <f>SUMPRODUCT(SUMIF('февраль 2019'!$C$5:$C$1681,$Q21&amp;{"";" ";"  "},'февраль 2019'!D$5:D$1681))</f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3"/>
      <c r="K21" s="13"/>
      <c r="L21" s="13"/>
      <c r="M21" s="13"/>
      <c r="N21" s="13"/>
      <c r="O21" s="13"/>
      <c r="P21" s="13"/>
      <c r="Q21" s="10" t="str">
        <f t="shared" si="0"/>
        <v>Выкидной трубопровод от скв.№8 (1479) куста К-88 до АГЗУ К-88. Газоингибиторопровод от АГЗУ К-88 до скв.№8 (1479) куста К-88.</v>
      </c>
    </row>
    <row r="22" spans="1:17" ht="25.5" x14ac:dyDescent="0.25">
      <c r="A22" s="7">
        <v>18</v>
      </c>
      <c r="B22" s="2" t="s">
        <v>12</v>
      </c>
      <c r="C22" s="28" t="s">
        <v>277</v>
      </c>
      <c r="D22" s="35">
        <f>SUMPRODUCT(SUMIF('февраль 2019'!$C$5:$C$1681,$Q22&amp;{"";" ";"  "},'февраль 2019'!D$5:D$1681))</f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3"/>
      <c r="K22" s="13"/>
      <c r="L22" s="13"/>
      <c r="M22" s="13"/>
      <c r="N22" s="13"/>
      <c r="O22" s="13"/>
      <c r="P22" s="13"/>
      <c r="Q22" s="10" t="str">
        <f t="shared" si="0"/>
        <v>нет правильного названия</v>
      </c>
    </row>
    <row r="23" spans="1:17" ht="25.5" x14ac:dyDescent="0.25">
      <c r="A23" s="7">
        <v>19</v>
      </c>
      <c r="B23" s="3" t="s">
        <v>30</v>
      </c>
      <c r="C23" s="28" t="s">
        <v>124</v>
      </c>
      <c r="D23" s="35">
        <f>SUMPRODUCT(SUMIF('февраль 2019'!$C$5:$C$1681,$Q23&amp;{"";" ";"  "},'февраль 2019'!D$5:D$1681))</f>
        <v>7</v>
      </c>
      <c r="E23" s="36">
        <v>20065.5</v>
      </c>
      <c r="F23" s="36">
        <v>1992</v>
      </c>
      <c r="G23" s="36">
        <v>855</v>
      </c>
      <c r="H23" s="36">
        <v>0</v>
      </c>
      <c r="I23" s="36">
        <v>0</v>
      </c>
      <c r="J23" s="13"/>
      <c r="K23" s="13"/>
      <c r="L23" s="13"/>
      <c r="M23" s="13"/>
      <c r="N23" s="13"/>
      <c r="O23" s="13"/>
      <c r="P23" s="13"/>
      <c r="Q23" s="10" t="str">
        <f t="shared" si="0"/>
        <v>Выкидной трубопровод от скв.1489 куста К-118 до БПС-2 К-35. Газоингибиторопровод от БПС-2 К-35 до скв.1489 куста К-118</v>
      </c>
    </row>
    <row r="24" spans="1:17" ht="38.25" x14ac:dyDescent="0.25">
      <c r="A24" s="7">
        <v>20</v>
      </c>
      <c r="B24" s="2" t="s">
        <v>31</v>
      </c>
      <c r="C24" s="28" t="s">
        <v>134</v>
      </c>
      <c r="D24" s="35">
        <f>SUMPRODUCT(SUMIF('февраль 2019'!$C$5:$C$1681,$Q24&amp;{"";" ";"  "},'февраль 2019'!D$5:D$1681))</f>
        <v>25</v>
      </c>
      <c r="E24" s="36">
        <v>71662.5</v>
      </c>
      <c r="F24" s="36">
        <v>23904</v>
      </c>
      <c r="G24" s="36">
        <v>1881</v>
      </c>
      <c r="H24" s="36">
        <v>4460.62</v>
      </c>
      <c r="I24" s="36">
        <v>0</v>
      </c>
      <c r="J24" s="13"/>
      <c r="K24" s="13"/>
      <c r="L24" s="13"/>
      <c r="M24" s="13"/>
      <c r="N24" s="13"/>
      <c r="O24" s="13"/>
      <c r="P24" s="13"/>
      <c r="Q24" s="10" t="str">
        <f t="shared" si="0"/>
        <v>Выкидной трубопровод от скв. №2 (1561) К-118 до БПС АГЗУ К-35. Газоингибиторопровод от АГЗУ К-35 до скв. №2 (1561) К-118</v>
      </c>
    </row>
    <row r="25" spans="1:17" ht="38.25" x14ac:dyDescent="0.25">
      <c r="A25" s="7">
        <v>21</v>
      </c>
      <c r="B25" s="2" t="s">
        <v>32</v>
      </c>
      <c r="C25" s="28" t="s">
        <v>135</v>
      </c>
      <c r="D25" s="35">
        <f>SUMPRODUCT(SUMIF('февраль 2019'!$C$5:$C$1681,$Q25&amp;{"";" ";"  "},'февраль 2019'!D$5:D$1681))</f>
        <v>19</v>
      </c>
      <c r="E25" s="36">
        <v>54463.5</v>
      </c>
      <c r="F25" s="36">
        <v>5976</v>
      </c>
      <c r="G25" s="36">
        <v>1710</v>
      </c>
      <c r="H25" s="36">
        <v>4460.62</v>
      </c>
      <c r="I25" s="36">
        <v>14320</v>
      </c>
      <c r="J25" s="13"/>
      <c r="K25" s="13"/>
      <c r="L25" s="13"/>
      <c r="M25" s="13"/>
      <c r="N25" s="13"/>
      <c r="O25" s="13"/>
      <c r="P25" s="13"/>
      <c r="Q25" s="10" t="str">
        <f t="shared" si="0"/>
        <v>Выкидной трубопровод от скв. №3 (1563) К-118 до БПС АГЗУ К-35. Газоингибиторопровод от АГЗУ К-35 до скв. №3 (1563) К-118</v>
      </c>
    </row>
    <row r="26" spans="1:17" ht="38.25" x14ac:dyDescent="0.25">
      <c r="A26" s="7">
        <v>22</v>
      </c>
      <c r="B26" s="2" t="s">
        <v>33</v>
      </c>
      <c r="C26" s="28" t="s">
        <v>254</v>
      </c>
      <c r="D26" s="35">
        <f>SUMPRODUCT(SUMIF('февраль 2019'!$C$5:$C$1681,$Q26&amp;{"";" ";"  "},'февраль 2019'!D$5:D$1681))</f>
        <v>11.7</v>
      </c>
      <c r="E26" s="36">
        <v>33538.049999999996</v>
      </c>
      <c r="F26" s="36">
        <v>10956</v>
      </c>
      <c r="G26" s="36">
        <v>1197</v>
      </c>
      <c r="H26" s="36">
        <v>2230.31</v>
      </c>
      <c r="I26" s="36">
        <v>0</v>
      </c>
      <c r="J26" s="13"/>
      <c r="K26" s="13"/>
      <c r="L26" s="13"/>
      <c r="M26" s="13"/>
      <c r="N26" s="13"/>
      <c r="O26" s="13"/>
      <c r="P26" s="13"/>
      <c r="Q26" s="10" t="str">
        <f t="shared" si="0"/>
        <v>Выкидной трубопровод от скв. №4 (1611) К-118 до БПС АГЗУ К-35. Газоингибиторопровод от АГЗУ К-35 до скв. №4 (1611) К-118</v>
      </c>
    </row>
    <row r="27" spans="1:17" ht="25.5" x14ac:dyDescent="0.25">
      <c r="A27" s="7">
        <v>23</v>
      </c>
      <c r="B27" s="2" t="s">
        <v>34</v>
      </c>
      <c r="C27" s="28" t="s">
        <v>125</v>
      </c>
      <c r="D27" s="35">
        <f>SUMPRODUCT(SUMIF('февраль 2019'!$C$5:$C$1681,$Q27&amp;{"";" ";"  "},'февраль 2019'!D$5:D$1681))</f>
        <v>2</v>
      </c>
      <c r="E27" s="36">
        <v>5733</v>
      </c>
      <c r="F27" s="36">
        <v>0</v>
      </c>
      <c r="G27" s="36">
        <v>342</v>
      </c>
      <c r="H27" s="36">
        <v>19431.59</v>
      </c>
      <c r="I27" s="36">
        <v>0</v>
      </c>
      <c r="J27" s="13"/>
      <c r="K27" s="13"/>
      <c r="L27" s="13"/>
      <c r="M27" s="13"/>
      <c r="N27" s="13"/>
      <c r="O27" s="13"/>
      <c r="P27" s="13"/>
      <c r="Q27" s="10" t="str">
        <f t="shared" si="0"/>
        <v>Выкидной трубопровод от скв. №6 (3287) К-105 до АГЗУ К-105. Газоингибиторопровод от АГЗУ К-105 до скв.№6 (3287) К-105</v>
      </c>
    </row>
    <row r="28" spans="1:17" ht="25.5" x14ac:dyDescent="0.25">
      <c r="A28" s="7">
        <v>24</v>
      </c>
      <c r="B28" s="2" t="s">
        <v>35</v>
      </c>
      <c r="C28" s="28" t="s">
        <v>243</v>
      </c>
      <c r="D28" s="35">
        <f>SUMPRODUCT(SUMIF('февраль 2019'!$C$5:$C$1681,$Q28&amp;{"";" ";"  "},'февраль 2019'!D$5:D$1681))</f>
        <v>7</v>
      </c>
      <c r="E28" s="36">
        <v>20065.5</v>
      </c>
      <c r="F28" s="36">
        <v>0</v>
      </c>
      <c r="G28" s="36">
        <v>0</v>
      </c>
      <c r="H28" s="36">
        <v>0</v>
      </c>
      <c r="I28" s="36">
        <v>0</v>
      </c>
      <c r="J28" s="13"/>
      <c r="K28" s="13"/>
      <c r="L28" s="13"/>
      <c r="M28" s="13"/>
      <c r="N28" s="13"/>
      <c r="O28" s="13"/>
      <c r="P28" s="13"/>
      <c r="Q28" s="10" t="str">
        <f t="shared" si="0"/>
        <v>Выкидные трубопроводы от скв.3235 куста К-22 до АГЗУ К-22</v>
      </c>
    </row>
    <row r="29" spans="1:17" ht="25.5" x14ac:dyDescent="0.25">
      <c r="A29" s="7">
        <v>25</v>
      </c>
      <c r="B29" s="2" t="s">
        <v>36</v>
      </c>
      <c r="C29" s="28" t="s">
        <v>277</v>
      </c>
      <c r="D29" s="35">
        <f>SUMPRODUCT(SUMIF('февраль 2019'!$C$5:$C$1681,$Q29&amp;{"";" ";"  "},'февраль 2019'!D$5:D$1681))</f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13"/>
      <c r="K29" s="13"/>
      <c r="L29" s="13"/>
      <c r="M29" s="13"/>
      <c r="N29" s="13"/>
      <c r="O29" s="13"/>
      <c r="P29" s="13"/>
      <c r="Q29" s="10" t="str">
        <f t="shared" si="0"/>
        <v>нет правильного названия</v>
      </c>
    </row>
    <row r="30" spans="1:17" ht="25.5" x14ac:dyDescent="0.25">
      <c r="A30" s="7">
        <v>26</v>
      </c>
      <c r="B30" s="2" t="s">
        <v>37</v>
      </c>
      <c r="C30" s="28" t="s">
        <v>37</v>
      </c>
      <c r="D30" s="35">
        <f>SUMPRODUCT(SUMIF('февраль 2019'!$C$5:$C$1681,$Q30&amp;{"";" ";"  "},'февраль 2019'!D$5:D$1681))</f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13"/>
      <c r="K30" s="13"/>
      <c r="L30" s="13"/>
      <c r="M30" s="13"/>
      <c r="N30" s="13"/>
      <c r="O30" s="13"/>
      <c r="P30" s="13"/>
      <c r="Q30" s="10" t="str">
        <f t="shared" si="0"/>
        <v>Выкидной трубопровод от скв.3324 К-42 до АГЗУ К-44. Газоингибиторопровод от К-44 до скв.3324 К-42</v>
      </c>
    </row>
    <row r="31" spans="1:17" ht="25.5" x14ac:dyDescent="0.25">
      <c r="A31" s="7">
        <v>27</v>
      </c>
      <c r="B31" s="2" t="s">
        <v>38</v>
      </c>
      <c r="C31" s="28" t="s">
        <v>277</v>
      </c>
      <c r="D31" s="35">
        <f>SUMPRODUCT(SUMIF('февраль 2019'!$C$5:$C$1681,$Q31&amp;{"";" ";"  "},'февраль 2019'!D$5:D$1681))</f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13"/>
      <c r="K31" s="13"/>
      <c r="L31" s="13"/>
      <c r="M31" s="13"/>
      <c r="N31" s="13"/>
      <c r="O31" s="13"/>
      <c r="P31" s="13"/>
      <c r="Q31" s="10" t="str">
        <f t="shared" si="0"/>
        <v>нет правильного названия</v>
      </c>
    </row>
    <row r="32" spans="1:17" ht="38.25" x14ac:dyDescent="0.25">
      <c r="A32" s="7">
        <v>28</v>
      </c>
      <c r="B32" s="2" t="s">
        <v>39</v>
      </c>
      <c r="C32" s="28" t="s">
        <v>4</v>
      </c>
      <c r="D32" s="35">
        <f>SUMPRODUCT(SUMIF('февраль 2019'!$C$5:$C$1681,$Q32&amp;{"";" ";"  "},'февраль 2019'!D$5:D$1681))</f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3"/>
      <c r="K32" s="13"/>
      <c r="L32" s="13"/>
      <c r="M32" s="13"/>
      <c r="N32" s="13"/>
      <c r="O32" s="13"/>
      <c r="P32" s="13"/>
      <c r="Q32" s="10" t="str">
        <f t="shared" si="0"/>
        <v>Выкидной трубопровод от скважины 1359 куста К-1362 до АГЗУ К-23. Газоингибиторопровод от АГЗУ К-23 до скважины 1359 куста К-1362</v>
      </c>
    </row>
    <row r="33" spans="1:17" ht="25.5" x14ac:dyDescent="0.25">
      <c r="A33" s="7">
        <v>29</v>
      </c>
      <c r="B33" s="2" t="s">
        <v>13</v>
      </c>
      <c r="C33" s="28" t="s">
        <v>5</v>
      </c>
      <c r="D33" s="35">
        <f>SUMPRODUCT(SUMIF('февраль 2019'!$C$5:$C$1681,$Q33&amp;{"";" ";"  "},'февраль 2019'!D$5:D$1681))</f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13"/>
      <c r="K33" s="13"/>
      <c r="L33" s="13"/>
      <c r="M33" s="13"/>
      <c r="N33" s="13"/>
      <c r="O33" s="13"/>
      <c r="P33" s="13"/>
      <c r="Q33" s="10" t="str">
        <f t="shared" si="0"/>
        <v>Выкидной трубопровод от скв.3418 куста К-1362 до АГЗУ К-23. Газоингибиторопровод от АГЗУ К-23 до скв.3418 куста К-1362.</v>
      </c>
    </row>
    <row r="34" spans="1:17" ht="25.5" x14ac:dyDescent="0.25">
      <c r="A34" s="7">
        <v>30</v>
      </c>
      <c r="B34" s="2" t="s">
        <v>40</v>
      </c>
      <c r="C34" s="28" t="s">
        <v>265</v>
      </c>
      <c r="D34" s="35">
        <f>SUMPRODUCT(SUMIF('февраль 2019'!$C$5:$C$1681,$Q34&amp;{"";" ";"  "},'февраль 2019'!D$5:D$1681))</f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13"/>
      <c r="K34" s="13"/>
      <c r="L34" s="13"/>
      <c r="M34" s="13"/>
      <c r="N34" s="13"/>
      <c r="O34" s="13"/>
      <c r="P34" s="13"/>
      <c r="Q34" s="10" t="str">
        <f t="shared" si="0"/>
        <v>Выкидной трубопровод от скв.1136-2 К-14 до АГЗУ К-14. Газоингибиторопровод от К-14 до скв.1136-2 К-14</v>
      </c>
    </row>
    <row r="35" spans="1:17" ht="38.25" x14ac:dyDescent="0.25">
      <c r="A35" s="7">
        <v>31</v>
      </c>
      <c r="B35" s="2" t="s">
        <v>41</v>
      </c>
      <c r="C35" s="28" t="s">
        <v>266</v>
      </c>
      <c r="D35" s="35">
        <f>SUMPRODUCT(SUMIF('февраль 2019'!$C$5:$C$1681,$Q35&amp;{"";" ";"  "},'февраль 2019'!D$5:D$1681))</f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13"/>
      <c r="K35" s="13"/>
      <c r="L35" s="13"/>
      <c r="M35" s="13"/>
      <c r="N35" s="13"/>
      <c r="O35" s="13"/>
      <c r="P35" s="13"/>
      <c r="Q35" s="10" t="str">
        <f t="shared" si="0"/>
        <v>Выкидной трубопровод от скв.1421 К-14 до АГЗУ К-14. Газоингибиторопровод от АГЗУ К-14 до скв.1421 К-14. Расширение К-14</v>
      </c>
    </row>
    <row r="36" spans="1:17" ht="25.5" x14ac:dyDescent="0.25">
      <c r="A36" s="7">
        <v>32</v>
      </c>
      <c r="B36" s="2" t="s">
        <v>42</v>
      </c>
      <c r="C36" s="28" t="s">
        <v>253</v>
      </c>
      <c r="D36" s="35">
        <f>SUMPRODUCT(SUMIF('февраль 2019'!$C$5:$C$1681,$Q36&amp;{"";" ";"  "},'февраль 2019'!D$5:D$1681))</f>
        <v>10.7</v>
      </c>
      <c r="E36" s="36">
        <v>30671.55</v>
      </c>
      <c r="F36" s="36">
        <v>996</v>
      </c>
      <c r="G36" s="36">
        <v>1026</v>
      </c>
      <c r="H36" s="36">
        <v>0</v>
      </c>
      <c r="I36" s="36">
        <v>0</v>
      </c>
      <c r="J36" s="13"/>
      <c r="K36" s="13"/>
      <c r="L36" s="13"/>
      <c r="M36" s="13"/>
      <c r="N36" s="13"/>
      <c r="O36" s="13"/>
      <c r="P36" s="13"/>
      <c r="Q36" s="10" t="str">
        <f t="shared" si="0"/>
        <v>Выкидной нефтепровод от скв. №1496 до АГЗУ К-35. Газоингибиторопровод от АГЗУ К-35 скв. №1496</v>
      </c>
    </row>
    <row r="37" spans="1:17" ht="25.5" x14ac:dyDescent="0.25">
      <c r="A37" s="7">
        <v>33</v>
      </c>
      <c r="B37" s="2" t="s">
        <v>43</v>
      </c>
      <c r="C37" s="28" t="s">
        <v>43</v>
      </c>
      <c r="D37" s="35">
        <f>SUMPRODUCT(SUMIF('февраль 2019'!$C$5:$C$1681,$Q37&amp;{"";" ";"  "},'февраль 2019'!D$5:D$1681))</f>
        <v>0</v>
      </c>
      <c r="E37" s="36">
        <v>0</v>
      </c>
      <c r="F37" s="36">
        <v>0</v>
      </c>
      <c r="G37" s="36">
        <v>0</v>
      </c>
      <c r="H37" s="36">
        <v>3707.79</v>
      </c>
      <c r="I37" s="36">
        <v>0</v>
      </c>
      <c r="J37" s="13"/>
      <c r="K37" s="13"/>
      <c r="L37" s="13"/>
      <c r="M37" s="13"/>
      <c r="N37" s="13"/>
      <c r="O37" s="13"/>
      <c r="P37" s="13"/>
      <c r="Q37" s="10" t="str">
        <f t="shared" si="0"/>
        <v>Выкидной трубопровод от скв.1543 до АГЗУ К-34. Газоингибиторопровод от К-34 до скв. №1543 К-1324</v>
      </c>
    </row>
    <row r="38" spans="1:17" ht="38.25" x14ac:dyDescent="0.25">
      <c r="A38" s="7">
        <v>34</v>
      </c>
      <c r="B38" s="2" t="s">
        <v>44</v>
      </c>
      <c r="C38" s="28" t="s">
        <v>272</v>
      </c>
      <c r="D38" s="35">
        <f>SUMPRODUCT(SUMIF('февраль 2019'!$C$5:$C$1681,$Q38&amp;{"";" ";"  "},'февраль 2019'!D$5:D$1681))</f>
        <v>1</v>
      </c>
      <c r="E38" s="36">
        <v>2866.5</v>
      </c>
      <c r="F38" s="36">
        <v>0</v>
      </c>
      <c r="G38" s="36">
        <v>0</v>
      </c>
      <c r="H38" s="36">
        <v>0</v>
      </c>
      <c r="I38" s="36">
        <v>0</v>
      </c>
      <c r="J38" s="13"/>
      <c r="K38" s="13"/>
      <c r="L38" s="13"/>
      <c r="M38" s="13"/>
      <c r="N38" s="13"/>
      <c r="O38" s="13"/>
      <c r="P38" s="13"/>
      <c r="Q38" s="10" t="str">
        <f t="shared" si="0"/>
        <v>Выкидной трубопровод от скв.1313 куста К-48 до АГЗУ К-48. Газоингибиторопровод от АГЗУ К-48 до скв.1313 куста К-48 (КПРА)</v>
      </c>
    </row>
    <row r="39" spans="1:17" ht="25.5" x14ac:dyDescent="0.25">
      <c r="A39" s="7">
        <v>35</v>
      </c>
      <c r="B39" s="2" t="s">
        <v>45</v>
      </c>
      <c r="C39" s="28" t="s">
        <v>123</v>
      </c>
      <c r="D39" s="35">
        <f>SUMPRODUCT(SUMIF('февраль 2019'!$C$5:$C$1681,$Q39&amp;{"";" ";"  "},'февраль 2019'!D$5:D$1681))</f>
        <v>14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13"/>
      <c r="K39" s="13"/>
      <c r="L39" s="13"/>
      <c r="M39" s="13"/>
      <c r="N39" s="13"/>
      <c r="O39" s="13"/>
      <c r="P39" s="13"/>
      <c r="Q39" s="10" t="str">
        <f t="shared" si="0"/>
        <v>Выкидной трубопровод от ОД-1240 до АГЗУ-7. Газоингибиторопровод от АГЗУ-7 до ОД-1240</v>
      </c>
    </row>
    <row r="40" spans="1:17" ht="25.5" x14ac:dyDescent="0.25">
      <c r="A40" s="7">
        <v>36</v>
      </c>
      <c r="B40" s="2" t="s">
        <v>46</v>
      </c>
      <c r="C40" s="28" t="s">
        <v>277</v>
      </c>
      <c r="D40" s="35">
        <f>SUMPRODUCT(SUMIF('февраль 2019'!$C$5:$C$1681,$Q40&amp;{"";" ";"  "},'февраль 2019'!D$5:D$1681))</f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3"/>
      <c r="K40" s="13"/>
      <c r="L40" s="13"/>
      <c r="M40" s="13"/>
      <c r="N40" s="13"/>
      <c r="O40" s="13"/>
      <c r="P40" s="13"/>
      <c r="Q40" s="10" t="str">
        <f t="shared" si="0"/>
        <v>нет правильного названия</v>
      </c>
    </row>
    <row r="41" spans="1:17" ht="25.5" x14ac:dyDescent="0.25">
      <c r="A41" s="7">
        <v>37</v>
      </c>
      <c r="B41" s="2" t="s">
        <v>47</v>
      </c>
      <c r="C41" s="28" t="s">
        <v>277</v>
      </c>
      <c r="D41" s="35">
        <f>SUMPRODUCT(SUMIF('февраль 2019'!$C$5:$C$1681,$Q41&amp;{"";" ";"  "},'февраль 2019'!D$5:D$1681))</f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3"/>
      <c r="K41" s="13"/>
      <c r="L41" s="13"/>
      <c r="M41" s="13"/>
      <c r="N41" s="13"/>
      <c r="O41" s="13"/>
      <c r="P41" s="13"/>
      <c r="Q41" s="10" t="str">
        <f t="shared" si="0"/>
        <v>нет правильного названия</v>
      </c>
    </row>
    <row r="42" spans="1:17" ht="25.5" x14ac:dyDescent="0.25">
      <c r="A42" s="7">
        <v>38</v>
      </c>
      <c r="B42" s="2" t="s">
        <v>48</v>
      </c>
      <c r="C42" s="28" t="s">
        <v>48</v>
      </c>
      <c r="D42" s="35">
        <f>SUMPRODUCT(SUMIF('февраль 2019'!$C$5:$C$1681,$Q42&amp;{"";" ";"  "},'февраль 2019'!D$5:D$1681))</f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13"/>
      <c r="K42" s="13"/>
      <c r="L42" s="13"/>
      <c r="M42" s="13"/>
      <c r="N42" s="13"/>
      <c r="O42" s="13"/>
      <c r="P42" s="13"/>
      <c r="Q42" s="10" t="str">
        <f t="shared" si="0"/>
        <v>Выкидной трубопровод от скв. №1134 до БПС К-1. Обустройство малогабаритными камерами</v>
      </c>
    </row>
    <row r="43" spans="1:17" ht="38.25" x14ac:dyDescent="0.25">
      <c r="A43" s="7">
        <v>39</v>
      </c>
      <c r="B43" s="2" t="s">
        <v>49</v>
      </c>
      <c r="C43" s="28" t="s">
        <v>267</v>
      </c>
      <c r="D43" s="35">
        <f>SUMPRODUCT(SUMIF('февраль 2019'!$C$5:$C$1681,$Q43&amp;{"";" ";"  "},'февраль 2019'!D$5:D$1681))</f>
        <v>1</v>
      </c>
      <c r="E43" s="36">
        <v>2866.5</v>
      </c>
      <c r="F43" s="36">
        <v>0</v>
      </c>
      <c r="G43" s="36">
        <v>171</v>
      </c>
      <c r="H43" s="36">
        <v>0</v>
      </c>
      <c r="I43" s="36">
        <v>0</v>
      </c>
      <c r="J43" s="13"/>
      <c r="K43" s="13"/>
      <c r="L43" s="13"/>
      <c r="M43" s="13"/>
      <c r="N43" s="13"/>
      <c r="O43" s="13"/>
      <c r="P43" s="13"/>
      <c r="Q43" s="10" t="str">
        <f t="shared" si="0"/>
        <v>Выкидной трубопровод от скв.№2 (скв. 1429) К-122 до АГЗУ К-1363. Газоингибиторопровод от АГЗУ К-1363 до скв.№2(скв. 1429) К-122.</v>
      </c>
    </row>
    <row r="44" spans="1:17" ht="38.25" x14ac:dyDescent="0.25">
      <c r="A44" s="7">
        <v>40</v>
      </c>
      <c r="B44" s="2" t="s">
        <v>50</v>
      </c>
      <c r="C44" s="28" t="s">
        <v>270</v>
      </c>
      <c r="D44" s="35">
        <f>SUMPRODUCT(SUMIF('февраль 2019'!$C$5:$C$1681,$Q44&amp;{"";" ";"  "},'февраль 2019'!D$5:D$1681))</f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13"/>
      <c r="K44" s="13"/>
      <c r="L44" s="13"/>
      <c r="M44" s="13"/>
      <c r="N44" s="13"/>
      <c r="O44" s="13"/>
      <c r="P44" s="13"/>
      <c r="Q44" s="10" t="str">
        <f t="shared" si="0"/>
        <v>Выкидные трубопроводы от скв.№1 (скв. 1436) куста К-122 до АГЗУ К-1363. Газоингибиторопроводы от АГЗУ К-1363 до скв.№1 (скв. 1436) куста К-122</v>
      </c>
    </row>
    <row r="45" spans="1:17" x14ac:dyDescent="0.25">
      <c r="A45" s="7">
        <v>41</v>
      </c>
      <c r="B45" s="2" t="s">
        <v>51</v>
      </c>
      <c r="C45" s="28" t="s">
        <v>51</v>
      </c>
      <c r="D45" s="35">
        <f>SUMPRODUCT(SUMIF('февраль 2019'!$C$5:$C$1681,$Q45&amp;{"";" ";"  "},'февраль 2019'!D$5:D$1681))</f>
        <v>2</v>
      </c>
      <c r="E45" s="36">
        <v>5733</v>
      </c>
      <c r="F45" s="36">
        <v>0</v>
      </c>
      <c r="G45" s="36">
        <v>171</v>
      </c>
      <c r="H45" s="36">
        <v>0</v>
      </c>
      <c r="I45" s="36">
        <v>0</v>
      </c>
      <c r="J45" s="13"/>
      <c r="K45" s="13"/>
      <c r="L45" s="13"/>
      <c r="M45" s="13"/>
      <c r="N45" s="13"/>
      <c r="O45" s="13"/>
      <c r="P45" s="13"/>
      <c r="Q45" s="10" t="str">
        <f t="shared" si="0"/>
        <v>Обустройство скв.1489 куста К-118</v>
      </c>
    </row>
    <row r="46" spans="1:17" x14ac:dyDescent="0.25">
      <c r="A46" s="7">
        <v>42</v>
      </c>
      <c r="B46" s="2" t="s">
        <v>52</v>
      </c>
      <c r="C46" s="28" t="s">
        <v>277</v>
      </c>
      <c r="D46" s="35">
        <f>SUMPRODUCT(SUMIF('февраль 2019'!$C$5:$C$1681,$Q46&amp;{"";" ";"  "},'февраль 2019'!D$5:D$1681))</f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13"/>
      <c r="K46" s="13"/>
      <c r="L46" s="13"/>
      <c r="M46" s="13"/>
      <c r="N46" s="13"/>
      <c r="O46" s="13"/>
      <c r="P46" s="13"/>
      <c r="Q46" s="10" t="str">
        <f t="shared" si="0"/>
        <v>нет правильного названия</v>
      </c>
    </row>
    <row r="47" spans="1:17" x14ac:dyDescent="0.25">
      <c r="A47" s="7">
        <v>43</v>
      </c>
      <c r="B47" s="2" t="s">
        <v>17</v>
      </c>
      <c r="C47" s="28" t="s">
        <v>17</v>
      </c>
      <c r="D47" s="35">
        <f>SUMPRODUCT(SUMIF('февраль 2019'!$C$5:$C$1681,$Q47&amp;{"";" ";"  "},'февраль 2019'!D$5:D$1681))</f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13"/>
      <c r="K47" s="13"/>
      <c r="L47" s="13"/>
      <c r="M47" s="13"/>
      <c r="N47" s="13"/>
      <c r="O47" s="13"/>
      <c r="P47" s="13"/>
      <c r="Q47" s="10" t="str">
        <f t="shared" si="0"/>
        <v>Обустройство скважины №3227</v>
      </c>
    </row>
    <row r="48" spans="1:17" x14ac:dyDescent="0.25">
      <c r="A48" s="7">
        <v>44</v>
      </c>
      <c r="B48" s="2" t="s">
        <v>18</v>
      </c>
      <c r="C48" s="28" t="s">
        <v>277</v>
      </c>
      <c r="D48" s="35">
        <f>SUMPRODUCT(SUMIF('февраль 2019'!$C$5:$C$1681,$Q48&amp;{"";" ";"  "},'февраль 2019'!D$5:D$1681))</f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13"/>
      <c r="K48" s="13"/>
      <c r="L48" s="13"/>
      <c r="M48" s="13"/>
      <c r="N48" s="13"/>
      <c r="O48" s="13"/>
      <c r="P48" s="13"/>
      <c r="Q48" s="10" t="str">
        <f t="shared" si="0"/>
        <v>нет правильного названия</v>
      </c>
    </row>
    <row r="49" spans="1:22" x14ac:dyDescent="0.25">
      <c r="A49" s="7">
        <v>45</v>
      </c>
      <c r="B49" s="2" t="s">
        <v>53</v>
      </c>
      <c r="C49" s="28" t="s">
        <v>258</v>
      </c>
      <c r="D49" s="35">
        <f>SUMPRODUCT(SUMIF('февраль 2019'!$C$5:$C$1681,$Q49&amp;{"";" ";"  "},'февраль 2019'!D$5:D$1681))</f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13"/>
      <c r="K49" s="13"/>
      <c r="L49" s="13"/>
      <c r="M49" s="13"/>
      <c r="N49" s="13"/>
      <c r="O49" s="13"/>
      <c r="P49" s="13"/>
      <c r="Q49" s="10" t="str">
        <f t="shared" si="0"/>
        <v>Обустройство скважины №3287 куста К-105</v>
      </c>
    </row>
    <row r="50" spans="1:22" x14ac:dyDescent="0.25">
      <c r="A50" s="7">
        <v>46</v>
      </c>
      <c r="B50" s="2" t="s">
        <v>54</v>
      </c>
      <c r="C50" s="28" t="s">
        <v>129</v>
      </c>
      <c r="D50" s="35">
        <f>SUMPRODUCT(SUMIF('февраль 2019'!$C$5:$C$1681,$Q50&amp;{"";" ";"  "},'февраль 2019'!D$5:D$1681))</f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13"/>
      <c r="K50" s="13"/>
      <c r="L50" s="13"/>
      <c r="M50" s="13"/>
      <c r="N50" s="13"/>
      <c r="O50" s="13"/>
      <c r="P50" s="13"/>
      <c r="Q50" s="10" t="str">
        <f t="shared" si="0"/>
        <v>Обустройство скважины №3235 куста К-22</v>
      </c>
    </row>
    <row r="51" spans="1:22" x14ac:dyDescent="0.25">
      <c r="A51" s="7">
        <v>47</v>
      </c>
      <c r="B51" s="2" t="s">
        <v>55</v>
      </c>
      <c r="C51" s="28"/>
      <c r="D51" s="35">
        <f>SUMPRODUCT(SUMIF('февраль 2019'!$C$5:$C$1681,$Q51&amp;{"";" ";"  "},'февраль 2019'!D$5:D$1681))</f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13"/>
      <c r="K51" s="13"/>
      <c r="L51" s="13"/>
      <c r="M51" s="13"/>
      <c r="N51" s="13"/>
      <c r="O51" s="13"/>
      <c r="P51" s="13"/>
      <c r="Q51" s="10" t="str">
        <f t="shared" si="0"/>
        <v>Обустройство скважины №3235 куста К-22</v>
      </c>
    </row>
    <row r="52" spans="1:22" x14ac:dyDescent="0.25">
      <c r="A52" s="7">
        <v>48</v>
      </c>
      <c r="B52" s="2" t="s">
        <v>56</v>
      </c>
      <c r="C52" s="28" t="s">
        <v>277</v>
      </c>
      <c r="D52" s="35">
        <f>SUMPRODUCT(SUMIF('февраль 2019'!$C$5:$C$1681,$Q52&amp;{"";" ";"  "},'февраль 2019'!D$5:D$1681))</f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13"/>
      <c r="K52" s="13"/>
      <c r="L52" s="13"/>
      <c r="M52" s="13"/>
      <c r="N52" s="13"/>
      <c r="O52" s="13"/>
      <c r="P52" s="13"/>
      <c r="Q52" s="10" t="str">
        <f t="shared" si="0"/>
        <v>нет правильного названия</v>
      </c>
    </row>
    <row r="53" spans="1:22" x14ac:dyDescent="0.25">
      <c r="A53" s="7">
        <v>49</v>
      </c>
      <c r="B53" s="2" t="s">
        <v>57</v>
      </c>
      <c r="C53" s="28" t="s">
        <v>57</v>
      </c>
      <c r="D53" s="35">
        <f>SUMPRODUCT(SUMIF('февраль 2019'!$C$5:$C$1681,$Q53&amp;{"";" ";"  "},'февраль 2019'!D$5:D$1681))</f>
        <v>1</v>
      </c>
      <c r="E53" s="36">
        <v>2866.5</v>
      </c>
      <c r="F53" s="36">
        <v>0</v>
      </c>
      <c r="G53" s="36">
        <v>171</v>
      </c>
      <c r="H53" s="36">
        <v>0</v>
      </c>
      <c r="I53" s="36">
        <v>0</v>
      </c>
      <c r="J53" s="13"/>
      <c r="K53" s="13"/>
      <c r="L53" s="13"/>
      <c r="M53" s="13"/>
      <c r="N53" s="13"/>
      <c r="O53" s="13"/>
      <c r="P53" s="13"/>
      <c r="Q53" s="10" t="str">
        <f t="shared" si="0"/>
        <v>Обустройство скважины №3324 куста К-42</v>
      </c>
    </row>
    <row r="54" spans="1:22" x14ac:dyDescent="0.25">
      <c r="A54" s="7">
        <v>50</v>
      </c>
      <c r="B54" s="2" t="s">
        <v>58</v>
      </c>
      <c r="C54" s="28" t="s">
        <v>277</v>
      </c>
      <c r="D54" s="35">
        <f>SUMPRODUCT(SUMIF('февраль 2019'!$C$5:$C$1681,$Q54&amp;{"";" ";"  "},'февраль 2019'!D$5:D$1681))</f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13"/>
      <c r="K54" s="13"/>
      <c r="L54" s="13"/>
      <c r="M54" s="13"/>
      <c r="N54" s="13"/>
      <c r="O54" s="13"/>
      <c r="P54" s="13"/>
      <c r="Q54" s="10" t="str">
        <f t="shared" si="0"/>
        <v>нет правильного названия</v>
      </c>
    </row>
    <row r="55" spans="1:22" x14ac:dyDescent="0.25">
      <c r="A55" s="7">
        <v>51</v>
      </c>
      <c r="B55" s="2" t="s">
        <v>59</v>
      </c>
      <c r="C55" s="28" t="s">
        <v>59</v>
      </c>
      <c r="D55" s="35">
        <f>SUMPRODUCT(SUMIF('февраль 2019'!$C$5:$C$1681,$Q55&amp;{"";" ";"  "},'февраль 2019'!D$5:D$1681))</f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13"/>
      <c r="K55" s="13"/>
      <c r="L55" s="13"/>
      <c r="M55" s="13"/>
      <c r="N55" s="13"/>
      <c r="O55" s="13"/>
      <c r="P55" s="13"/>
      <c r="Q55" s="10" t="str">
        <f t="shared" si="0"/>
        <v>Обустройство скважины №1359 куста К-1362</v>
      </c>
    </row>
    <row r="56" spans="1:22" x14ac:dyDescent="0.25">
      <c r="A56" s="7">
        <v>52</v>
      </c>
      <c r="B56" s="2" t="s">
        <v>60</v>
      </c>
      <c r="C56" s="28" t="s">
        <v>130</v>
      </c>
      <c r="D56" s="35">
        <f>SUMPRODUCT(SUMIF('февраль 2019'!$C$5:$C$1681,$Q56&amp;{"";" ";"  "},'февраль 2019'!D$5:D$1681))</f>
        <v>5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13"/>
      <c r="K56" s="13"/>
      <c r="L56" s="13"/>
      <c r="M56" s="13"/>
      <c r="N56" s="13"/>
      <c r="O56" s="13"/>
      <c r="P56" s="13"/>
      <c r="Q56" s="10" t="str">
        <f t="shared" si="0"/>
        <v>Обустройство скважины №3418 куста К-1362</v>
      </c>
      <c r="V56" t="s">
        <v>60</v>
      </c>
    </row>
    <row r="57" spans="1:22" x14ac:dyDescent="0.25">
      <c r="A57" s="7">
        <v>53</v>
      </c>
      <c r="B57" s="2" t="s">
        <v>61</v>
      </c>
      <c r="C57" s="28" t="s">
        <v>127</v>
      </c>
      <c r="D57" s="35">
        <f>SUMPRODUCT(SUMIF('февраль 2019'!$C$5:$C$1681,$Q57&amp;{"";" ";"  "},'февраль 2019'!D$5:D$1681))</f>
        <v>1</v>
      </c>
      <c r="E57" s="36">
        <v>2866.5</v>
      </c>
      <c r="F57" s="36">
        <v>0</v>
      </c>
      <c r="G57" s="36">
        <v>171</v>
      </c>
      <c r="H57" s="36">
        <v>0</v>
      </c>
      <c r="I57" s="36">
        <v>0</v>
      </c>
      <c r="J57" s="13"/>
      <c r="K57" s="13"/>
      <c r="L57" s="13"/>
      <c r="M57" s="13"/>
      <c r="N57" s="13"/>
      <c r="O57" s="13"/>
      <c r="P57" s="13"/>
      <c r="Q57" s="10" t="str">
        <f t="shared" si="0"/>
        <v>Обустройство скважины №1302. Расширение К-14</v>
      </c>
    </row>
    <row r="58" spans="1:22" x14ac:dyDescent="0.25">
      <c r="A58" s="7">
        <v>54</v>
      </c>
      <c r="B58" s="2" t="s">
        <v>62</v>
      </c>
      <c r="C58" s="28" t="s">
        <v>277</v>
      </c>
      <c r="D58" s="35">
        <f>SUMPRODUCT(SUMIF('февраль 2019'!$C$5:$C$1681,$Q58&amp;{"";" ";"  "},'февраль 2019'!D$5:D$1681))</f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13"/>
      <c r="K58" s="13"/>
      <c r="L58" s="13"/>
      <c r="M58" s="13"/>
      <c r="N58" s="13"/>
      <c r="O58" s="13"/>
      <c r="P58" s="13"/>
      <c r="Q58" s="10" t="str">
        <f t="shared" si="0"/>
        <v>нет правильного названия</v>
      </c>
    </row>
    <row r="59" spans="1:22" ht="15" customHeight="1" x14ac:dyDescent="0.25">
      <c r="A59" s="7">
        <v>55</v>
      </c>
      <c r="B59" s="2" t="s">
        <v>63</v>
      </c>
      <c r="C59" s="28" t="s">
        <v>277</v>
      </c>
      <c r="D59" s="35">
        <f>SUMPRODUCT(SUMIF('февраль 2019'!$C$5:$C$1681,$Q59&amp;{"";" ";"  "},'февраль 2019'!D$5:D$1681))</f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13"/>
      <c r="K59" s="13"/>
      <c r="L59" s="13"/>
      <c r="M59" s="13"/>
      <c r="N59" s="13"/>
      <c r="O59" s="13"/>
      <c r="P59" s="13"/>
      <c r="Q59" s="10" t="str">
        <f t="shared" si="0"/>
        <v>нет правильного названия</v>
      </c>
    </row>
    <row r="60" spans="1:22" x14ac:dyDescent="0.25">
      <c r="A60" s="7">
        <v>56</v>
      </c>
      <c r="B60" s="3" t="s">
        <v>64</v>
      </c>
      <c r="C60" s="28" t="s">
        <v>242</v>
      </c>
      <c r="D60" s="35">
        <f>SUMPRODUCT(SUMIF('февраль 2019'!$C$5:$C$1681,$Q60&amp;{"";" ";"  "},'февраль 2019'!D$5:D$1681))</f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13"/>
      <c r="K60" s="13"/>
      <c r="L60" s="13"/>
      <c r="M60" s="13"/>
      <c r="N60" s="13"/>
      <c r="O60" s="13"/>
      <c r="P60" s="13"/>
      <c r="Q60" s="10" t="str">
        <f t="shared" si="0"/>
        <v>Обустройство скважины №6 куста К-34 (1523)</v>
      </c>
    </row>
    <row r="61" spans="1:22" x14ac:dyDescent="0.25">
      <c r="A61" s="7">
        <v>57</v>
      </c>
      <c r="B61" s="2" t="s">
        <v>65</v>
      </c>
      <c r="C61" s="28" t="s">
        <v>65</v>
      </c>
      <c r="D61" s="35">
        <f>SUMPRODUCT(SUMIF('февраль 2019'!$C$5:$C$1681,$Q61&amp;{"";" ";"  "},'февраль 2019'!D$5:D$1681))</f>
        <v>2</v>
      </c>
      <c r="E61" s="36">
        <v>5733</v>
      </c>
      <c r="F61" s="36">
        <v>0</v>
      </c>
      <c r="G61" s="36">
        <v>171</v>
      </c>
      <c r="H61" s="36">
        <v>0</v>
      </c>
      <c r="I61" s="36">
        <v>0</v>
      </c>
      <c r="J61" s="13"/>
      <c r="K61" s="13"/>
      <c r="L61" s="13"/>
      <c r="M61" s="13"/>
      <c r="N61" s="13"/>
      <c r="O61" s="13"/>
      <c r="P61" s="13"/>
      <c r="Q61" s="10" t="str">
        <f t="shared" si="0"/>
        <v>Обустройство скважины №1545-1 куста К-42</v>
      </c>
    </row>
    <row r="62" spans="1:22" x14ac:dyDescent="0.25">
      <c r="A62" s="7">
        <v>58</v>
      </c>
      <c r="B62" s="2" t="s">
        <v>19</v>
      </c>
      <c r="C62" s="28" t="s">
        <v>8</v>
      </c>
      <c r="D62" s="35">
        <f>SUMPRODUCT(SUMIF('февраль 2019'!$C$5:$C$1681,$Q62&amp;{"";" ";"  "},'февраль 2019'!D$5:D$1681))</f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13"/>
      <c r="K62" s="13"/>
      <c r="L62" s="13"/>
      <c r="M62" s="13"/>
      <c r="N62" s="13"/>
      <c r="O62" s="13"/>
      <c r="P62" s="13"/>
      <c r="Q62" s="10" t="str">
        <f t="shared" si="0"/>
        <v>Обустройство скважины №5 (1331) куста К-34</v>
      </c>
    </row>
    <row r="63" spans="1:22" x14ac:dyDescent="0.25">
      <c r="A63" s="7">
        <v>59</v>
      </c>
      <c r="B63" s="2" t="s">
        <v>66</v>
      </c>
      <c r="C63" s="28" t="s">
        <v>277</v>
      </c>
      <c r="D63" s="35">
        <f>SUMPRODUCT(SUMIF('февраль 2019'!$C$5:$C$1681,$Q63&amp;{"";" ";"  "},'февраль 2019'!D$5:D$1681))</f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13"/>
      <c r="K63" s="13"/>
      <c r="L63" s="13"/>
      <c r="M63" s="13"/>
      <c r="N63" s="13"/>
      <c r="O63" s="13"/>
      <c r="P63" s="13"/>
      <c r="Q63" s="10" t="str">
        <f t="shared" si="0"/>
        <v>нет правильного названия</v>
      </c>
    </row>
    <row r="64" spans="1:22" x14ac:dyDescent="0.25">
      <c r="A64" s="7">
        <v>60</v>
      </c>
      <c r="B64" s="2" t="s">
        <v>67</v>
      </c>
      <c r="C64" s="28" t="s">
        <v>277</v>
      </c>
      <c r="D64" s="35">
        <f>SUMPRODUCT(SUMIF('февраль 2019'!$C$5:$C$1681,$Q64&amp;{"";" ";"  "},'февраль 2019'!D$5:D$1681))</f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13"/>
      <c r="K64" s="13"/>
      <c r="L64" s="13"/>
      <c r="M64" s="13"/>
      <c r="N64" s="13"/>
      <c r="O64" s="13"/>
      <c r="P64" s="13"/>
      <c r="Q64" s="10" t="str">
        <f t="shared" si="0"/>
        <v>нет правильного названия</v>
      </c>
    </row>
    <row r="65" spans="1:17" x14ac:dyDescent="0.25">
      <c r="A65" s="7">
        <v>61</v>
      </c>
      <c r="B65" s="2" t="s">
        <v>68</v>
      </c>
      <c r="C65" s="28" t="s">
        <v>277</v>
      </c>
      <c r="D65" s="35">
        <f>SUMPRODUCT(SUMIF('февраль 2019'!$C$5:$C$1681,$Q65&amp;{"";" ";"  "},'февраль 2019'!D$5:D$1681))</f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13"/>
      <c r="K65" s="13"/>
      <c r="L65" s="13"/>
      <c r="M65" s="13"/>
      <c r="N65" s="13"/>
      <c r="O65" s="13"/>
      <c r="P65" s="13"/>
      <c r="Q65" s="10" t="str">
        <f t="shared" si="0"/>
        <v>нет правильного названия</v>
      </c>
    </row>
    <row r="66" spans="1:17" x14ac:dyDescent="0.25">
      <c r="A66" s="7">
        <v>62</v>
      </c>
      <c r="B66" s="2" t="s">
        <v>69</v>
      </c>
      <c r="C66" s="28" t="s">
        <v>128</v>
      </c>
      <c r="D66" s="35">
        <f>SUMPRODUCT(SUMIF('февраль 2019'!$C$5:$C$1681,$Q66&amp;{"";" ";"  "},'февраль 2019'!D$5:D$1681))</f>
        <v>9.6999999999999993</v>
      </c>
      <c r="E66" s="36">
        <v>27805.05</v>
      </c>
      <c r="F66" s="36">
        <v>0</v>
      </c>
      <c r="G66" s="36">
        <v>1026</v>
      </c>
      <c r="H66" s="36">
        <v>3707.79</v>
      </c>
      <c r="I66" s="36">
        <v>0</v>
      </c>
      <c r="J66" s="13"/>
      <c r="K66" s="13"/>
      <c r="L66" s="13"/>
      <c r="M66" s="13"/>
      <c r="N66" s="13"/>
      <c r="O66" s="13"/>
      <c r="P66" s="13"/>
      <c r="Q66" s="10" t="str">
        <f t="shared" si="0"/>
        <v>Обустройство скважины №2 (скв. 1543) куста  К-1324</v>
      </c>
    </row>
    <row r="67" spans="1:17" x14ac:dyDescent="0.25">
      <c r="A67" s="7">
        <v>63</v>
      </c>
      <c r="B67" s="2" t="s">
        <v>70</v>
      </c>
      <c r="C67" s="28" t="s">
        <v>277</v>
      </c>
      <c r="D67" s="35">
        <f>SUMPRODUCT(SUMIF('февраль 2019'!$C$5:$C$1681,$Q67&amp;{"";" ";"  "},'февраль 2019'!D$5:D$1681))</f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13"/>
      <c r="K67" s="13"/>
      <c r="L67" s="13"/>
      <c r="M67" s="13"/>
      <c r="N67" s="13"/>
      <c r="O67" s="13"/>
      <c r="P67" s="13"/>
      <c r="Q67" s="10" t="str">
        <f t="shared" si="0"/>
        <v>нет правильного названия</v>
      </c>
    </row>
    <row r="68" spans="1:17" x14ac:dyDescent="0.25">
      <c r="A68" s="7">
        <v>64</v>
      </c>
      <c r="B68" s="2" t="s">
        <v>71</v>
      </c>
      <c r="C68" s="28" t="s">
        <v>277</v>
      </c>
      <c r="D68" s="35">
        <f>SUMPRODUCT(SUMIF('февраль 2019'!$C$5:$C$1681,$Q68&amp;{"";" ";"  "},'февраль 2019'!D$5:D$1681))</f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13"/>
      <c r="K68" s="13"/>
      <c r="L68" s="13"/>
      <c r="M68" s="13"/>
      <c r="N68" s="13"/>
      <c r="O68" s="13"/>
      <c r="P68" s="13"/>
      <c r="Q68" s="10" t="str">
        <f t="shared" si="0"/>
        <v>нет правильного названия</v>
      </c>
    </row>
    <row r="69" spans="1:17" x14ac:dyDescent="0.25">
      <c r="A69" s="7">
        <v>65</v>
      </c>
      <c r="B69" s="2" t="s">
        <v>72</v>
      </c>
      <c r="C69" s="28" t="s">
        <v>277</v>
      </c>
      <c r="D69" s="35">
        <f>SUMPRODUCT(SUMIF('февраль 2019'!$C$5:$C$1681,$Q69&amp;{"";" ";"  "},'февраль 2019'!D$5:D$1681))</f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13"/>
      <c r="K69" s="13"/>
      <c r="L69" s="13"/>
      <c r="M69" s="13"/>
      <c r="N69" s="13"/>
      <c r="O69" s="13"/>
      <c r="P69" s="13"/>
      <c r="Q69" s="10" t="str">
        <f t="shared" ref="Q69:Q132" si="1">IF(C69=0,Q68,TRIM(C69))</f>
        <v>нет правильного названия</v>
      </c>
    </row>
    <row r="70" spans="1:17" x14ac:dyDescent="0.25">
      <c r="A70" s="7">
        <v>66</v>
      </c>
      <c r="B70" s="2" t="s">
        <v>73</v>
      </c>
      <c r="C70" s="28" t="s">
        <v>277</v>
      </c>
      <c r="D70" s="35">
        <f>SUMPRODUCT(SUMIF('февраль 2019'!$C$5:$C$1681,$Q70&amp;{"";" ";"  "},'февраль 2019'!D$5:D$1681))</f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13"/>
      <c r="K70" s="13"/>
      <c r="L70" s="13"/>
      <c r="M70" s="13"/>
      <c r="N70" s="13"/>
      <c r="O70" s="13"/>
      <c r="P70" s="13"/>
      <c r="Q70" s="10" t="str">
        <f t="shared" si="1"/>
        <v>нет правильного названия</v>
      </c>
    </row>
    <row r="71" spans="1:17" x14ac:dyDescent="0.25">
      <c r="A71" s="7">
        <v>67</v>
      </c>
      <c r="B71" s="3" t="s">
        <v>7</v>
      </c>
      <c r="C71" s="28" t="s">
        <v>7</v>
      </c>
      <c r="D71" s="35">
        <f>SUMPRODUCT(SUMIF('февраль 2019'!$C$5:$C$1681,$Q71&amp;{"";" ";"  "},'февраль 2019'!D$5:D$1681))</f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13"/>
      <c r="K71" s="13"/>
      <c r="L71" s="13"/>
      <c r="M71" s="13"/>
      <c r="N71" s="13"/>
      <c r="O71" s="13"/>
      <c r="P71" s="13"/>
      <c r="Q71" s="10" t="str">
        <f t="shared" si="1"/>
        <v>Обустройство скважины №1300 куста К-39</v>
      </c>
    </row>
    <row r="72" spans="1:17" x14ac:dyDescent="0.25">
      <c r="A72" s="7">
        <v>68</v>
      </c>
      <c r="B72" s="2" t="s">
        <v>74</v>
      </c>
      <c r="C72" s="28" t="s">
        <v>277</v>
      </c>
      <c r="D72" s="35">
        <f>SUMPRODUCT(SUMIF('февраль 2019'!$C$5:$C$1681,$Q72&amp;{"";" ";"  "},'февраль 2019'!D$5:D$1681))</f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13"/>
      <c r="K72" s="13"/>
      <c r="L72" s="13"/>
      <c r="M72" s="13"/>
      <c r="N72" s="13"/>
      <c r="O72" s="13"/>
      <c r="P72" s="13"/>
      <c r="Q72" s="10" t="str">
        <f t="shared" si="1"/>
        <v>нет правильного названия</v>
      </c>
    </row>
    <row r="73" spans="1:17" x14ac:dyDescent="0.25">
      <c r="A73" s="7">
        <v>69</v>
      </c>
      <c r="B73" s="2" t="s">
        <v>75</v>
      </c>
      <c r="C73" s="28" t="s">
        <v>75</v>
      </c>
      <c r="D73" s="35">
        <f>SUMPRODUCT(SUMIF('февраль 2019'!$C$5:$C$1681,$Q73&amp;{"";" ";"  "},'февраль 2019'!D$5:D$1681))</f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13"/>
      <c r="K73" s="13"/>
      <c r="L73" s="13"/>
      <c r="M73" s="13"/>
      <c r="N73" s="13"/>
      <c r="O73" s="13"/>
      <c r="P73" s="13"/>
      <c r="Q73" s="10" t="str">
        <f t="shared" si="1"/>
        <v>Обустройство площадки скважины ОД-1240</v>
      </c>
    </row>
    <row r="74" spans="1:17" x14ac:dyDescent="0.25">
      <c r="A74" s="7">
        <v>70</v>
      </c>
      <c r="B74" s="2" t="s">
        <v>9</v>
      </c>
      <c r="C74" s="28" t="s">
        <v>9</v>
      </c>
      <c r="D74" s="35">
        <f>SUMPRODUCT(SUMIF('февраль 2019'!$C$5:$C$1681,$Q74&amp;{"";" ";"  "},'февраль 2019'!D$5:D$1681))</f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13"/>
      <c r="K74" s="13"/>
      <c r="L74" s="13"/>
      <c r="M74" s="13"/>
      <c r="N74" s="13"/>
      <c r="O74" s="13"/>
      <c r="P74" s="13"/>
      <c r="Q74" s="10" t="str">
        <f t="shared" si="1"/>
        <v>Обустройство газовой скв.№1040</v>
      </c>
    </row>
    <row r="75" spans="1:17" x14ac:dyDescent="0.25">
      <c r="A75" s="7">
        <v>71</v>
      </c>
      <c r="B75" s="2" t="s">
        <v>76</v>
      </c>
      <c r="C75" s="28" t="s">
        <v>277</v>
      </c>
      <c r="D75" s="35">
        <f>SUMPRODUCT(SUMIF('февраль 2019'!$C$5:$C$1681,$Q75&amp;{"";" ";"  "},'февраль 2019'!D$5:D$1681))</f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13"/>
      <c r="K75" s="13"/>
      <c r="L75" s="13"/>
      <c r="M75" s="13"/>
      <c r="N75" s="13"/>
      <c r="O75" s="13"/>
      <c r="P75" s="13"/>
      <c r="Q75" s="10" t="str">
        <f t="shared" si="1"/>
        <v>нет правильного названия</v>
      </c>
    </row>
    <row r="76" spans="1:17" x14ac:dyDescent="0.25">
      <c r="A76" s="7">
        <v>72</v>
      </c>
      <c r="B76" s="2" t="s">
        <v>77</v>
      </c>
      <c r="C76" s="28" t="s">
        <v>277</v>
      </c>
      <c r="D76" s="35">
        <f>SUMPRODUCT(SUMIF('февраль 2019'!$C$5:$C$1681,$Q76&amp;{"";" ";"  "},'февраль 2019'!D$5:D$1681))</f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13"/>
      <c r="K76" s="13"/>
      <c r="L76" s="13"/>
      <c r="M76" s="13"/>
      <c r="N76" s="13"/>
      <c r="O76" s="13"/>
      <c r="P76" s="13"/>
      <c r="Q76" s="10" t="str">
        <f t="shared" si="1"/>
        <v>нет правильного названия</v>
      </c>
    </row>
    <row r="77" spans="1:17" x14ac:dyDescent="0.25">
      <c r="A77" s="7">
        <v>73</v>
      </c>
      <c r="B77" s="2" t="s">
        <v>78</v>
      </c>
      <c r="C77" s="28" t="s">
        <v>277</v>
      </c>
      <c r="D77" s="35">
        <f>SUMPRODUCT(SUMIF('февраль 2019'!$C$5:$C$1681,$Q77&amp;{"";" ";"  "},'февраль 2019'!D$5:D$1681))</f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13"/>
      <c r="K77" s="13"/>
      <c r="L77" s="13"/>
      <c r="M77" s="13"/>
      <c r="N77" s="13"/>
      <c r="O77" s="13"/>
      <c r="P77" s="13"/>
      <c r="Q77" s="10" t="str">
        <f t="shared" si="1"/>
        <v>нет правильного названия</v>
      </c>
    </row>
    <row r="78" spans="1:17" ht="25.5" x14ac:dyDescent="0.25">
      <c r="A78" s="7">
        <v>74</v>
      </c>
      <c r="B78" s="2" t="s">
        <v>79</v>
      </c>
      <c r="C78" s="28" t="s">
        <v>277</v>
      </c>
      <c r="D78" s="35">
        <f>SUMPRODUCT(SUMIF('февраль 2019'!$C$5:$C$1681,$Q78&amp;{"";" ";"  "},'февраль 2019'!D$5:D$1681))</f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13"/>
      <c r="K78" s="13"/>
      <c r="L78" s="13"/>
      <c r="M78" s="13"/>
      <c r="N78" s="13"/>
      <c r="O78" s="13"/>
      <c r="P78" s="13"/>
      <c r="Q78" s="10" t="str">
        <f t="shared" si="1"/>
        <v>нет правильного названия</v>
      </c>
    </row>
    <row r="79" spans="1:17" x14ac:dyDescent="0.25">
      <c r="A79" s="7">
        <v>75</v>
      </c>
      <c r="B79" s="2" t="s">
        <v>80</v>
      </c>
      <c r="C79" s="28" t="s">
        <v>277</v>
      </c>
      <c r="D79" s="35">
        <f>SUMPRODUCT(SUMIF('февраль 2019'!$C$5:$C$1681,$Q79&amp;{"";" ";"  "},'февраль 2019'!D$5:D$1681))</f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13"/>
      <c r="K79" s="13"/>
      <c r="L79" s="13"/>
      <c r="M79" s="13"/>
      <c r="N79" s="13"/>
      <c r="O79" s="13"/>
      <c r="P79" s="13"/>
      <c r="Q79" s="10" t="str">
        <f t="shared" si="1"/>
        <v>нет правильного названия</v>
      </c>
    </row>
    <row r="80" spans="1:17" x14ac:dyDescent="0.25">
      <c r="A80" s="7">
        <v>76</v>
      </c>
      <c r="B80" s="2" t="s">
        <v>81</v>
      </c>
      <c r="C80" s="28" t="s">
        <v>81</v>
      </c>
      <c r="D80" s="35">
        <f>SUMPRODUCT(SUMIF('февраль 2019'!$C$5:$C$1681,$Q80&amp;{"";" ";"  "},'февраль 2019'!D$5:D$1681))</f>
        <v>11.7</v>
      </c>
      <c r="E80" s="36">
        <v>33538.049999999996</v>
      </c>
      <c r="F80" s="36">
        <v>1992</v>
      </c>
      <c r="G80" s="36">
        <v>1368</v>
      </c>
      <c r="H80" s="36">
        <v>0</v>
      </c>
      <c r="I80" s="36">
        <v>0</v>
      </c>
      <c r="J80" s="13"/>
      <c r="K80" s="13"/>
      <c r="L80" s="13"/>
      <c r="M80" s="13"/>
      <c r="N80" s="13"/>
      <c r="O80" s="13"/>
      <c r="P80" s="13"/>
      <c r="Q80" s="10" t="str">
        <f t="shared" si="1"/>
        <v>ВЛ-6 кВ до куста скважин К-118</v>
      </c>
    </row>
    <row r="81" spans="1:17" x14ac:dyDescent="0.25">
      <c r="A81" s="7">
        <v>77</v>
      </c>
      <c r="B81" s="2" t="s">
        <v>82</v>
      </c>
      <c r="C81" s="28" t="s">
        <v>277</v>
      </c>
      <c r="D81" s="35">
        <f>SUMPRODUCT(SUMIF('февраль 2019'!$C$5:$C$1681,$Q81&amp;{"";" ";"  "},'февраль 2019'!D$5:D$1681))</f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13"/>
      <c r="K81" s="13"/>
      <c r="L81" s="13"/>
      <c r="M81" s="13"/>
      <c r="N81" s="13"/>
      <c r="O81" s="13"/>
      <c r="P81" s="13"/>
      <c r="Q81" s="10" t="str">
        <f t="shared" si="1"/>
        <v>нет правильного названия</v>
      </c>
    </row>
    <row r="82" spans="1:17" x14ac:dyDescent="0.25">
      <c r="A82" s="7">
        <v>78</v>
      </c>
      <c r="B82" s="2" t="s">
        <v>83</v>
      </c>
      <c r="C82" s="28" t="s">
        <v>277</v>
      </c>
      <c r="D82" s="35">
        <f>SUMPRODUCT(SUMIF('февраль 2019'!$C$5:$C$1681,$Q82&amp;{"";" ";"  "},'февраль 2019'!D$5:D$1681))</f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13"/>
      <c r="K82" s="13"/>
      <c r="L82" s="13"/>
      <c r="M82" s="13"/>
      <c r="N82" s="13"/>
      <c r="O82" s="13"/>
      <c r="P82" s="13"/>
      <c r="Q82" s="10" t="str">
        <f t="shared" si="1"/>
        <v>нет правильного названия</v>
      </c>
    </row>
    <row r="83" spans="1:17" x14ac:dyDescent="0.25">
      <c r="A83" s="7">
        <v>79</v>
      </c>
      <c r="B83" s="2" t="s">
        <v>84</v>
      </c>
      <c r="C83" s="28" t="s">
        <v>277</v>
      </c>
      <c r="D83" s="35">
        <f>SUMPRODUCT(SUMIF('февраль 2019'!$C$5:$C$1681,$Q83&amp;{"";" ";"  "},'февраль 2019'!D$5:D$1681))</f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13"/>
      <c r="K83" s="13"/>
      <c r="L83" s="13"/>
      <c r="M83" s="13"/>
      <c r="N83" s="13"/>
      <c r="O83" s="13"/>
      <c r="P83" s="13"/>
      <c r="Q83" s="10" t="str">
        <f t="shared" si="1"/>
        <v>нет правильного названия</v>
      </c>
    </row>
    <row r="84" spans="1:17" x14ac:dyDescent="0.25">
      <c r="A84" s="7">
        <v>80</v>
      </c>
      <c r="B84" s="2" t="s">
        <v>85</v>
      </c>
      <c r="C84" s="28" t="s">
        <v>277</v>
      </c>
      <c r="D84" s="35">
        <f>SUMPRODUCT(SUMIF('февраль 2019'!$C$5:$C$1681,$Q84&amp;{"";" ";"  "},'февраль 2019'!D$5:D$1681))</f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13"/>
      <c r="K84" s="13"/>
      <c r="L84" s="13"/>
      <c r="M84" s="13"/>
      <c r="N84" s="13"/>
      <c r="O84" s="13"/>
      <c r="P84" s="13"/>
      <c r="Q84" s="10" t="str">
        <f t="shared" si="1"/>
        <v>нет правильного названия</v>
      </c>
    </row>
    <row r="85" spans="1:17" x14ac:dyDescent="0.25">
      <c r="A85" s="7">
        <v>81</v>
      </c>
      <c r="B85" s="2" t="s">
        <v>86</v>
      </c>
      <c r="C85" s="28" t="s">
        <v>277</v>
      </c>
      <c r="D85" s="35">
        <f>SUMPRODUCT(SUMIF('февраль 2019'!$C$5:$C$1681,$Q85&amp;{"";" ";"  "},'февраль 2019'!D$5:D$1681))</f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13"/>
      <c r="K85" s="13"/>
      <c r="L85" s="13"/>
      <c r="M85" s="13"/>
      <c r="N85" s="13"/>
      <c r="O85" s="13"/>
      <c r="P85" s="13"/>
      <c r="Q85" s="10" t="str">
        <f t="shared" si="1"/>
        <v>нет правильного названия</v>
      </c>
    </row>
    <row r="86" spans="1:17" ht="26.25" x14ac:dyDescent="0.25">
      <c r="A86" s="7">
        <v>82</v>
      </c>
      <c r="B86" s="2" t="s">
        <v>87</v>
      </c>
      <c r="C86" s="20" t="s">
        <v>252</v>
      </c>
      <c r="D86" s="35">
        <f>SUMPRODUCT(SUMIF('февраль 2019'!$C$5:$C$1681,$Q86&amp;{"";" ";"  "},'февраль 2019'!D$5:D$1681))</f>
        <v>1</v>
      </c>
      <c r="E86" s="36">
        <v>2866.5</v>
      </c>
      <c r="F86" s="36">
        <v>0</v>
      </c>
      <c r="G86" s="36">
        <v>0</v>
      </c>
      <c r="H86" s="36">
        <v>0</v>
      </c>
      <c r="I86" s="36">
        <v>0</v>
      </c>
      <c r="J86" s="13"/>
      <c r="K86" s="13"/>
      <c r="L86" s="13"/>
      <c r="M86" s="13"/>
      <c r="N86" s="13"/>
      <c r="O86" s="13"/>
      <c r="P86" s="13"/>
      <c r="Q86" s="10" t="str">
        <f t="shared" si="1"/>
        <v>ВЛ-6 кВ до КТП скважины 1496 К-ОД от существующей ВЛ-6кВ фидер «Разведочная-09»</v>
      </c>
    </row>
    <row r="87" spans="1:17" x14ac:dyDescent="0.25">
      <c r="A87" s="7">
        <v>83</v>
      </c>
      <c r="B87" s="2" t="s">
        <v>88</v>
      </c>
      <c r="C87" s="28" t="s">
        <v>277</v>
      </c>
      <c r="D87" s="35">
        <f>SUMPRODUCT(SUMIF('февраль 2019'!$C$5:$C$1681,$Q87&amp;{"";" ";"  "},'февраль 2019'!D$5:D$1681))</f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13"/>
      <c r="K87" s="13"/>
      <c r="L87" s="13"/>
      <c r="M87" s="13"/>
      <c r="N87" s="13"/>
      <c r="O87" s="13"/>
      <c r="P87" s="13"/>
      <c r="Q87" s="10" t="str">
        <f t="shared" si="1"/>
        <v>нет правильного названия</v>
      </c>
    </row>
    <row r="88" spans="1:17" x14ac:dyDescent="0.25">
      <c r="A88" s="7">
        <v>84</v>
      </c>
      <c r="B88" s="2" t="s">
        <v>89</v>
      </c>
      <c r="C88" s="28" t="s">
        <v>133</v>
      </c>
      <c r="D88" s="35">
        <f>SUMPRODUCT(SUMIF('февраль 2019'!$C$5:$C$1681,$Q88&amp;{"";" ";"  "},'февраль 2019'!D$5:D$1681))</f>
        <v>12.7</v>
      </c>
      <c r="E88" s="36">
        <v>36404.549999999996</v>
      </c>
      <c r="F88" s="36">
        <v>0</v>
      </c>
      <c r="G88" s="36">
        <v>855</v>
      </c>
      <c r="H88" s="36">
        <v>0</v>
      </c>
      <c r="I88" s="36">
        <v>0</v>
      </c>
      <c r="J88" s="13"/>
      <c r="K88" s="13"/>
      <c r="L88" s="13"/>
      <c r="M88" s="13"/>
      <c r="N88" s="13"/>
      <c r="O88" s="13"/>
      <c r="P88" s="13"/>
      <c r="Q88" s="10" t="str">
        <f t="shared" si="1"/>
        <v>ВЛ-6/0,4 кВ от ВЛ-6 кВ до КТП-1324</v>
      </c>
    </row>
    <row r="89" spans="1:17" x14ac:dyDescent="0.25">
      <c r="A89" s="7">
        <v>85</v>
      </c>
      <c r="B89" s="2" t="s">
        <v>90</v>
      </c>
      <c r="C89" s="28" t="s">
        <v>277</v>
      </c>
      <c r="D89" s="35">
        <f>SUMPRODUCT(SUMIF('февраль 2019'!$C$5:$C$1681,$Q89&amp;{"";" ";"  "},'февраль 2019'!D$5:D$1681))</f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13"/>
      <c r="K89" s="13"/>
      <c r="L89" s="13"/>
      <c r="M89" s="13"/>
      <c r="N89" s="13"/>
      <c r="O89" s="13"/>
      <c r="P89" s="13"/>
      <c r="Q89" s="10" t="str">
        <f t="shared" si="1"/>
        <v>нет правильного названия</v>
      </c>
    </row>
    <row r="90" spans="1:17" x14ac:dyDescent="0.25">
      <c r="A90" s="7">
        <v>86</v>
      </c>
      <c r="B90" s="2" t="s">
        <v>91</v>
      </c>
      <c r="C90" s="28" t="s">
        <v>277</v>
      </c>
      <c r="D90" s="35">
        <f>SUMPRODUCT(SUMIF('февраль 2019'!$C$5:$C$1681,$Q90&amp;{"";" ";"  "},'февраль 2019'!D$5:D$1681))</f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13"/>
      <c r="K90" s="13"/>
      <c r="L90" s="13"/>
      <c r="M90" s="13"/>
      <c r="N90" s="13"/>
      <c r="O90" s="13"/>
      <c r="P90" s="13"/>
      <c r="Q90" s="10" t="str">
        <f t="shared" si="1"/>
        <v>нет правильного названия</v>
      </c>
    </row>
    <row r="91" spans="1:17" x14ac:dyDescent="0.25">
      <c r="A91" s="7">
        <v>87</v>
      </c>
      <c r="B91" s="2" t="s">
        <v>92</v>
      </c>
      <c r="C91" s="28" t="s">
        <v>92</v>
      </c>
      <c r="D91" s="35">
        <f>SUMPRODUCT(SUMIF('февраль 2019'!$C$5:$C$1681,$Q91&amp;{"";" ";"  "},'февраль 2019'!D$5:D$1681))</f>
        <v>1</v>
      </c>
      <c r="E91" s="36">
        <v>2866.5</v>
      </c>
      <c r="F91" s="36">
        <v>0</v>
      </c>
      <c r="G91" s="36">
        <v>0</v>
      </c>
      <c r="H91" s="36">
        <v>0</v>
      </c>
      <c r="I91" s="36">
        <v>0</v>
      </c>
      <c r="J91" s="13"/>
      <c r="K91" s="13"/>
      <c r="L91" s="13"/>
      <c r="M91" s="13"/>
      <c r="N91" s="13"/>
      <c r="O91" s="13"/>
      <c r="P91" s="13"/>
      <c r="Q91" s="10" t="str">
        <f t="shared" si="1"/>
        <v>КТП на скв.1436 (К-122)</v>
      </c>
    </row>
    <row r="92" spans="1:17" x14ac:dyDescent="0.25">
      <c r="A92" s="7">
        <v>88</v>
      </c>
      <c r="B92" s="2" t="s">
        <v>93</v>
      </c>
      <c r="C92" s="28" t="s">
        <v>277</v>
      </c>
      <c r="D92" s="35">
        <f>SUMPRODUCT(SUMIF('февраль 2019'!$C$5:$C$1681,$Q92&amp;{"";" ";"  "},'февраль 2019'!D$5:D$1681))</f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13"/>
      <c r="K92" s="13"/>
      <c r="L92" s="13"/>
      <c r="M92" s="13"/>
      <c r="N92" s="13"/>
      <c r="O92" s="13"/>
      <c r="P92" s="13"/>
      <c r="Q92" s="10" t="str">
        <f t="shared" si="1"/>
        <v>нет правильного названия</v>
      </c>
    </row>
    <row r="93" spans="1:17" x14ac:dyDescent="0.25">
      <c r="A93" s="7">
        <v>89</v>
      </c>
      <c r="B93" s="3" t="s">
        <v>94</v>
      </c>
      <c r="C93" s="28" t="s">
        <v>94</v>
      </c>
      <c r="D93" s="35">
        <f>SUMPRODUCT(SUMIF('февраль 2019'!$C$5:$C$1681,$Q93&amp;{"";" ";"  "},'февраль 2019'!D$5:D$1681))</f>
        <v>1</v>
      </c>
      <c r="E93" s="36">
        <v>2866.5</v>
      </c>
      <c r="F93" s="36">
        <v>0</v>
      </c>
      <c r="G93" s="36">
        <v>171</v>
      </c>
      <c r="H93" s="36">
        <v>0</v>
      </c>
      <c r="I93" s="36">
        <v>0</v>
      </c>
      <c r="J93" s="13"/>
      <c r="K93" s="13"/>
      <c r="L93" s="13"/>
      <c r="M93" s="13"/>
      <c r="N93" s="13"/>
      <c r="O93" s="13"/>
      <c r="P93" s="13"/>
      <c r="Q93" s="10" t="str">
        <f t="shared" si="1"/>
        <v>ВЛ-6кВ к КТП скважины №1040</v>
      </c>
    </row>
    <row r="94" spans="1:17" x14ac:dyDescent="0.25">
      <c r="A94" s="7">
        <v>90</v>
      </c>
      <c r="B94" s="2" t="s">
        <v>95</v>
      </c>
      <c r="C94" s="28" t="s">
        <v>277</v>
      </c>
      <c r="D94" s="35">
        <f>SUMPRODUCT(SUMIF('февраль 2019'!$C$5:$C$1681,$Q94&amp;{"";" ";"  "},'февраль 2019'!D$5:D$1681))</f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13"/>
      <c r="K94" s="13"/>
      <c r="L94" s="13"/>
      <c r="M94" s="13"/>
      <c r="N94" s="13"/>
      <c r="O94" s="13"/>
      <c r="P94" s="13"/>
      <c r="Q94" s="10" t="str">
        <f t="shared" si="1"/>
        <v>нет правильного названия</v>
      </c>
    </row>
    <row r="95" spans="1:17" ht="25.5" x14ac:dyDescent="0.25">
      <c r="A95" s="7">
        <v>91</v>
      </c>
      <c r="B95" s="2" t="s">
        <v>96</v>
      </c>
      <c r="C95" s="28" t="s">
        <v>277</v>
      </c>
      <c r="D95" s="35">
        <f>SUMPRODUCT(SUMIF('февраль 2019'!$C$5:$C$1681,$Q95&amp;{"";" ";"  "},'февраль 2019'!D$5:D$1681))</f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13"/>
      <c r="K95" s="13"/>
      <c r="L95" s="13"/>
      <c r="M95" s="13"/>
      <c r="N95" s="13"/>
      <c r="O95" s="13"/>
      <c r="P95" s="13"/>
      <c r="Q95" s="10" t="str">
        <f t="shared" si="1"/>
        <v>нет правильного названия</v>
      </c>
    </row>
    <row r="96" spans="1:17" ht="25.5" x14ac:dyDescent="0.25">
      <c r="A96" s="7">
        <v>92</v>
      </c>
      <c r="B96" s="2" t="s">
        <v>97</v>
      </c>
      <c r="C96" s="28" t="s">
        <v>271</v>
      </c>
      <c r="D96" s="35">
        <f>SUMPRODUCT(SUMIF('февраль 2019'!$C$5:$C$1681,$Q96&amp;{"";" ";"  "},'февраль 2019'!D$5:D$1681))</f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13"/>
      <c r="K96" s="13"/>
      <c r="L96" s="13"/>
      <c r="M96" s="13"/>
      <c r="N96" s="13"/>
      <c r="O96" s="13"/>
      <c r="P96" s="13"/>
      <c r="Q96" s="10" t="str">
        <f t="shared" si="1"/>
        <v>Нефтегазосборный коллектор от скв.1287 К-22 до АГЗУ К-22. Газоингибиторопровод от АГЗУ К-22 до скв.1287 куста К-22</v>
      </c>
    </row>
    <row r="97" spans="1:17" ht="25.5" x14ac:dyDescent="0.25">
      <c r="A97" s="7">
        <v>93</v>
      </c>
      <c r="B97" s="2" t="s">
        <v>98</v>
      </c>
      <c r="C97" s="28" t="s">
        <v>273</v>
      </c>
      <c r="D97" s="35">
        <f>SUMPRODUCT(SUMIF('февраль 2019'!$C$5:$C$1681,$Q97&amp;{"";" ";"  "},'февраль 2019'!D$5:D$1681))</f>
        <v>1</v>
      </c>
      <c r="E97" s="36">
        <v>2866.5</v>
      </c>
      <c r="F97" s="36">
        <v>0</v>
      </c>
      <c r="G97" s="36">
        <v>171</v>
      </c>
      <c r="H97" s="36">
        <v>0</v>
      </c>
      <c r="I97" s="36">
        <v>0</v>
      </c>
      <c r="J97" s="13"/>
      <c r="K97" s="13"/>
      <c r="L97" s="13"/>
      <c r="M97" s="13"/>
      <c r="N97" s="13"/>
      <c r="O97" s="13"/>
      <c r="P97" s="13"/>
      <c r="Q97" s="10" t="str">
        <f t="shared" si="1"/>
        <v>Нефтегазосборый коллектор от К-48 до УЗ К-44</v>
      </c>
    </row>
    <row r="98" spans="1:17" x14ac:dyDescent="0.25">
      <c r="A98" s="7">
        <v>94</v>
      </c>
      <c r="B98" s="3" t="s">
        <v>29</v>
      </c>
      <c r="C98" s="28" t="s">
        <v>277</v>
      </c>
      <c r="D98" s="35">
        <f>SUMPRODUCT(SUMIF('февраль 2019'!$C$5:$C$1681,$Q98&amp;{"";" ";"  "},'февраль 2019'!D$5:D$1681))</f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13"/>
      <c r="K98" s="13"/>
      <c r="L98" s="13"/>
      <c r="M98" s="13"/>
      <c r="N98" s="13"/>
      <c r="O98" s="13"/>
      <c r="P98" s="13"/>
      <c r="Q98" s="10" t="str">
        <f t="shared" si="1"/>
        <v>нет правильного названия</v>
      </c>
    </row>
    <row r="99" spans="1:17" x14ac:dyDescent="0.25">
      <c r="A99" s="7">
        <v>95</v>
      </c>
      <c r="B99" s="2" t="s">
        <v>99</v>
      </c>
      <c r="C99" s="28" t="s">
        <v>277</v>
      </c>
      <c r="D99" s="35">
        <f>SUMPRODUCT(SUMIF('февраль 2019'!$C$5:$C$1681,$Q99&amp;{"";" ";"  "},'февраль 2019'!D$5:D$1681))</f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13"/>
      <c r="K99" s="13"/>
      <c r="L99" s="13"/>
      <c r="M99" s="13"/>
      <c r="N99" s="13"/>
      <c r="O99" s="13"/>
      <c r="P99" s="13"/>
      <c r="Q99" s="10" t="str">
        <f t="shared" si="1"/>
        <v>нет правильного названия</v>
      </c>
    </row>
    <row r="100" spans="1:17" ht="25.5" x14ac:dyDescent="0.25">
      <c r="A100" s="7">
        <v>96</v>
      </c>
      <c r="B100" s="3" t="s">
        <v>100</v>
      </c>
      <c r="C100" s="28" t="s">
        <v>100</v>
      </c>
      <c r="D100" s="35">
        <f>SUMPRODUCT(SUMIF('февраль 2019'!$C$5:$C$1681,$Q100&amp;{"";" ";"  "},'февраль 2019'!D$5:D$1681))</f>
        <v>16</v>
      </c>
      <c r="E100" s="36">
        <v>45864</v>
      </c>
      <c r="F100" s="36">
        <v>15936</v>
      </c>
      <c r="G100" s="36">
        <v>855</v>
      </c>
      <c r="H100" s="36">
        <v>0</v>
      </c>
      <c r="I100" s="36">
        <v>0</v>
      </c>
      <c r="J100" s="13"/>
      <c r="K100" s="13"/>
      <c r="L100" s="13"/>
      <c r="M100" s="13"/>
      <c r="N100" s="13"/>
      <c r="O100" s="13"/>
      <c r="P100" s="13"/>
      <c r="Q100" s="10" t="str">
        <f t="shared" si="1"/>
        <v>Нефтесборный коллектор от АГЗУ К-1324 до т.вр. в колл. от К-41</v>
      </c>
    </row>
    <row r="101" spans="1:17" x14ac:dyDescent="0.25">
      <c r="A101" s="7">
        <v>97</v>
      </c>
      <c r="B101" s="2" t="s">
        <v>101</v>
      </c>
      <c r="C101" s="28" t="s">
        <v>277</v>
      </c>
      <c r="D101" s="35">
        <f>SUMPRODUCT(SUMIF('февраль 2019'!$C$5:$C$1681,$Q101&amp;{"";" ";"  "},'февраль 2019'!D$5:D$1681))</f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13"/>
      <c r="K101" s="13"/>
      <c r="L101" s="13"/>
      <c r="M101" s="13"/>
      <c r="N101" s="13"/>
      <c r="O101" s="13"/>
      <c r="P101" s="13"/>
      <c r="Q101" s="10" t="str">
        <f t="shared" si="1"/>
        <v>нет правильного названия</v>
      </c>
    </row>
    <row r="102" spans="1:17" x14ac:dyDescent="0.25">
      <c r="A102" s="7">
        <v>98</v>
      </c>
      <c r="B102" s="2" t="s">
        <v>102</v>
      </c>
      <c r="C102" s="28" t="s">
        <v>277</v>
      </c>
      <c r="D102" s="35">
        <f>SUMPRODUCT(SUMIF('февраль 2019'!$C$5:$C$1681,$Q102&amp;{"";" ";"  "},'февраль 2019'!D$5:D$1681))</f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13"/>
      <c r="K102" s="13"/>
      <c r="L102" s="13"/>
      <c r="M102" s="13"/>
      <c r="N102" s="13"/>
      <c r="O102" s="13"/>
      <c r="P102" s="13"/>
      <c r="Q102" s="10" t="str">
        <f t="shared" si="1"/>
        <v>нет правильного названия</v>
      </c>
    </row>
    <row r="103" spans="1:17" x14ac:dyDescent="0.25">
      <c r="A103" s="7">
        <v>99</v>
      </c>
      <c r="B103" s="2" t="s">
        <v>103</v>
      </c>
      <c r="C103" s="28" t="s">
        <v>277</v>
      </c>
      <c r="D103" s="35">
        <f>SUMPRODUCT(SUMIF('февраль 2019'!$C$5:$C$1681,$Q103&amp;{"";" ";"  "},'февраль 2019'!D$5:D$1681))</f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13"/>
      <c r="K103" s="13"/>
      <c r="L103" s="13"/>
      <c r="M103" s="13"/>
      <c r="N103" s="13"/>
      <c r="O103" s="13"/>
      <c r="P103" s="13"/>
      <c r="Q103" s="10" t="str">
        <f t="shared" si="1"/>
        <v>нет правильного названия</v>
      </c>
    </row>
    <row r="104" spans="1:17" x14ac:dyDescent="0.25">
      <c r="A104" s="7">
        <v>100</v>
      </c>
      <c r="B104" s="2" t="s">
        <v>0</v>
      </c>
      <c r="C104" s="28" t="s">
        <v>0</v>
      </c>
      <c r="D104" s="35">
        <f>SUMPRODUCT(SUMIF('февраль 2019'!$C$5:$C$1681,$Q104&amp;{"";" ";"  "},'февраль 2019'!D$5:D$1681))</f>
        <v>27</v>
      </c>
      <c r="E104" s="36">
        <v>77395.5</v>
      </c>
      <c r="F104" s="36">
        <v>7968</v>
      </c>
      <c r="G104" s="36">
        <v>3762</v>
      </c>
      <c r="H104" s="36">
        <v>0</v>
      </c>
      <c r="I104" s="36">
        <v>0</v>
      </c>
      <c r="J104" s="13"/>
      <c r="K104" s="13"/>
      <c r="L104" s="13"/>
      <c r="M104" s="13"/>
      <c r="N104" s="13"/>
      <c r="O104" s="13"/>
      <c r="P104" s="13"/>
      <c r="Q104" s="10" t="str">
        <f t="shared" si="1"/>
        <v>АГЗУ К-105</v>
      </c>
    </row>
    <row r="105" spans="1:17" x14ac:dyDescent="0.25">
      <c r="A105" s="7">
        <v>101</v>
      </c>
      <c r="B105" s="2" t="s">
        <v>104</v>
      </c>
      <c r="C105" s="28" t="s">
        <v>277</v>
      </c>
      <c r="D105" s="35">
        <f>SUMPRODUCT(SUMIF('февраль 2019'!$C$5:$C$1681,$Q105&amp;{"";" ";"  "},'февраль 2019'!D$5:D$1681))</f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13"/>
      <c r="K105" s="13"/>
      <c r="L105" s="13"/>
      <c r="M105" s="13"/>
      <c r="N105" s="13"/>
      <c r="O105" s="13"/>
      <c r="P105" s="13"/>
      <c r="Q105" s="10" t="str">
        <f t="shared" si="1"/>
        <v>нет правильного названия</v>
      </c>
    </row>
    <row r="106" spans="1:17" x14ac:dyDescent="0.25">
      <c r="A106" s="7">
        <v>102</v>
      </c>
      <c r="B106" s="2" t="s">
        <v>105</v>
      </c>
      <c r="C106" s="28" t="s">
        <v>277</v>
      </c>
      <c r="D106" s="35">
        <f>SUMPRODUCT(SUMIF('февраль 2019'!$C$5:$C$1681,$Q106&amp;{"";" ";"  "},'февраль 2019'!D$5:D$1681))</f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13"/>
      <c r="K106" s="13"/>
      <c r="L106" s="13"/>
      <c r="M106" s="13"/>
      <c r="N106" s="13"/>
      <c r="O106" s="13"/>
      <c r="P106" s="13"/>
      <c r="Q106" s="10" t="str">
        <f t="shared" si="1"/>
        <v>нет правильного названия</v>
      </c>
    </row>
    <row r="107" spans="1:17" x14ac:dyDescent="0.25">
      <c r="A107" s="7">
        <v>103</v>
      </c>
      <c r="B107" s="2" t="s">
        <v>106</v>
      </c>
      <c r="C107" s="28" t="s">
        <v>277</v>
      </c>
      <c r="D107" s="35">
        <f>SUMPRODUCT(SUMIF('февраль 2019'!$C$5:$C$1681,$Q107&amp;{"";" ";"  "},'февраль 2019'!D$5:D$1681))</f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13"/>
      <c r="K107" s="13"/>
      <c r="L107" s="13"/>
      <c r="M107" s="13"/>
      <c r="N107" s="13"/>
      <c r="O107" s="13"/>
      <c r="P107" s="13"/>
      <c r="Q107" s="10" t="str">
        <f t="shared" si="1"/>
        <v>нет правильного названия</v>
      </c>
    </row>
    <row r="108" spans="1:17" x14ac:dyDescent="0.25">
      <c r="A108" s="7">
        <v>104</v>
      </c>
      <c r="B108" s="2" t="s">
        <v>107</v>
      </c>
      <c r="C108" s="28" t="s">
        <v>277</v>
      </c>
      <c r="D108" s="35">
        <f>SUMPRODUCT(SUMIF('февраль 2019'!$C$5:$C$1681,$Q108&amp;{"";" ";"  "},'февраль 2019'!D$5:D$1681))</f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13"/>
      <c r="K108" s="13"/>
      <c r="L108" s="13"/>
      <c r="M108" s="13"/>
      <c r="N108" s="13"/>
      <c r="O108" s="13"/>
      <c r="P108" s="13"/>
      <c r="Q108" s="10" t="str">
        <f t="shared" si="1"/>
        <v>нет правильного названия</v>
      </c>
    </row>
    <row r="109" spans="1:17" ht="25.5" x14ac:dyDescent="0.25">
      <c r="A109" s="7">
        <v>105</v>
      </c>
      <c r="B109" s="2" t="s">
        <v>27</v>
      </c>
      <c r="C109" s="28" t="s">
        <v>277</v>
      </c>
      <c r="D109" s="35">
        <f>SUMPRODUCT(SUMIF('февраль 2019'!$C$5:$C$1681,$Q109&amp;{"";" ";"  "},'февраль 2019'!D$5:D$1681))</f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13"/>
      <c r="K109" s="13"/>
      <c r="L109" s="13"/>
      <c r="M109" s="13"/>
      <c r="N109" s="13"/>
      <c r="O109" s="13"/>
      <c r="P109" s="13"/>
      <c r="Q109" s="10" t="str">
        <f t="shared" si="1"/>
        <v>нет правильного названия</v>
      </c>
    </row>
    <row r="110" spans="1:17" x14ac:dyDescent="0.25">
      <c r="A110" s="7">
        <v>106</v>
      </c>
      <c r="B110" s="2" t="s">
        <v>108</v>
      </c>
      <c r="C110" s="28" t="s">
        <v>108</v>
      </c>
      <c r="D110" s="35">
        <f>SUMPRODUCT(SUMIF('февраль 2019'!$C$5:$C$1681,$Q110&amp;{"";" ";"  "},'февраль 2019'!D$5:D$1681))</f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13"/>
      <c r="K110" s="13"/>
      <c r="L110" s="13"/>
      <c r="M110" s="13"/>
      <c r="N110" s="13"/>
      <c r="O110" s="13"/>
      <c r="P110" s="13"/>
      <c r="Q110" s="10" t="str">
        <f t="shared" si="1"/>
        <v>Скважина №3 (1416) К-1599. Узлы запуска/приема СОД</v>
      </c>
    </row>
    <row r="111" spans="1:17" x14ac:dyDescent="0.25">
      <c r="A111" s="7">
        <v>107</v>
      </c>
      <c r="B111" s="2" t="s">
        <v>109</v>
      </c>
      <c r="C111" s="28" t="s">
        <v>109</v>
      </c>
      <c r="D111" s="35">
        <f>SUMPRODUCT(SUMIF('февраль 2019'!$C$5:$C$1681,$Q111&amp;{"";" ";"  "},'февраль 2019'!D$5:D$1681))</f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13"/>
      <c r="K111" s="13"/>
      <c r="L111" s="13"/>
      <c r="M111" s="13"/>
      <c r="N111" s="13"/>
      <c r="O111" s="13"/>
      <c r="P111" s="13"/>
      <c r="Q111" s="10" t="str">
        <f t="shared" si="1"/>
        <v>Скважина №4 (1599) К-1599. Узлы запуска/приема СОД</v>
      </c>
    </row>
    <row r="112" spans="1:17" x14ac:dyDescent="0.25">
      <c r="A112" s="7">
        <v>108</v>
      </c>
      <c r="B112" s="2" t="s">
        <v>110</v>
      </c>
      <c r="C112" s="28" t="s">
        <v>110</v>
      </c>
      <c r="D112" s="35">
        <f>SUMPRODUCT(SUMIF('февраль 2019'!$C$5:$C$1681,$Q112&amp;{"";" ";"  "},'февраль 2019'!D$5:D$1681))</f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13"/>
      <c r="K112" s="13"/>
      <c r="L112" s="13"/>
      <c r="M112" s="13"/>
      <c r="N112" s="13"/>
      <c r="O112" s="13"/>
      <c r="P112" s="13"/>
      <c r="Q112" s="10" t="str">
        <f t="shared" si="1"/>
        <v>Реконструкция обвязки и обустройства устья скв. №2060</v>
      </c>
    </row>
    <row r="113" spans="1:17" x14ac:dyDescent="0.25">
      <c r="A113" s="7">
        <v>109</v>
      </c>
      <c r="B113" s="2" t="s">
        <v>111</v>
      </c>
      <c r="C113" s="28" t="s">
        <v>111</v>
      </c>
      <c r="D113" s="35">
        <f>SUMPRODUCT(SUMIF('февраль 2019'!$C$5:$C$1681,$Q113&amp;{"";" ";"  "},'февраль 2019'!D$5:D$1681))</f>
        <v>1</v>
      </c>
      <c r="E113" s="36">
        <v>2866.5</v>
      </c>
      <c r="F113" s="36">
        <v>0</v>
      </c>
      <c r="G113" s="36">
        <v>0</v>
      </c>
      <c r="H113" s="36">
        <v>0</v>
      </c>
      <c r="I113" s="36">
        <v>0</v>
      </c>
      <c r="J113" s="13"/>
      <c r="K113" s="13"/>
      <c r="L113" s="13"/>
      <c r="M113" s="13"/>
      <c r="N113" s="13"/>
      <c r="O113" s="13"/>
      <c r="P113" s="13"/>
      <c r="Q113" s="10" t="str">
        <f t="shared" si="1"/>
        <v>ВУ ОНГКМ. К-2. Техническое перевооружение (ПСМ Револьвер)</v>
      </c>
    </row>
    <row r="114" spans="1:17" x14ac:dyDescent="0.25">
      <c r="A114" s="7">
        <v>110</v>
      </c>
      <c r="B114" s="2" t="s">
        <v>28</v>
      </c>
      <c r="C114" s="28" t="s">
        <v>28</v>
      </c>
      <c r="D114" s="35">
        <f>SUMPRODUCT(SUMIF('февраль 2019'!$C$5:$C$1681,$Q114&amp;{"";" ";"  "},'февраль 2019'!D$5:D$1681))</f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13"/>
      <c r="K114" s="13"/>
      <c r="L114" s="13"/>
      <c r="M114" s="13"/>
      <c r="N114" s="13"/>
      <c r="O114" s="13"/>
      <c r="P114" s="13"/>
      <c r="Q114" s="10" t="str">
        <f t="shared" si="1"/>
        <v>Система мониторинга и оповещения СЭМ</v>
      </c>
    </row>
    <row r="115" spans="1:17" x14ac:dyDescent="0.25">
      <c r="A115" s="7">
        <v>111</v>
      </c>
      <c r="B115" s="12" t="s">
        <v>261</v>
      </c>
      <c r="C115" s="29" t="s">
        <v>261</v>
      </c>
      <c r="D115" s="35">
        <f>SUMPRODUCT(SUMIF('февраль 2019'!$C$5:$C$1681,$Q115&amp;{"";" ";"  "},'февраль 2019'!D$5:D$1681))</f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13"/>
      <c r="K115" s="13"/>
      <c r="L115" s="13"/>
      <c r="M115" s="13"/>
      <c r="N115" s="13"/>
      <c r="O115" s="13"/>
      <c r="P115" s="13"/>
      <c r="Q115" s="10" t="str">
        <f t="shared" si="1"/>
        <v>СЭМ в п. Караванный</v>
      </c>
    </row>
    <row r="116" spans="1:17" x14ac:dyDescent="0.25">
      <c r="A116" s="7">
        <v>112</v>
      </c>
      <c r="B116" s="12" t="s">
        <v>262</v>
      </c>
      <c r="C116" s="29" t="s">
        <v>262</v>
      </c>
      <c r="D116" s="35">
        <f>SUMPRODUCT(SUMIF('февраль 2019'!$C$5:$C$1681,$Q116&amp;{"";" ";"  "},'февраль 2019'!D$5:D$1681))</f>
        <v>5</v>
      </c>
      <c r="E116" s="36">
        <v>14332.5</v>
      </c>
      <c r="F116" s="36">
        <v>0</v>
      </c>
      <c r="G116" s="36">
        <v>855</v>
      </c>
      <c r="H116" s="36">
        <v>0</v>
      </c>
      <c r="I116" s="36">
        <v>0</v>
      </c>
      <c r="J116" s="13"/>
      <c r="K116" s="13"/>
      <c r="L116" s="13"/>
      <c r="M116" s="13"/>
      <c r="N116" s="13"/>
      <c r="O116" s="13"/>
      <c r="P116" s="13"/>
      <c r="Q116" s="10" t="str">
        <f t="shared" si="1"/>
        <v>СЭМ в п. Чкалов</v>
      </c>
    </row>
    <row r="117" spans="1:17" x14ac:dyDescent="0.25">
      <c r="A117" s="7">
        <v>113</v>
      </c>
      <c r="B117" s="12" t="s">
        <v>263</v>
      </c>
      <c r="C117" s="29" t="s">
        <v>263</v>
      </c>
      <c r="D117" s="35">
        <f>SUMPRODUCT(SUMIF('февраль 2019'!$C$5:$C$1681,$Q117&amp;{"";" ";"  "},'февраль 2019'!D$5:D$1681))</f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13"/>
      <c r="K117" s="13"/>
      <c r="L117" s="13"/>
      <c r="M117" s="13"/>
      <c r="N117" s="13"/>
      <c r="O117" s="13"/>
      <c r="P117" s="13"/>
      <c r="Q117" s="10" t="str">
        <f t="shared" si="1"/>
        <v>СЭМ в п. Береговой</v>
      </c>
    </row>
    <row r="118" spans="1:17" ht="25.5" x14ac:dyDescent="0.25">
      <c r="A118" s="7">
        <v>114</v>
      </c>
      <c r="B118" s="2" t="s">
        <v>112</v>
      </c>
      <c r="C118" s="28" t="s">
        <v>131</v>
      </c>
      <c r="D118" s="35">
        <f>SUMPRODUCT(SUMIF('февраль 2019'!$C$5:$C$1681,$Q118&amp;{"";" ";"  "},'февраль 2019'!D$5:D$1681))</f>
        <v>29</v>
      </c>
      <c r="E118" s="36">
        <v>83128.5</v>
      </c>
      <c r="F118" s="36">
        <v>7968</v>
      </c>
      <c r="G118" s="36">
        <v>1197</v>
      </c>
      <c r="H118" s="36">
        <v>0</v>
      </c>
      <c r="I118" s="36">
        <v>0</v>
      </c>
      <c r="J118" s="13"/>
      <c r="K118" s="13"/>
      <c r="L118" s="13"/>
      <c r="M118" s="13"/>
      <c r="N118" s="13"/>
      <c r="O118" s="13"/>
      <c r="P118" s="13"/>
      <c r="Q118" s="10" t="str">
        <f t="shared" si="1"/>
        <v>ВУ ОНГКМ. Система беспроводного широкополосного доступа (БШПД)</v>
      </c>
    </row>
    <row r="119" spans="1:17" ht="18.75" x14ac:dyDescent="0.25">
      <c r="A119" s="1"/>
      <c r="B119" s="4" t="s">
        <v>113</v>
      </c>
      <c r="C119" s="28" t="s">
        <v>277</v>
      </c>
      <c r="D119" s="35">
        <f>SUMPRODUCT(SUMIF('февраль 2019'!$C$5:$C$1681,$Q119&amp;{"";" ";"  "},'февраль 2019'!D$5:D$1681))</f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13"/>
      <c r="K119" s="13"/>
      <c r="L119" s="13"/>
      <c r="M119" s="13"/>
      <c r="N119" s="13"/>
      <c r="O119" s="13"/>
      <c r="P119" s="13"/>
      <c r="Q119" s="10" t="str">
        <f t="shared" si="1"/>
        <v>нет правильного названия</v>
      </c>
    </row>
    <row r="120" spans="1:17" ht="25.5" x14ac:dyDescent="0.25">
      <c r="A120" s="7">
        <v>1</v>
      </c>
      <c r="B120" s="5" t="s">
        <v>115</v>
      </c>
      <c r="C120" s="30" t="s">
        <v>115</v>
      </c>
      <c r="D120" s="35">
        <f>SUMPRODUCT(SUMIF('февраль 2019'!$C$5:$C$1681,$Q120&amp;{"";" ";"  "},'февраль 2019'!D$5:D$1681))</f>
        <v>1</v>
      </c>
      <c r="E120" s="36">
        <v>2866.5</v>
      </c>
      <c r="F120" s="36">
        <v>0</v>
      </c>
      <c r="G120" s="36">
        <v>0</v>
      </c>
      <c r="H120" s="36">
        <v>3707.79</v>
      </c>
      <c r="I120" s="36">
        <v>0</v>
      </c>
      <c r="J120" s="13"/>
      <c r="K120" s="13"/>
      <c r="L120" s="13"/>
      <c r="M120" s="13"/>
      <c r="N120" s="13"/>
      <c r="O120" s="13"/>
      <c r="P120" s="13"/>
      <c r="Q120" s="10" t="str">
        <f t="shared" si="1"/>
        <v>Выкидной трубопровод от скв. 1353 до ЗУ-7. Газоингибиторопровод от ЗУ-3 до скв. 1353</v>
      </c>
    </row>
    <row r="121" spans="1:17" x14ac:dyDescent="0.25">
      <c r="A121" s="7">
        <v>2</v>
      </c>
      <c r="B121" s="5" t="s">
        <v>116</v>
      </c>
      <c r="C121" s="30" t="s">
        <v>116</v>
      </c>
      <c r="D121" s="35">
        <f>SUMPRODUCT(SUMIF('февраль 2019'!$C$5:$C$1681,$Q121&amp;{"";" ";"  "},'февраль 2019'!D$5:D$1681))</f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13"/>
      <c r="K121" s="13"/>
      <c r="L121" s="13"/>
      <c r="M121" s="13"/>
      <c r="N121" s="13"/>
      <c r="O121" s="13"/>
      <c r="P121" s="13"/>
      <c r="Q121" s="10" t="str">
        <f t="shared" si="1"/>
        <v>Узлы запуска-приема на трубопроводе от куста К-103</v>
      </c>
    </row>
    <row r="122" spans="1:17" ht="25.5" x14ac:dyDescent="0.25">
      <c r="A122" s="7">
        <v>3</v>
      </c>
      <c r="B122" s="5" t="s">
        <v>117</v>
      </c>
      <c r="C122" s="30" t="s">
        <v>117</v>
      </c>
      <c r="D122" s="35">
        <f>SUMPRODUCT(SUMIF('февраль 2019'!$C$5:$C$1681,$Q122&amp;{"";" ";"  "},'февраль 2019'!D$5:D$1681))</f>
        <v>1</v>
      </c>
      <c r="E122" s="36">
        <v>2866.5</v>
      </c>
      <c r="F122" s="36">
        <v>0</v>
      </c>
      <c r="G122" s="36">
        <v>171</v>
      </c>
      <c r="H122" s="36">
        <v>0</v>
      </c>
      <c r="I122" s="36">
        <v>0</v>
      </c>
      <c r="J122" s="13"/>
      <c r="K122" s="13"/>
      <c r="L122" s="13"/>
      <c r="M122" s="13"/>
      <c r="N122" s="13"/>
      <c r="O122" s="13"/>
      <c r="P122" s="13"/>
      <c r="Q122" s="10" t="str">
        <f t="shared" si="1"/>
        <v>Автоматическая система управления расходом газа (АСУРГ) для скв.№1050</v>
      </c>
    </row>
    <row r="123" spans="1:17" ht="25.5" x14ac:dyDescent="0.25">
      <c r="A123" s="7">
        <v>4</v>
      </c>
      <c r="B123" s="5" t="s">
        <v>118</v>
      </c>
      <c r="C123" s="30" t="s">
        <v>118</v>
      </c>
      <c r="D123" s="35">
        <f>SUMPRODUCT(SUMIF('февраль 2019'!$C$5:$C$1681,$Q123&amp;{"";" ";"  "},'февраль 2019'!D$5:D$1681))</f>
        <v>3</v>
      </c>
      <c r="E123" s="36">
        <v>8599.5</v>
      </c>
      <c r="F123" s="36">
        <v>0</v>
      </c>
      <c r="G123" s="36">
        <v>513</v>
      </c>
      <c r="H123" s="36">
        <v>0</v>
      </c>
      <c r="I123" s="36">
        <v>0</v>
      </c>
      <c r="J123" s="13"/>
      <c r="K123" s="13"/>
      <c r="L123" s="13"/>
      <c r="M123" s="13"/>
      <c r="N123" s="13"/>
      <c r="O123" s="13"/>
      <c r="P123" s="13"/>
      <c r="Q123" s="10" t="str">
        <f t="shared" si="1"/>
        <v>Автоматическая система управления расходом газа (АСУРГ) для скв.№1050-1</v>
      </c>
    </row>
    <row r="124" spans="1:17" ht="25.5" x14ac:dyDescent="0.25">
      <c r="A124" s="7">
        <v>5</v>
      </c>
      <c r="B124" s="5" t="s">
        <v>119</v>
      </c>
      <c r="C124" s="30" t="s">
        <v>119</v>
      </c>
      <c r="D124" s="35">
        <f>SUMPRODUCT(SUMIF('февраль 2019'!$C$5:$C$1681,$Q124&amp;{"";" ";"  "},'февраль 2019'!D$5:D$1681))</f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13"/>
      <c r="K124" s="13"/>
      <c r="L124" s="13"/>
      <c r="M124" s="13"/>
      <c r="N124" s="13"/>
      <c r="O124" s="13"/>
      <c r="P124" s="13"/>
      <c r="Q124" s="10" t="str">
        <f t="shared" si="1"/>
        <v>Автоматическая система управления расходом газа (АСУРГ) для скв.№1052-1</v>
      </c>
    </row>
    <row r="125" spans="1:17" ht="25.5" x14ac:dyDescent="0.25">
      <c r="A125" s="7">
        <v>6</v>
      </c>
      <c r="B125" s="5" t="s">
        <v>120</v>
      </c>
      <c r="C125" s="30" t="s">
        <v>120</v>
      </c>
      <c r="D125" s="35">
        <f>SUMPRODUCT(SUMIF('февраль 2019'!$C$5:$C$1681,$Q125&amp;{"";" ";"  "},'февраль 2019'!D$5:D$1681))</f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13"/>
      <c r="K125" s="13"/>
      <c r="L125" s="13"/>
      <c r="M125" s="13"/>
      <c r="N125" s="13"/>
      <c r="O125" s="13"/>
      <c r="P125" s="13"/>
      <c r="Q125" s="10" t="str">
        <f t="shared" si="1"/>
        <v>Автоматическая система управления расходом газа (АСУРГ) для скв.№1080</v>
      </c>
    </row>
    <row r="126" spans="1:17" ht="25.5" x14ac:dyDescent="0.25">
      <c r="A126" s="7">
        <v>7</v>
      </c>
      <c r="B126" s="5" t="s">
        <v>121</v>
      </c>
      <c r="C126" s="30" t="s">
        <v>121</v>
      </c>
      <c r="D126" s="35">
        <f>SUMPRODUCT(SUMIF('февраль 2019'!$C$5:$C$1681,$Q126&amp;{"";" ";"  "},'февраль 2019'!D$5:D$1681))</f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13"/>
      <c r="K126" s="13"/>
      <c r="L126" s="13"/>
      <c r="M126" s="13"/>
      <c r="N126" s="13"/>
      <c r="O126" s="13"/>
      <c r="P126" s="13"/>
      <c r="Q126" s="10" t="str">
        <f t="shared" si="1"/>
        <v>Автоматическая система управления расходом газа (АСУРГ) для скв.№ 1365 куста К-26</v>
      </c>
    </row>
    <row r="127" spans="1:17" x14ac:dyDescent="0.25">
      <c r="A127" s="7">
        <v>8</v>
      </c>
      <c r="B127" s="5" t="s">
        <v>122</v>
      </c>
      <c r="C127" s="30" t="s">
        <v>241</v>
      </c>
      <c r="D127" s="35">
        <f>SUMPRODUCT(SUMIF('февраль 2019'!$C$5:$C$1681,$Q127&amp;{"";" ";"  "},'февраль 2019'!D$5:D$1681))</f>
        <v>4</v>
      </c>
      <c r="E127" s="36">
        <v>11466</v>
      </c>
      <c r="F127" s="36">
        <v>0</v>
      </c>
      <c r="G127" s="36">
        <v>684</v>
      </c>
      <c r="H127" s="36">
        <v>0</v>
      </c>
      <c r="I127" s="36">
        <v>0</v>
      </c>
      <c r="J127" s="13"/>
      <c r="K127" s="13"/>
      <c r="L127" s="13"/>
      <c r="M127" s="13"/>
      <c r="N127" s="13"/>
      <c r="O127" s="13"/>
      <c r="P127" s="13"/>
      <c r="Q127" s="10" t="str">
        <f t="shared" si="1"/>
        <v>ВЛ-6кВ до скважины №1081</v>
      </c>
    </row>
    <row r="128" spans="1:17" x14ac:dyDescent="0.25">
      <c r="A128" s="7">
        <v>9</v>
      </c>
      <c r="B128" s="5" t="s">
        <v>126</v>
      </c>
      <c r="C128" s="30" t="s">
        <v>126</v>
      </c>
      <c r="D128" s="35">
        <f>SUMPRODUCT(SUMIF('февраль 2019'!$C$5:$C$1681,$Q128&amp;{"";" ";"  "},'февраль 2019'!D$5:D$1681))</f>
        <v>1</v>
      </c>
      <c r="E128" s="36">
        <v>2866.5</v>
      </c>
      <c r="F128" s="36">
        <v>0</v>
      </c>
      <c r="G128" s="36">
        <v>171</v>
      </c>
      <c r="H128" s="36">
        <v>0</v>
      </c>
      <c r="I128" s="36">
        <v>0</v>
      </c>
      <c r="J128" s="13"/>
      <c r="K128" s="13"/>
      <c r="L128" s="13"/>
      <c r="M128" s="13"/>
      <c r="N128" s="13"/>
      <c r="O128" s="13"/>
      <c r="P128" s="13"/>
      <c r="Q128" s="10" t="str">
        <f t="shared" si="1"/>
        <v>КТП на скважине №1081</v>
      </c>
    </row>
    <row r="129" spans="1:17" ht="25.5" x14ac:dyDescent="0.25">
      <c r="A129" s="7">
        <v>10</v>
      </c>
      <c r="B129" s="5" t="s">
        <v>132</v>
      </c>
      <c r="C129" s="30" t="s">
        <v>132</v>
      </c>
      <c r="D129" s="35">
        <f>SUMPRODUCT(SUMIF('февраль 2019'!$C$5:$C$1681,$Q129&amp;{"";" ";"  "},'февраль 2019'!D$5:D$1681))</f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13"/>
      <c r="K129" s="13"/>
      <c r="L129" s="13"/>
      <c r="M129" s="13"/>
      <c r="N129" s="13"/>
      <c r="O129" s="13"/>
      <c r="P129" s="13"/>
      <c r="Q129" s="10" t="str">
        <f t="shared" si="1"/>
        <v>Узлы пуска-приема нефтегазосборного трубопровода от куста К-1363</v>
      </c>
    </row>
    <row r="130" spans="1:17" ht="25.5" x14ac:dyDescent="0.25">
      <c r="A130" s="7">
        <v>11</v>
      </c>
      <c r="B130" s="5" t="s">
        <v>240</v>
      </c>
      <c r="C130" s="30" t="s">
        <v>240</v>
      </c>
      <c r="D130" s="35">
        <f>SUMPRODUCT(SUMIF('февраль 2019'!$C$5:$C$1681,$Q130&amp;{"";" ";"  "},'февраль 2019'!D$5:D$1681))</f>
        <v>54.4</v>
      </c>
      <c r="E130" s="36">
        <v>155937.60000000001</v>
      </c>
      <c r="F130" s="36">
        <v>0</v>
      </c>
      <c r="G130" s="36">
        <v>0</v>
      </c>
      <c r="H130" s="36">
        <v>0</v>
      </c>
      <c r="I130" s="36">
        <v>0</v>
      </c>
      <c r="J130" s="13"/>
      <c r="K130" s="13"/>
      <c r="L130" s="13"/>
      <c r="M130" s="13"/>
      <c r="N130" s="13"/>
      <c r="O130" s="13"/>
      <c r="P130" s="13"/>
      <c r="Q130" s="10" t="str">
        <f t="shared" si="1"/>
        <v>Капитальный ремонт объектов нефтяной и газовой инфраструктуры ВУОНГКМ</v>
      </c>
    </row>
    <row r="131" spans="1:17" ht="26.25" x14ac:dyDescent="0.25">
      <c r="A131" s="7">
        <v>12</v>
      </c>
      <c r="B131" s="21" t="s">
        <v>244</v>
      </c>
      <c r="C131" s="31" t="s">
        <v>244</v>
      </c>
      <c r="D131" s="35">
        <f>SUMPRODUCT(SUMIF('февраль 2019'!$C$5:$C$1681,$Q131&amp;{"";" ";"  "},'февраль 2019'!D$5:D$1681))</f>
        <v>49.7</v>
      </c>
      <c r="E131" s="36">
        <v>142465.05000000002</v>
      </c>
      <c r="F131" s="36">
        <v>0</v>
      </c>
      <c r="G131" s="36">
        <v>2736</v>
      </c>
      <c r="H131" s="36">
        <v>49986.55</v>
      </c>
      <c r="I131" s="36">
        <v>13425</v>
      </c>
      <c r="J131" s="13"/>
      <c r="K131" s="13"/>
      <c r="L131" s="13"/>
      <c r="M131" s="13"/>
      <c r="N131" s="13"/>
      <c r="O131" s="13"/>
      <c r="P131" s="13"/>
      <c r="Q131" s="10" t="str">
        <f t="shared" si="1"/>
        <v>Выкидной нефтепровод от скв. №1(1509) К-1509 до АГЗУ К-77. Газоингибиторопровод от АГЗУ К-77 скв. №1(1509) К-1509</v>
      </c>
    </row>
    <row r="132" spans="1:17" ht="26.25" x14ac:dyDescent="0.25">
      <c r="A132" s="7">
        <v>13</v>
      </c>
      <c r="B132" s="21" t="s">
        <v>245</v>
      </c>
      <c r="C132" s="31" t="s">
        <v>245</v>
      </c>
      <c r="D132" s="35">
        <f>SUMPRODUCT(SUMIF('февраль 2019'!$C$5:$C$1681,$Q132&amp;{"";" ";"  "},'февраль 2019'!D$5:D$1681))</f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13"/>
      <c r="K132" s="13"/>
      <c r="L132" s="13"/>
      <c r="M132" s="13"/>
      <c r="N132" s="13"/>
      <c r="O132" s="13"/>
      <c r="P132" s="13"/>
      <c r="Q132" s="10" t="str">
        <f t="shared" si="1"/>
        <v>Выкидной нефтепровод от скв. №2(1425) К-1509 до АГЗУ К-77. Газоингибиторопровод от АГЗУ К-77 скв. №2(1425) К-1509</v>
      </c>
    </row>
    <row r="133" spans="1:17" ht="29.25" customHeight="1" x14ac:dyDescent="0.25">
      <c r="A133" s="7">
        <v>14</v>
      </c>
      <c r="B133" s="2" t="s">
        <v>246</v>
      </c>
      <c r="C133" s="28" t="s">
        <v>246</v>
      </c>
      <c r="D133" s="35">
        <f>SUMPRODUCT(SUMIF('февраль 2019'!$C$5:$C$1681,$Q133&amp;{"";" ";"  "},'февраль 2019'!D$5:D$1681))</f>
        <v>2</v>
      </c>
      <c r="E133" s="36">
        <v>5733</v>
      </c>
      <c r="F133" s="36">
        <v>0</v>
      </c>
      <c r="G133" s="36">
        <v>342</v>
      </c>
      <c r="H133" s="36">
        <v>0</v>
      </c>
      <c r="I133" s="36">
        <v>0</v>
      </c>
      <c r="J133" s="13"/>
      <c r="K133" s="13"/>
      <c r="L133" s="13"/>
      <c r="M133" s="13"/>
      <c r="N133" s="13"/>
      <c r="O133" s="13"/>
      <c r="P133" s="13"/>
      <c r="Q133" s="10" t="str">
        <f t="shared" ref="Q133:Q146" si="2">IF(C133=0,Q132,TRIM(C133))</f>
        <v>Автоматическая система управления расходом газа (АСУРГ) для скв.№3218 куста К-53</v>
      </c>
    </row>
    <row r="134" spans="1:17" x14ac:dyDescent="0.25">
      <c r="A134" s="7">
        <v>15</v>
      </c>
      <c r="B134" s="21" t="s">
        <v>1</v>
      </c>
      <c r="C134" s="31" t="s">
        <v>1</v>
      </c>
      <c r="D134" s="35">
        <f>SUMPRODUCT(SUMIF('февраль 2019'!$C$5:$C$1681,$Q134&amp;{"";" ";"  "},'февраль 2019'!D$5:D$1681))</f>
        <v>44.7</v>
      </c>
      <c r="E134" s="36">
        <v>128132.55</v>
      </c>
      <c r="F134" s="36">
        <v>25896</v>
      </c>
      <c r="G134" s="36">
        <v>1539</v>
      </c>
      <c r="H134" s="36">
        <v>9645.89</v>
      </c>
      <c r="I134" s="36">
        <v>0</v>
      </c>
      <c r="J134" s="13"/>
      <c r="K134" s="13"/>
      <c r="L134" s="13"/>
      <c r="M134" s="13"/>
      <c r="N134" s="13"/>
      <c r="O134" s="13"/>
      <c r="P134" s="13"/>
      <c r="Q134" s="10" t="str">
        <f t="shared" si="2"/>
        <v>АГЗУ К-65</v>
      </c>
    </row>
    <row r="135" spans="1:17" x14ac:dyDescent="0.25">
      <c r="A135" s="7">
        <v>16</v>
      </c>
      <c r="B135" s="21" t="s">
        <v>247</v>
      </c>
      <c r="C135" s="31" t="s">
        <v>247</v>
      </c>
      <c r="D135" s="35">
        <f>SUMPRODUCT(SUMIF('февраль 2019'!$C$5:$C$1681,$Q135&amp;{"";" ";"  "},'февраль 2019'!D$5:D$1681))</f>
        <v>2</v>
      </c>
      <c r="E135" s="36">
        <v>5733</v>
      </c>
      <c r="F135" s="36">
        <v>0</v>
      </c>
      <c r="G135" s="36">
        <v>0</v>
      </c>
      <c r="H135" s="36">
        <v>0</v>
      </c>
      <c r="I135" s="36">
        <v>0</v>
      </c>
      <c r="J135" s="13"/>
      <c r="K135" s="13"/>
      <c r="L135" s="13"/>
      <c r="M135" s="13"/>
      <c r="N135" s="13"/>
      <c r="O135" s="13"/>
      <c r="P135" s="13"/>
      <c r="Q135" s="10" t="str">
        <f t="shared" si="2"/>
        <v>ВЛ-6 кВ от ф.8 до 8/1 ПС 35/6 кВ Разведочная (КРУН СВЛ №1)</v>
      </c>
    </row>
    <row r="136" spans="1:17" x14ac:dyDescent="0.25">
      <c r="A136" s="7">
        <v>17</v>
      </c>
      <c r="B136" s="21" t="s">
        <v>248</v>
      </c>
      <c r="C136" s="31" t="s">
        <v>248</v>
      </c>
      <c r="D136" s="35">
        <f>SUMPRODUCT(SUMIF('февраль 2019'!$C$5:$C$1681,$Q136&amp;{"";" ";"  "},'февраль 2019'!D$5:D$1681))</f>
        <v>6</v>
      </c>
      <c r="E136" s="36">
        <v>17199</v>
      </c>
      <c r="F136" s="36">
        <v>0</v>
      </c>
      <c r="G136" s="36">
        <v>855</v>
      </c>
      <c r="H136" s="36">
        <v>0</v>
      </c>
      <c r="I136" s="36">
        <v>0</v>
      </c>
      <c r="J136" s="13"/>
      <c r="K136" s="13"/>
      <c r="L136" s="13"/>
      <c r="M136" s="13"/>
      <c r="N136" s="13"/>
      <c r="O136" s="13"/>
      <c r="P136" s="13"/>
      <c r="Q136" s="10" t="str">
        <f t="shared" si="2"/>
        <v>ВЛ-6 кВ до площадки ОД-1509</v>
      </c>
    </row>
    <row r="137" spans="1:17" x14ac:dyDescent="0.25">
      <c r="A137" s="7">
        <v>18</v>
      </c>
      <c r="B137" s="11" t="s">
        <v>249</v>
      </c>
      <c r="C137" s="32" t="s">
        <v>249</v>
      </c>
      <c r="D137" s="35">
        <f>SUMPRODUCT(SUMIF('февраль 2019'!$C$5:$C$1681,$Q137&amp;{"";" ";"  "},'февраль 2019'!D$5:D$1681))</f>
        <v>3</v>
      </c>
      <c r="E137" s="36">
        <v>8599.5</v>
      </c>
      <c r="F137" s="36">
        <v>0</v>
      </c>
      <c r="G137" s="36">
        <v>171</v>
      </c>
      <c r="H137" s="36">
        <v>0</v>
      </c>
      <c r="I137" s="36">
        <v>0</v>
      </c>
      <c r="J137" s="13"/>
      <c r="K137" s="13"/>
      <c r="L137" s="13"/>
      <c r="M137" s="13"/>
      <c r="N137" s="13"/>
      <c r="O137" s="13"/>
      <c r="P137" s="13"/>
      <c r="Q137" s="10" t="str">
        <f t="shared" si="2"/>
        <v>ВЛ-6кВ до скважины №1р</v>
      </c>
    </row>
    <row r="138" spans="1:17" x14ac:dyDescent="0.25">
      <c r="A138" s="7">
        <v>19</v>
      </c>
      <c r="B138" s="11" t="s">
        <v>250</v>
      </c>
      <c r="C138" s="32" t="s">
        <v>250</v>
      </c>
      <c r="D138" s="35">
        <f>SUMPRODUCT(SUMIF('февраль 2019'!$C$5:$C$1681,$Q138&amp;{"";" ";"  "},'февраль 2019'!D$5:D$1681))</f>
        <v>4.0999999999999996</v>
      </c>
      <c r="E138" s="36">
        <v>11752.65</v>
      </c>
      <c r="F138" s="36">
        <v>1992</v>
      </c>
      <c r="G138" s="36">
        <v>855</v>
      </c>
      <c r="H138" s="36">
        <v>0</v>
      </c>
      <c r="I138" s="36">
        <v>0</v>
      </c>
      <c r="J138" s="13"/>
      <c r="K138" s="13"/>
      <c r="L138" s="13"/>
      <c r="M138" s="13"/>
      <c r="N138" s="13"/>
      <c r="O138" s="13"/>
      <c r="P138" s="13"/>
      <c r="Q138" s="10" t="str">
        <f t="shared" si="2"/>
        <v>ВЛ-6кВ до скважины №1009-2</v>
      </c>
    </row>
    <row r="139" spans="1:17" x14ac:dyDescent="0.25">
      <c r="A139" s="7">
        <v>20</v>
      </c>
      <c r="B139" s="11" t="s">
        <v>251</v>
      </c>
      <c r="C139" t="s">
        <v>251</v>
      </c>
      <c r="D139" s="35">
        <f>SUMPRODUCT(SUMIF('февраль 2019'!$C$5:$C$1681,$Q139&amp;{"";" ";"  "},'февраль 2019'!D$5:D$1681))</f>
        <v>2</v>
      </c>
      <c r="E139" s="36">
        <v>5733</v>
      </c>
      <c r="F139" s="36">
        <v>0</v>
      </c>
      <c r="G139" s="36">
        <v>342</v>
      </c>
      <c r="H139" s="36">
        <v>0</v>
      </c>
      <c r="I139" s="36">
        <v>0</v>
      </c>
      <c r="J139" s="13"/>
      <c r="K139" s="13"/>
      <c r="L139" s="13"/>
      <c r="M139" s="13"/>
      <c r="N139" s="13"/>
      <c r="O139" s="13"/>
      <c r="P139" s="13"/>
      <c r="Q139" s="10" t="str">
        <f t="shared" si="2"/>
        <v>ВЛ-6кВ до скважины №20-2</v>
      </c>
    </row>
    <row r="140" spans="1:17" ht="26.25" x14ac:dyDescent="0.25">
      <c r="A140" s="7">
        <v>21</v>
      </c>
      <c r="B140" s="21" t="s">
        <v>256</v>
      </c>
      <c r="C140" s="33" t="s">
        <v>256</v>
      </c>
      <c r="D140" s="35">
        <f>SUMPRODUCT(SUMIF('февраль 2019'!$C$5:$C$1681,$Q140&amp;{"";" ";"  "},'февраль 2019'!D$5:D$1681))</f>
        <v>34.4</v>
      </c>
      <c r="E140" s="36">
        <v>98607.599999999991</v>
      </c>
      <c r="F140" s="36">
        <v>20916</v>
      </c>
      <c r="G140" s="36">
        <v>1539</v>
      </c>
      <c r="H140" s="36">
        <v>4460.62</v>
      </c>
      <c r="I140" s="36">
        <v>0</v>
      </c>
      <c r="J140" s="13"/>
      <c r="K140" s="13"/>
      <c r="L140" s="13"/>
      <c r="M140" s="13"/>
      <c r="N140" s="13"/>
      <c r="O140" s="13"/>
      <c r="P140" s="13"/>
      <c r="Q140" s="10" t="str">
        <f t="shared" si="2"/>
        <v>Трубопровод от скважины №1395-1 до точки врезки в трубопровод от скважины 1057-2 до УПНГ</v>
      </c>
    </row>
    <row r="141" spans="1:17" x14ac:dyDescent="0.25">
      <c r="A141" s="7">
        <v>22</v>
      </c>
      <c r="B141" s="21" t="s">
        <v>259</v>
      </c>
      <c r="C141" s="31" t="s">
        <v>259</v>
      </c>
      <c r="D141" s="35">
        <f>SUMPRODUCT(SUMIF('февраль 2019'!$C$5:$C$1681,$Q141&amp;{"";" ";"  "},'февраль 2019'!D$5:D$1681))</f>
        <v>5</v>
      </c>
      <c r="E141" s="36">
        <v>14332.5</v>
      </c>
      <c r="F141" s="36">
        <v>0</v>
      </c>
      <c r="G141" s="36">
        <v>855</v>
      </c>
      <c r="H141" s="36">
        <v>0</v>
      </c>
      <c r="I141" s="36">
        <v>0</v>
      </c>
      <c r="J141" s="13"/>
      <c r="K141" s="13"/>
      <c r="L141" s="13"/>
      <c r="M141" s="13"/>
      <c r="N141" s="13"/>
      <c r="O141" s="13"/>
      <c r="P141" s="13"/>
      <c r="Q141" s="10" t="str">
        <f t="shared" si="2"/>
        <v>ВЛ-6 кВ до куста скважин К-97</v>
      </c>
    </row>
    <row r="142" spans="1:17" ht="51.75" x14ac:dyDescent="0.25">
      <c r="A142" s="7">
        <v>23</v>
      </c>
      <c r="B142" s="21" t="s">
        <v>260</v>
      </c>
      <c r="C142" s="31" t="s">
        <v>260</v>
      </c>
      <c r="D142" s="35">
        <f>SUMPRODUCT(SUMIF('февраль 2019'!$C$5:$C$1681,$Q142&amp;{"";" ";"  "},'февраль 2019'!D$5:D$1681))</f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13"/>
      <c r="K142" s="13"/>
      <c r="L142" s="13"/>
      <c r="M142" s="13"/>
      <c r="N142" s="13"/>
      <c r="O142" s="13"/>
      <c r="P142" s="13"/>
      <c r="Q142" s="10" t="str">
        <f t="shared" si="2"/>
        <v>Этап 1: Реконструкция ТЛ-1 УПНГ Восточного участка ОНГКМ (входной сепаратор низкого давления V-1120; подогреватель нефти Н-104; насосная технической воды Р-190 Е/D; блок нагрева и циркуляции теплоносителя)</v>
      </c>
    </row>
    <row r="143" spans="1:17" ht="26.25" x14ac:dyDescent="0.25">
      <c r="A143" s="7">
        <v>24</v>
      </c>
      <c r="B143" s="21" t="s">
        <v>264</v>
      </c>
      <c r="C143" s="31" t="s">
        <v>264</v>
      </c>
      <c r="D143" s="35">
        <f>SUMPRODUCT(SUMIF('февраль 2019'!$C$5:$C$1681,$Q143&amp;{"";" ";"  "},'февраль 2019'!D$5:D$1681))</f>
        <v>1</v>
      </c>
      <c r="E143" s="36">
        <v>2866.5</v>
      </c>
      <c r="F143" s="36">
        <v>0</v>
      </c>
      <c r="G143" s="36">
        <v>171</v>
      </c>
      <c r="H143" s="36">
        <v>0</v>
      </c>
      <c r="I143" s="36">
        <v>0</v>
      </c>
      <c r="J143" s="13"/>
      <c r="K143" s="13"/>
      <c r="L143" s="13"/>
      <c r="M143" s="13"/>
      <c r="N143" s="13"/>
      <c r="O143" s="13"/>
      <c r="P143" s="13"/>
      <c r="Q143" s="10" t="str">
        <f t="shared" si="2"/>
        <v>Обустройство скважины №1 К-68 (1498). Автоматическая система управления расходом газа (АСУРГ) для скв.№1498</v>
      </c>
    </row>
    <row r="144" spans="1:17" ht="30" x14ac:dyDescent="0.25">
      <c r="A144" s="7">
        <v>25</v>
      </c>
      <c r="B144" s="12" t="s">
        <v>268</v>
      </c>
      <c r="C144" s="29" t="s">
        <v>268</v>
      </c>
      <c r="D144" s="35">
        <f>SUMPRODUCT(SUMIF('февраль 2019'!$C$5:$C$1681,$Q144&amp;{"";" ";"  "},'февраль 2019'!D$5:D$1681))</f>
        <v>2</v>
      </c>
      <c r="E144" s="36">
        <v>5733</v>
      </c>
      <c r="F144" s="36">
        <v>0</v>
      </c>
      <c r="G144" s="36">
        <v>342</v>
      </c>
      <c r="H144" s="36">
        <v>0</v>
      </c>
      <c r="I144" s="36">
        <v>0</v>
      </c>
      <c r="J144" s="13"/>
      <c r="K144" s="13"/>
      <c r="L144" s="13"/>
      <c r="M144" s="13"/>
      <c r="N144" s="13"/>
      <c r="O144" s="13"/>
      <c r="P144" s="13"/>
      <c r="Q144" s="10" t="str">
        <f t="shared" si="2"/>
        <v>Автоматическая система управления расходом газа (АСУРГ) для скв.№3241 куста К-33</v>
      </c>
    </row>
    <row r="145" spans="1:17" ht="30" x14ac:dyDescent="0.25">
      <c r="A145" s="7">
        <v>26</v>
      </c>
      <c r="B145" s="12" t="s">
        <v>269</v>
      </c>
      <c r="C145" s="29" t="s">
        <v>269</v>
      </c>
      <c r="D145" s="35">
        <f>SUMPRODUCT(SUMIF('февраль 2019'!$C$5:$C$1681,$Q145&amp;{"";" ";"  "},'февраль 2019'!D$5:D$1681))</f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13"/>
      <c r="K145" s="13"/>
      <c r="L145" s="13"/>
      <c r="M145" s="13"/>
      <c r="N145" s="13"/>
      <c r="O145" s="13"/>
      <c r="P145" s="13"/>
      <c r="Q145" s="10" t="str">
        <f t="shared" si="2"/>
        <v>Автоматическая система управления расходом газа (АСУРГ) для скв.№1111-1 куста К-33</v>
      </c>
    </row>
    <row r="146" spans="1:17" x14ac:dyDescent="0.25">
      <c r="A146" s="7">
        <v>27</v>
      </c>
      <c r="B146" s="21" t="s">
        <v>276</v>
      </c>
      <c r="C146" s="31" t="s">
        <v>276</v>
      </c>
      <c r="D146" s="35">
        <f>SUMPRODUCT(SUMIF('февраль 2019'!$C$5:$C$1681,$Q146&amp;{"";" ";"  "},'февраль 2019'!D$5:D$1681))</f>
        <v>33.700000000000003</v>
      </c>
      <c r="E146" s="36">
        <v>96601.05</v>
      </c>
      <c r="F146" s="36">
        <v>0</v>
      </c>
      <c r="G146" s="36">
        <v>0</v>
      </c>
      <c r="H146" s="36">
        <v>10940.93</v>
      </c>
      <c r="I146" s="36">
        <v>0</v>
      </c>
      <c r="J146" s="13"/>
      <c r="K146" s="13"/>
      <c r="L146" s="13"/>
      <c r="M146" s="13"/>
      <c r="N146" s="13"/>
      <c r="O146" s="13"/>
      <c r="P146" s="13"/>
      <c r="Q146" s="10" t="str">
        <f t="shared" si="2"/>
        <v>АГЗУ К-32</v>
      </c>
    </row>
    <row r="147" spans="1:17" ht="15.75" customHeight="1" x14ac:dyDescent="0.25">
      <c r="A147" s="1"/>
      <c r="B147" s="6" t="s">
        <v>114</v>
      </c>
      <c r="C147" s="28"/>
      <c r="D147" s="35">
        <f>SUMPRODUCT(SUMIF('февраль 2019'!$C$5:$C$1681,$Q147&amp;{"";" ";"  "},'февраль 2019'!D$5:D$1681))</f>
        <v>0</v>
      </c>
      <c r="E147" s="36">
        <v>1382226.3</v>
      </c>
      <c r="F147" s="36">
        <v>130476</v>
      </c>
      <c r="G147" s="36">
        <v>31977</v>
      </c>
      <c r="H147" s="36">
        <v>116740.5</v>
      </c>
      <c r="I147" s="36">
        <v>27745</v>
      </c>
      <c r="J147" s="13">
        <f t="shared" ref="J147" si="3">SUM(J4:J146)</f>
        <v>0</v>
      </c>
      <c r="K147" s="13"/>
      <c r="L147" s="13"/>
      <c r="M147" s="13"/>
      <c r="N147" s="13"/>
      <c r="O147" s="13"/>
      <c r="P147" s="13"/>
    </row>
  </sheetData>
  <autoFilter ref="B3:J147"/>
  <mergeCells count="1">
    <mergeCell ref="D1:P1"/>
  </mergeCells>
  <conditionalFormatting sqref="C4 C9:C147">
    <cfRule type="expression" dxfId="19" priority="11" stopIfTrue="1">
      <formula>COUNTIF(C:C,C4)&gt;1</formula>
    </cfRule>
  </conditionalFormatting>
  <conditionalFormatting sqref="C5">
    <cfRule type="expression" dxfId="17" priority="9" stopIfTrue="1">
      <formula>COUNTIF(C:C,C5)&gt;1</formula>
    </cfRule>
  </conditionalFormatting>
  <conditionalFormatting sqref="B5">
    <cfRule type="expression" dxfId="15" priority="8" stopIfTrue="1">
      <formula>COUNTIF(B:B,B5)&gt;1</formula>
    </cfRule>
  </conditionalFormatting>
  <conditionalFormatting sqref="C6">
    <cfRule type="expression" dxfId="13" priority="7" stopIfTrue="1">
      <formula>COUNTIF(C:C,C6)&gt;1</formula>
    </cfRule>
  </conditionalFormatting>
  <conditionalFormatting sqref="B6">
    <cfRule type="expression" dxfId="11" priority="6" stopIfTrue="1">
      <formula>COUNTIF(B:B,B6)&gt;1</formula>
    </cfRule>
  </conditionalFormatting>
  <conditionalFormatting sqref="C7">
    <cfRule type="expression" dxfId="5" priority="3" stopIfTrue="1">
      <formula>COUNTIF(C:C,C7)&gt;1</formula>
    </cfRule>
  </conditionalFormatting>
  <conditionalFormatting sqref="C8">
    <cfRule type="expression" dxfId="3" priority="2" stopIfTrue="1">
      <formula>COUNTIF(C:C,C8)&gt;1</formula>
    </cfRule>
  </conditionalFormatting>
  <conditionalFormatting sqref="B7">
    <cfRule type="expression" dxfId="1" priority="1" stopIfTrue="1">
      <formula>COUNTIF(B:B,B7)&gt;1</formula>
    </cfRule>
  </conditionalFormatting>
  <pageMargins left="0.7" right="0.7" top="0.75" bottom="0.75" header="0.3" footer="0.3"/>
  <pageSetup paperSize="9" scale="13" orientation="portrait" r:id="rId1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zoomScaleNormal="100" workbookViewId="0">
      <selection activeCell="C54" sqref="C54"/>
    </sheetView>
  </sheetViews>
  <sheetFormatPr defaultRowHeight="15" x14ac:dyDescent="0.25"/>
  <cols>
    <col min="1" max="1" width="36.7109375" customWidth="1"/>
    <col min="3" max="3" width="90.42578125" customWidth="1"/>
    <col min="5" max="5" width="12.7109375" customWidth="1"/>
    <col min="7" max="7" width="11.5703125" customWidth="1"/>
    <col min="9" max="9" width="12.42578125" customWidth="1"/>
    <col min="10" max="10" width="11.7109375" customWidth="1"/>
    <col min="11" max="11" width="11.5703125" customWidth="1"/>
    <col min="12" max="12" width="12.42578125" customWidth="1"/>
  </cols>
  <sheetData>
    <row r="1" spans="1:12" s="15" customFormat="1" x14ac:dyDescent="0.25">
      <c r="C1" s="19"/>
    </row>
    <row r="2" spans="1:12" s="15" customFormat="1" x14ac:dyDescent="0.25">
      <c r="A2" s="34" t="s">
        <v>274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15" customFormat="1" x14ac:dyDescent="0.25">
      <c r="C3" s="19"/>
    </row>
    <row r="4" spans="1:12" s="15" customFormat="1" x14ac:dyDescent="0.25">
      <c r="A4" s="1"/>
      <c r="B4" s="1"/>
      <c r="C4" s="14"/>
      <c r="D4" s="7" t="s">
        <v>144</v>
      </c>
      <c r="E4" s="7" t="s">
        <v>275</v>
      </c>
      <c r="F4" s="7" t="s">
        <v>145</v>
      </c>
      <c r="G4" s="7" t="s">
        <v>275</v>
      </c>
      <c r="H4" s="18" t="s">
        <v>141</v>
      </c>
      <c r="I4" s="7" t="s">
        <v>275</v>
      </c>
      <c r="J4" s="7" t="s">
        <v>146</v>
      </c>
      <c r="K4" s="18" t="s">
        <v>147</v>
      </c>
      <c r="L4" s="7" t="s">
        <v>148</v>
      </c>
    </row>
    <row r="5" spans="1:12" s="17" customFormat="1" x14ac:dyDescent="0.25">
      <c r="A5" s="1" t="s">
        <v>149</v>
      </c>
      <c r="B5" s="16">
        <v>1</v>
      </c>
      <c r="C5" s="22" t="s">
        <v>278</v>
      </c>
      <c r="D5" s="23">
        <v>1.4</v>
      </c>
      <c r="E5" s="24">
        <v>4013.1</v>
      </c>
      <c r="F5" s="23">
        <v>0</v>
      </c>
      <c r="G5" s="24">
        <v>0</v>
      </c>
      <c r="H5" s="24">
        <v>2</v>
      </c>
      <c r="I5" s="24">
        <v>342</v>
      </c>
      <c r="J5" s="24"/>
      <c r="K5" s="24"/>
      <c r="L5" s="24">
        <v>4355.1000000000004</v>
      </c>
    </row>
    <row r="6" spans="1:12" s="17" customFormat="1" ht="30" x14ac:dyDescent="0.25">
      <c r="A6" s="1" t="s">
        <v>150</v>
      </c>
      <c r="B6" s="16">
        <v>2</v>
      </c>
      <c r="C6" s="22" t="s">
        <v>264</v>
      </c>
      <c r="D6" s="23">
        <v>1</v>
      </c>
      <c r="E6" s="24">
        <v>2866.5</v>
      </c>
      <c r="F6" s="23">
        <v>0</v>
      </c>
      <c r="G6" s="24">
        <v>0</v>
      </c>
      <c r="H6" s="24">
        <v>1</v>
      </c>
      <c r="I6" s="24">
        <v>171</v>
      </c>
      <c r="J6" s="24"/>
      <c r="K6" s="24"/>
      <c r="L6" s="24">
        <v>3037.5</v>
      </c>
    </row>
    <row r="7" spans="1:12" s="17" customFormat="1" x14ac:dyDescent="0.25">
      <c r="A7" s="1" t="s">
        <v>151</v>
      </c>
      <c r="B7" s="16">
        <v>3</v>
      </c>
      <c r="C7" s="22" t="s">
        <v>243</v>
      </c>
      <c r="D7" s="23">
        <v>7</v>
      </c>
      <c r="E7" s="24">
        <v>20065.5</v>
      </c>
      <c r="F7" s="23">
        <v>0</v>
      </c>
      <c r="G7" s="24">
        <v>0</v>
      </c>
      <c r="H7" s="24">
        <v>0</v>
      </c>
      <c r="I7" s="24">
        <v>0</v>
      </c>
      <c r="J7" s="24"/>
      <c r="K7" s="24"/>
      <c r="L7" s="24">
        <v>20065.5</v>
      </c>
    </row>
    <row r="8" spans="1:12" s="17" customFormat="1" x14ac:dyDescent="0.25">
      <c r="A8" s="1" t="s">
        <v>152</v>
      </c>
      <c r="B8" s="16">
        <v>4</v>
      </c>
      <c r="C8" s="22" t="s">
        <v>279</v>
      </c>
      <c r="D8" s="23">
        <v>1</v>
      </c>
      <c r="E8" s="24">
        <v>2866.5</v>
      </c>
      <c r="F8" s="23">
        <v>0</v>
      </c>
      <c r="G8" s="24">
        <v>0</v>
      </c>
      <c r="H8" s="24">
        <v>1</v>
      </c>
      <c r="I8" s="24">
        <v>171</v>
      </c>
      <c r="J8" s="24"/>
      <c r="K8" s="24"/>
      <c r="L8" s="24">
        <v>3037.5</v>
      </c>
    </row>
    <row r="9" spans="1:12" s="17" customFormat="1" ht="15" customHeight="1" x14ac:dyDescent="0.25">
      <c r="A9" s="1" t="s">
        <v>153</v>
      </c>
      <c r="B9" s="16">
        <v>5</v>
      </c>
      <c r="C9" s="22" t="s">
        <v>280</v>
      </c>
      <c r="D9" s="23">
        <v>8.4</v>
      </c>
      <c r="E9" s="24">
        <v>24078.600000000002</v>
      </c>
      <c r="F9" s="23">
        <v>0</v>
      </c>
      <c r="G9" s="24">
        <v>0</v>
      </c>
      <c r="H9" s="24">
        <v>8</v>
      </c>
      <c r="I9" s="24">
        <v>1368</v>
      </c>
      <c r="J9" s="24"/>
      <c r="K9" s="24"/>
      <c r="L9" s="24">
        <v>25446.600000000002</v>
      </c>
    </row>
    <row r="10" spans="1:12" s="17" customFormat="1" ht="15" customHeight="1" x14ac:dyDescent="0.25">
      <c r="A10" s="1" t="s">
        <v>154</v>
      </c>
      <c r="B10" s="16">
        <v>6</v>
      </c>
      <c r="C10" s="22" t="s">
        <v>128</v>
      </c>
      <c r="D10" s="23">
        <v>9.6999999999999993</v>
      </c>
      <c r="E10" s="24">
        <v>27805.05</v>
      </c>
      <c r="F10" s="23">
        <v>0</v>
      </c>
      <c r="G10" s="24">
        <v>0</v>
      </c>
      <c r="H10" s="24">
        <v>6</v>
      </c>
      <c r="I10" s="24">
        <v>1026</v>
      </c>
      <c r="J10" s="24">
        <v>3707.79</v>
      </c>
      <c r="K10" s="24"/>
      <c r="L10" s="24">
        <v>32538.84</v>
      </c>
    </row>
    <row r="11" spans="1:12" s="17" customFormat="1" ht="15" customHeight="1" x14ac:dyDescent="0.25">
      <c r="A11" s="1" t="s">
        <v>155</v>
      </c>
      <c r="B11" s="16">
        <v>7</v>
      </c>
      <c r="C11" s="22" t="s">
        <v>281</v>
      </c>
      <c r="D11" s="23">
        <v>6</v>
      </c>
      <c r="E11" s="24">
        <v>17199</v>
      </c>
      <c r="F11" s="23">
        <v>0</v>
      </c>
      <c r="G11" s="24">
        <v>0</v>
      </c>
      <c r="H11" s="24">
        <v>2</v>
      </c>
      <c r="I11" s="24">
        <v>342</v>
      </c>
      <c r="J11" s="24"/>
      <c r="K11" s="24"/>
      <c r="L11" s="24">
        <v>17541</v>
      </c>
    </row>
    <row r="12" spans="1:12" s="17" customFormat="1" ht="15" customHeight="1" x14ac:dyDescent="0.25">
      <c r="A12" s="1" t="s">
        <v>156</v>
      </c>
      <c r="B12" s="16">
        <v>8</v>
      </c>
      <c r="C12" s="22" t="s">
        <v>244</v>
      </c>
      <c r="D12" s="23">
        <v>49.7</v>
      </c>
      <c r="E12" s="24">
        <v>142465.05000000002</v>
      </c>
      <c r="F12" s="23">
        <v>0</v>
      </c>
      <c r="G12" s="24">
        <v>0</v>
      </c>
      <c r="H12" s="24">
        <v>16</v>
      </c>
      <c r="I12" s="24">
        <v>2736</v>
      </c>
      <c r="J12" s="24">
        <v>49986.55</v>
      </c>
      <c r="K12" s="24">
        <v>13425</v>
      </c>
      <c r="L12" s="24">
        <v>208612.60000000003</v>
      </c>
    </row>
    <row r="13" spans="1:12" s="17" customFormat="1" ht="15" customHeight="1" x14ac:dyDescent="0.25">
      <c r="A13" s="1" t="s">
        <v>157</v>
      </c>
      <c r="B13" s="16">
        <v>9</v>
      </c>
      <c r="C13" s="22" t="s">
        <v>273</v>
      </c>
      <c r="D13" s="23">
        <v>1</v>
      </c>
      <c r="E13" s="24">
        <v>2866.5</v>
      </c>
      <c r="F13" s="23">
        <v>0</v>
      </c>
      <c r="G13" s="24">
        <v>0</v>
      </c>
      <c r="H13" s="24">
        <v>1</v>
      </c>
      <c r="I13" s="24">
        <v>171</v>
      </c>
      <c r="J13" s="24"/>
      <c r="K13" s="24"/>
      <c r="L13" s="24">
        <v>3037.5</v>
      </c>
    </row>
    <row r="14" spans="1:12" s="17" customFormat="1" ht="15" customHeight="1" x14ac:dyDescent="0.25">
      <c r="A14" s="25" t="s">
        <v>158</v>
      </c>
      <c r="B14" s="16">
        <v>10</v>
      </c>
      <c r="C14" s="22" t="s">
        <v>282</v>
      </c>
      <c r="D14" s="23">
        <v>8.4</v>
      </c>
      <c r="E14" s="24">
        <v>24078.600000000002</v>
      </c>
      <c r="F14" s="23">
        <v>0</v>
      </c>
      <c r="G14" s="24">
        <v>0</v>
      </c>
      <c r="H14" s="24">
        <v>8</v>
      </c>
      <c r="I14" s="24">
        <v>1368</v>
      </c>
      <c r="J14" s="24"/>
      <c r="K14" s="24"/>
      <c r="L14" s="24">
        <v>25446.600000000002</v>
      </c>
    </row>
    <row r="15" spans="1:12" s="17" customFormat="1" ht="15" customHeight="1" x14ac:dyDescent="0.25">
      <c r="A15" s="1" t="s">
        <v>159</v>
      </c>
      <c r="B15" s="16">
        <v>11</v>
      </c>
      <c r="C15" s="22" t="s">
        <v>248</v>
      </c>
      <c r="D15" s="23">
        <v>6</v>
      </c>
      <c r="E15" s="24">
        <v>17199</v>
      </c>
      <c r="F15" s="23">
        <v>0</v>
      </c>
      <c r="G15" s="24">
        <v>0</v>
      </c>
      <c r="H15" s="24">
        <v>5</v>
      </c>
      <c r="I15" s="24">
        <v>855</v>
      </c>
      <c r="J15" s="24"/>
      <c r="K15" s="24"/>
      <c r="L15" s="24">
        <v>18054</v>
      </c>
    </row>
    <row r="16" spans="1:12" s="17" customFormat="1" ht="15" customHeight="1" x14ac:dyDescent="0.25">
      <c r="A16" s="16" t="s">
        <v>160</v>
      </c>
      <c r="B16" s="16">
        <v>12</v>
      </c>
      <c r="C16" s="22" t="s">
        <v>117</v>
      </c>
      <c r="D16" s="23">
        <v>1</v>
      </c>
      <c r="E16" s="24">
        <v>2866.5</v>
      </c>
      <c r="F16" s="23">
        <v>0</v>
      </c>
      <c r="G16" s="24">
        <v>0</v>
      </c>
      <c r="H16" s="24">
        <v>1</v>
      </c>
      <c r="I16" s="24">
        <v>171</v>
      </c>
      <c r="J16" s="24"/>
      <c r="K16" s="24"/>
      <c r="L16" s="24">
        <v>3037.5</v>
      </c>
    </row>
    <row r="17" spans="1:12" s="17" customFormat="1" ht="15" customHeight="1" x14ac:dyDescent="0.25">
      <c r="A17" s="16" t="s">
        <v>161</v>
      </c>
      <c r="B17" s="16">
        <v>13</v>
      </c>
      <c r="C17" s="22" t="s">
        <v>118</v>
      </c>
      <c r="D17" s="23">
        <v>3</v>
      </c>
      <c r="E17" s="24">
        <v>8599.5</v>
      </c>
      <c r="F17" s="23">
        <v>0</v>
      </c>
      <c r="G17" s="24">
        <v>0</v>
      </c>
      <c r="H17" s="24">
        <v>3</v>
      </c>
      <c r="I17" s="24">
        <v>513</v>
      </c>
      <c r="J17" s="24"/>
      <c r="K17" s="24"/>
      <c r="L17" s="24">
        <v>9112.5</v>
      </c>
    </row>
    <row r="18" spans="1:12" s="17" customFormat="1" ht="15" customHeight="1" x14ac:dyDescent="0.25">
      <c r="A18" s="1" t="s">
        <v>162</v>
      </c>
      <c r="B18" s="16">
        <v>14</v>
      </c>
      <c r="C18" s="22" t="s">
        <v>283</v>
      </c>
      <c r="D18" s="23">
        <v>1</v>
      </c>
      <c r="E18" s="24">
        <v>2866.5</v>
      </c>
      <c r="F18" s="23">
        <v>0</v>
      </c>
      <c r="G18" s="24">
        <v>0</v>
      </c>
      <c r="H18" s="24">
        <v>1</v>
      </c>
      <c r="I18" s="24">
        <v>171</v>
      </c>
      <c r="J18" s="24"/>
      <c r="K18" s="24"/>
      <c r="L18" s="24">
        <v>3037.5</v>
      </c>
    </row>
    <row r="19" spans="1:12" s="17" customFormat="1" ht="15" customHeight="1" x14ac:dyDescent="0.25">
      <c r="A19" s="1" t="s">
        <v>163</v>
      </c>
      <c r="B19" s="16">
        <v>15</v>
      </c>
      <c r="C19" s="22" t="s">
        <v>246</v>
      </c>
      <c r="D19" s="23">
        <v>2</v>
      </c>
      <c r="E19" s="24">
        <v>5733</v>
      </c>
      <c r="F19" s="23">
        <v>0</v>
      </c>
      <c r="G19" s="24">
        <v>0</v>
      </c>
      <c r="H19" s="24">
        <v>2</v>
      </c>
      <c r="I19" s="24">
        <v>342</v>
      </c>
      <c r="J19" s="24"/>
      <c r="K19" s="24"/>
      <c r="L19" s="24">
        <v>6075</v>
      </c>
    </row>
    <row r="20" spans="1:12" s="17" customFormat="1" ht="15" customHeight="1" x14ac:dyDescent="0.25">
      <c r="A20" s="1" t="s">
        <v>164</v>
      </c>
      <c r="B20" s="16">
        <v>16</v>
      </c>
      <c r="C20" s="22" t="s">
        <v>268</v>
      </c>
      <c r="D20" s="23">
        <v>2</v>
      </c>
      <c r="E20" s="24">
        <v>5733</v>
      </c>
      <c r="F20" s="23">
        <v>0</v>
      </c>
      <c r="G20" s="24">
        <v>0</v>
      </c>
      <c r="H20" s="24">
        <v>2</v>
      </c>
      <c r="I20" s="24">
        <v>342</v>
      </c>
      <c r="J20" s="24"/>
      <c r="K20" s="24"/>
      <c r="L20" s="24">
        <v>6075</v>
      </c>
    </row>
    <row r="21" spans="1:12" s="17" customFormat="1" x14ac:dyDescent="0.25">
      <c r="A21" s="1" t="s">
        <v>165</v>
      </c>
      <c r="B21" s="16">
        <v>17</v>
      </c>
      <c r="C21" s="22" t="s">
        <v>284</v>
      </c>
      <c r="D21" s="23">
        <v>5.7</v>
      </c>
      <c r="E21" s="24">
        <v>16339.050000000001</v>
      </c>
      <c r="F21" s="23">
        <v>0</v>
      </c>
      <c r="G21" s="24">
        <v>0</v>
      </c>
      <c r="H21" s="24">
        <v>0</v>
      </c>
      <c r="I21" s="24">
        <v>0</v>
      </c>
      <c r="J21" s="24"/>
      <c r="K21" s="24"/>
      <c r="L21" s="24">
        <v>16339.050000000001</v>
      </c>
    </row>
    <row r="22" spans="1:12" s="17" customFormat="1" x14ac:dyDescent="0.25">
      <c r="A22" s="1" t="s">
        <v>166</v>
      </c>
      <c r="B22" s="16">
        <v>18</v>
      </c>
      <c r="C22" s="22" t="s">
        <v>0</v>
      </c>
      <c r="D22" s="23">
        <v>27</v>
      </c>
      <c r="E22" s="24">
        <v>77395.5</v>
      </c>
      <c r="F22" s="23">
        <v>4</v>
      </c>
      <c r="G22" s="24">
        <v>7968</v>
      </c>
      <c r="H22" s="24">
        <v>22</v>
      </c>
      <c r="I22" s="24">
        <v>3762</v>
      </c>
      <c r="J22" s="24"/>
      <c r="K22" s="24"/>
      <c r="L22" s="24">
        <v>89125.5</v>
      </c>
    </row>
    <row r="23" spans="1:12" s="17" customFormat="1" x14ac:dyDescent="0.25">
      <c r="A23" s="1" t="s">
        <v>167</v>
      </c>
      <c r="B23" s="16">
        <v>19</v>
      </c>
      <c r="C23" s="22" t="s">
        <v>285</v>
      </c>
      <c r="D23" s="23">
        <v>53.7</v>
      </c>
      <c r="E23" s="24">
        <v>153931.05000000002</v>
      </c>
      <c r="F23" s="23">
        <v>8</v>
      </c>
      <c r="G23" s="24">
        <v>15936</v>
      </c>
      <c r="H23" s="24">
        <v>22</v>
      </c>
      <c r="I23" s="24">
        <v>3762</v>
      </c>
      <c r="J23" s="24">
        <v>15583.99</v>
      </c>
      <c r="K23" s="24"/>
      <c r="L23" s="24">
        <v>189213.04</v>
      </c>
    </row>
    <row r="24" spans="1:12" s="17" customFormat="1" x14ac:dyDescent="0.25">
      <c r="A24" s="1" t="s">
        <v>168</v>
      </c>
      <c r="B24" s="16">
        <v>20</v>
      </c>
      <c r="C24" s="22" t="s">
        <v>276</v>
      </c>
      <c r="D24" s="23">
        <v>33.700000000000003</v>
      </c>
      <c r="E24" s="24">
        <v>96601.05</v>
      </c>
      <c r="F24" s="23">
        <v>0</v>
      </c>
      <c r="G24" s="24">
        <v>0</v>
      </c>
      <c r="H24" s="24">
        <v>0</v>
      </c>
      <c r="I24" s="24">
        <v>0</v>
      </c>
      <c r="J24" s="24">
        <v>10940.93</v>
      </c>
      <c r="K24" s="24"/>
      <c r="L24" s="24">
        <v>107541.98000000001</v>
      </c>
    </row>
    <row r="25" spans="1:12" s="17" customFormat="1" x14ac:dyDescent="0.25">
      <c r="A25" s="1" t="s">
        <v>169</v>
      </c>
      <c r="B25" s="16">
        <v>21</v>
      </c>
      <c r="C25" s="22" t="s">
        <v>1</v>
      </c>
      <c r="D25" s="23">
        <v>44.7</v>
      </c>
      <c r="E25" s="24">
        <v>128132.55</v>
      </c>
      <c r="F25" s="23">
        <v>13</v>
      </c>
      <c r="G25" s="24">
        <v>25896</v>
      </c>
      <c r="H25" s="24">
        <v>9</v>
      </c>
      <c r="I25" s="24">
        <v>1539</v>
      </c>
      <c r="J25" s="24">
        <v>9645.89</v>
      </c>
      <c r="K25" s="24"/>
      <c r="L25" s="24">
        <v>165213.44</v>
      </c>
    </row>
    <row r="26" spans="1:12" s="17" customFormat="1" x14ac:dyDescent="0.25">
      <c r="A26" s="1" t="s">
        <v>170</v>
      </c>
      <c r="B26" s="16">
        <v>22</v>
      </c>
      <c r="C26" s="22" t="s">
        <v>247</v>
      </c>
      <c r="D26" s="23">
        <v>2</v>
      </c>
      <c r="E26" s="24">
        <v>5733</v>
      </c>
      <c r="F26" s="23">
        <v>0</v>
      </c>
      <c r="G26" s="24">
        <v>0</v>
      </c>
      <c r="H26" s="24">
        <v>0</v>
      </c>
      <c r="I26" s="24">
        <v>0</v>
      </c>
      <c r="J26" s="24"/>
      <c r="K26" s="24"/>
      <c r="L26" s="24">
        <v>5733</v>
      </c>
    </row>
    <row r="27" spans="1:12" s="17" customFormat="1" x14ac:dyDescent="0.25">
      <c r="A27" s="1" t="s">
        <v>171</v>
      </c>
      <c r="B27" s="16">
        <v>23</v>
      </c>
      <c r="C27" s="22" t="s">
        <v>81</v>
      </c>
      <c r="D27" s="23">
        <v>11.7</v>
      </c>
      <c r="E27" s="24">
        <v>33538.049999999996</v>
      </c>
      <c r="F27" s="23">
        <v>1</v>
      </c>
      <c r="G27" s="24">
        <v>1992</v>
      </c>
      <c r="H27" s="24">
        <v>8</v>
      </c>
      <c r="I27" s="24">
        <v>1368</v>
      </c>
      <c r="J27" s="24"/>
      <c r="K27" s="24"/>
      <c r="L27" s="24">
        <v>36898.049999999996</v>
      </c>
    </row>
    <row r="28" spans="1:12" s="17" customFormat="1" x14ac:dyDescent="0.25">
      <c r="A28" s="1" t="s">
        <v>172</v>
      </c>
      <c r="B28" s="16">
        <v>24</v>
      </c>
      <c r="C28" s="22" t="s">
        <v>286</v>
      </c>
      <c r="D28" s="23">
        <v>4</v>
      </c>
      <c r="E28" s="24">
        <v>11466</v>
      </c>
      <c r="F28" s="23">
        <v>0</v>
      </c>
      <c r="G28" s="24">
        <v>0</v>
      </c>
      <c r="H28" s="24">
        <v>0</v>
      </c>
      <c r="I28" s="24">
        <v>0</v>
      </c>
      <c r="J28" s="24"/>
      <c r="K28" s="24"/>
      <c r="L28" s="24">
        <v>11466</v>
      </c>
    </row>
    <row r="29" spans="1:12" s="17" customFormat="1" x14ac:dyDescent="0.25">
      <c r="A29" s="1" t="s">
        <v>173</v>
      </c>
      <c r="B29" s="16">
        <v>25</v>
      </c>
      <c r="C29" s="22" t="s">
        <v>133</v>
      </c>
      <c r="D29" s="23">
        <v>12.7</v>
      </c>
      <c r="E29" s="24">
        <v>36404.549999999996</v>
      </c>
      <c r="F29" s="23">
        <v>0</v>
      </c>
      <c r="G29" s="24">
        <v>0</v>
      </c>
      <c r="H29" s="24">
        <v>5</v>
      </c>
      <c r="I29" s="24">
        <v>855</v>
      </c>
      <c r="J29" s="24"/>
      <c r="K29" s="24"/>
      <c r="L29" s="24">
        <v>37259.549999999996</v>
      </c>
    </row>
    <row r="30" spans="1:12" s="17" customFormat="1" x14ac:dyDescent="0.25">
      <c r="A30" s="1" t="s">
        <v>174</v>
      </c>
      <c r="B30" s="16">
        <v>26</v>
      </c>
      <c r="C30" s="22" t="s">
        <v>249</v>
      </c>
      <c r="D30" s="23">
        <v>3</v>
      </c>
      <c r="E30" s="24">
        <v>8599.5</v>
      </c>
      <c r="F30" s="23">
        <v>0</v>
      </c>
      <c r="G30" s="24">
        <v>0</v>
      </c>
      <c r="H30" s="24">
        <v>1</v>
      </c>
      <c r="I30" s="24">
        <v>171</v>
      </c>
      <c r="J30" s="24"/>
      <c r="K30" s="24"/>
      <c r="L30" s="24">
        <v>8770.5</v>
      </c>
    </row>
    <row r="31" spans="1:12" s="17" customFormat="1" x14ac:dyDescent="0.25">
      <c r="A31" s="1" t="s">
        <v>175</v>
      </c>
      <c r="B31" s="16">
        <v>27</v>
      </c>
      <c r="C31" s="22" t="s">
        <v>250</v>
      </c>
      <c r="D31" s="23">
        <v>4.0999999999999996</v>
      </c>
      <c r="E31" s="24">
        <v>11752.65</v>
      </c>
      <c r="F31" s="23">
        <v>1</v>
      </c>
      <c r="G31" s="24">
        <v>1992</v>
      </c>
      <c r="H31" s="24">
        <v>5</v>
      </c>
      <c r="I31" s="24">
        <v>855</v>
      </c>
      <c r="J31" s="24"/>
      <c r="K31" s="24"/>
      <c r="L31" s="24">
        <v>14599.65</v>
      </c>
    </row>
    <row r="32" spans="1:12" s="17" customFormat="1" x14ac:dyDescent="0.25">
      <c r="A32" s="1" t="s">
        <v>176</v>
      </c>
      <c r="B32" s="16">
        <v>28</v>
      </c>
      <c r="C32" s="22" t="s">
        <v>94</v>
      </c>
      <c r="D32" s="23">
        <v>1</v>
      </c>
      <c r="E32" s="24">
        <v>2866.5</v>
      </c>
      <c r="F32" s="23">
        <v>0</v>
      </c>
      <c r="G32" s="24">
        <v>0</v>
      </c>
      <c r="H32" s="24">
        <v>1</v>
      </c>
      <c r="I32" s="24">
        <v>171</v>
      </c>
      <c r="J32" s="24"/>
      <c r="K32" s="24"/>
      <c r="L32" s="24">
        <v>3037.5</v>
      </c>
    </row>
    <row r="33" spans="1:12" s="17" customFormat="1" x14ac:dyDescent="0.25">
      <c r="A33" s="1" t="s">
        <v>177</v>
      </c>
      <c r="B33" s="16">
        <v>29</v>
      </c>
      <c r="C33" s="22" t="s">
        <v>241</v>
      </c>
      <c r="D33" s="23">
        <v>4</v>
      </c>
      <c r="E33" s="24">
        <v>11466</v>
      </c>
      <c r="F33" s="23">
        <v>0</v>
      </c>
      <c r="G33" s="24">
        <v>0</v>
      </c>
      <c r="H33" s="24">
        <v>4</v>
      </c>
      <c r="I33" s="24">
        <v>684</v>
      </c>
      <c r="J33" s="24"/>
      <c r="K33" s="24"/>
      <c r="L33" s="24">
        <v>12150</v>
      </c>
    </row>
    <row r="34" spans="1:12" s="17" customFormat="1" x14ac:dyDescent="0.25">
      <c r="A34" s="1" t="s">
        <v>178</v>
      </c>
      <c r="B34" s="16">
        <v>30</v>
      </c>
      <c r="C34" s="22" t="s">
        <v>25</v>
      </c>
      <c r="D34" s="23">
        <v>3</v>
      </c>
      <c r="E34" s="24">
        <v>8599.5</v>
      </c>
      <c r="F34" s="23">
        <v>0</v>
      </c>
      <c r="G34" s="24">
        <v>0</v>
      </c>
      <c r="H34" s="24">
        <v>3</v>
      </c>
      <c r="I34" s="24">
        <v>513</v>
      </c>
      <c r="J34" s="24"/>
      <c r="K34" s="24"/>
      <c r="L34" s="24">
        <v>9112.5</v>
      </c>
    </row>
    <row r="35" spans="1:12" s="17" customFormat="1" x14ac:dyDescent="0.25">
      <c r="A35" s="1" t="s">
        <v>179</v>
      </c>
      <c r="B35" s="16">
        <v>31</v>
      </c>
      <c r="C35" s="22" t="s">
        <v>251</v>
      </c>
      <c r="D35" s="23">
        <v>2</v>
      </c>
      <c r="E35" s="24">
        <v>5733</v>
      </c>
      <c r="F35" s="23">
        <v>0</v>
      </c>
      <c r="G35" s="24">
        <v>0</v>
      </c>
      <c r="H35" s="24">
        <v>2</v>
      </c>
      <c r="I35" s="24">
        <v>342</v>
      </c>
      <c r="J35" s="24"/>
      <c r="K35" s="24"/>
      <c r="L35" s="24">
        <v>6075</v>
      </c>
    </row>
    <row r="36" spans="1:12" s="17" customFormat="1" x14ac:dyDescent="0.25">
      <c r="A36" s="1" t="s">
        <v>180</v>
      </c>
      <c r="B36" s="16">
        <v>32</v>
      </c>
      <c r="C36" s="22" t="s">
        <v>21</v>
      </c>
      <c r="D36" s="23">
        <v>5</v>
      </c>
      <c r="E36" s="24">
        <v>14332.5</v>
      </c>
      <c r="F36" s="23">
        <v>0</v>
      </c>
      <c r="G36" s="24">
        <v>0</v>
      </c>
      <c r="H36" s="24">
        <v>5</v>
      </c>
      <c r="I36" s="24">
        <v>855</v>
      </c>
      <c r="J36" s="24"/>
      <c r="K36" s="24"/>
      <c r="L36" s="24">
        <v>15187.5</v>
      </c>
    </row>
    <row r="37" spans="1:12" s="17" customFormat="1" x14ac:dyDescent="0.25">
      <c r="A37" s="1" t="s">
        <v>181</v>
      </c>
      <c r="B37" s="16">
        <v>33</v>
      </c>
      <c r="C37" s="22" t="s">
        <v>287</v>
      </c>
      <c r="D37" s="23">
        <v>18</v>
      </c>
      <c r="E37" s="24">
        <v>51597</v>
      </c>
      <c r="F37" s="23">
        <v>2</v>
      </c>
      <c r="G37" s="24">
        <v>3984</v>
      </c>
      <c r="H37" s="24">
        <v>16</v>
      </c>
      <c r="I37" s="24">
        <v>2736</v>
      </c>
      <c r="J37" s="24"/>
      <c r="K37" s="24"/>
      <c r="L37" s="24">
        <v>58317</v>
      </c>
    </row>
    <row r="38" spans="1:12" s="17" customFormat="1" x14ac:dyDescent="0.25">
      <c r="A38" s="1" t="s">
        <v>182</v>
      </c>
      <c r="B38" s="16">
        <v>34</v>
      </c>
      <c r="C38" s="22" t="s">
        <v>252</v>
      </c>
      <c r="D38" s="23">
        <v>1</v>
      </c>
      <c r="E38" s="24">
        <v>2866.5</v>
      </c>
      <c r="F38" s="23">
        <v>0</v>
      </c>
      <c r="G38" s="24">
        <v>0</v>
      </c>
      <c r="H38" s="24">
        <v>0</v>
      </c>
      <c r="I38" s="24">
        <v>0</v>
      </c>
      <c r="J38" s="24"/>
      <c r="K38" s="24"/>
      <c r="L38" s="24">
        <v>2866.5</v>
      </c>
    </row>
    <row r="39" spans="1:12" s="17" customFormat="1" x14ac:dyDescent="0.25">
      <c r="A39" s="1" t="s">
        <v>183</v>
      </c>
      <c r="B39" s="16">
        <v>35</v>
      </c>
      <c r="C39" s="22" t="s">
        <v>288</v>
      </c>
      <c r="D39" s="23">
        <v>1</v>
      </c>
      <c r="E39" s="24">
        <v>2866.5</v>
      </c>
      <c r="F39" s="23">
        <v>0</v>
      </c>
      <c r="G39" s="24">
        <v>0</v>
      </c>
      <c r="H39" s="24">
        <v>1</v>
      </c>
      <c r="I39" s="24">
        <v>171</v>
      </c>
      <c r="J39" s="24"/>
      <c r="K39" s="24"/>
      <c r="L39" s="24">
        <v>3037.5</v>
      </c>
    </row>
    <row r="40" spans="1:12" s="17" customFormat="1" x14ac:dyDescent="0.25">
      <c r="A40" s="1" t="s">
        <v>184</v>
      </c>
      <c r="B40" s="16">
        <v>36</v>
      </c>
      <c r="C40" s="22" t="s">
        <v>111</v>
      </c>
      <c r="D40" s="23">
        <v>1</v>
      </c>
      <c r="E40" s="24">
        <v>2866.5</v>
      </c>
      <c r="F40" s="23">
        <v>0</v>
      </c>
      <c r="G40" s="24">
        <v>0</v>
      </c>
      <c r="H40" s="24">
        <v>0</v>
      </c>
      <c r="I40" s="24">
        <v>0</v>
      </c>
      <c r="J40" s="24"/>
      <c r="K40" s="24"/>
      <c r="L40" s="24">
        <v>2866.5</v>
      </c>
    </row>
    <row r="41" spans="1:12" s="17" customFormat="1" x14ac:dyDescent="0.25">
      <c r="A41" s="1" t="s">
        <v>185</v>
      </c>
      <c r="B41" s="16">
        <v>37</v>
      </c>
      <c r="C41" s="22" t="s">
        <v>131</v>
      </c>
      <c r="D41" s="23">
        <v>29</v>
      </c>
      <c r="E41" s="24">
        <v>83128.5</v>
      </c>
      <c r="F41" s="23">
        <v>4</v>
      </c>
      <c r="G41" s="24">
        <v>7968</v>
      </c>
      <c r="H41" s="24">
        <v>7</v>
      </c>
      <c r="I41" s="24">
        <v>1197</v>
      </c>
      <c r="J41" s="24"/>
      <c r="K41" s="24"/>
      <c r="L41" s="24">
        <v>92293.5</v>
      </c>
    </row>
    <row r="42" spans="1:12" s="17" customFormat="1" ht="30" x14ac:dyDescent="0.25">
      <c r="A42" s="1" t="s">
        <v>186</v>
      </c>
      <c r="B42" s="16">
        <v>38</v>
      </c>
      <c r="C42" s="22" t="s">
        <v>253</v>
      </c>
      <c r="D42" s="23">
        <v>10.7</v>
      </c>
      <c r="E42" s="24">
        <v>30671.55</v>
      </c>
      <c r="F42" s="23">
        <v>0.5</v>
      </c>
      <c r="G42" s="24">
        <v>996</v>
      </c>
      <c r="H42" s="24">
        <v>6</v>
      </c>
      <c r="I42" s="24">
        <v>1026</v>
      </c>
      <c r="J42" s="24"/>
      <c r="K42" s="24"/>
      <c r="L42" s="24">
        <v>32693.55</v>
      </c>
    </row>
    <row r="43" spans="1:12" s="17" customFormat="1" x14ac:dyDescent="0.25">
      <c r="A43" s="1" t="s">
        <v>187</v>
      </c>
      <c r="B43" s="16">
        <v>39</v>
      </c>
      <c r="C43" s="22" t="s">
        <v>289</v>
      </c>
      <c r="D43" s="23">
        <v>3</v>
      </c>
      <c r="E43" s="24">
        <v>8599.5</v>
      </c>
      <c r="F43" s="23">
        <v>0</v>
      </c>
      <c r="G43" s="24">
        <v>0</v>
      </c>
      <c r="H43" s="24">
        <v>0</v>
      </c>
      <c r="I43" s="24">
        <v>0</v>
      </c>
      <c r="J43" s="24"/>
      <c r="K43" s="24"/>
      <c r="L43" s="24">
        <v>8599.5</v>
      </c>
    </row>
    <row r="44" spans="1:12" s="17" customFormat="1" x14ac:dyDescent="0.25">
      <c r="A44" s="1" t="s">
        <v>188</v>
      </c>
      <c r="B44" s="16">
        <v>40</v>
      </c>
      <c r="C44" s="22" t="s">
        <v>290</v>
      </c>
      <c r="D44" s="23">
        <v>1</v>
      </c>
      <c r="E44" s="24">
        <v>2866.5</v>
      </c>
      <c r="F44" s="23">
        <v>1</v>
      </c>
      <c r="G44" s="24">
        <v>1992</v>
      </c>
      <c r="H44" s="24">
        <v>0</v>
      </c>
      <c r="I44" s="24">
        <v>0</v>
      </c>
      <c r="J44" s="24"/>
      <c r="K44" s="24"/>
      <c r="L44" s="24">
        <v>4858.5</v>
      </c>
    </row>
    <row r="45" spans="1:12" s="17" customFormat="1" x14ac:dyDescent="0.25">
      <c r="A45" s="1" t="s">
        <v>189</v>
      </c>
      <c r="B45" s="16">
        <v>41</v>
      </c>
      <c r="C45" s="22" t="s">
        <v>291</v>
      </c>
      <c r="D45" s="23">
        <v>14</v>
      </c>
      <c r="E45" s="24">
        <v>40131</v>
      </c>
      <c r="F45" s="23">
        <v>5</v>
      </c>
      <c r="G45" s="24">
        <v>9960</v>
      </c>
      <c r="H45" s="24">
        <v>4</v>
      </c>
      <c r="I45" s="24">
        <v>684</v>
      </c>
      <c r="J45" s="24"/>
      <c r="K45" s="24"/>
      <c r="L45" s="24">
        <v>50775</v>
      </c>
    </row>
    <row r="46" spans="1:12" s="17" customFormat="1" x14ac:dyDescent="0.25">
      <c r="A46" s="1" t="s">
        <v>190</v>
      </c>
      <c r="B46" s="16">
        <v>42</v>
      </c>
      <c r="C46" s="22" t="s">
        <v>115</v>
      </c>
      <c r="D46" s="23">
        <v>1</v>
      </c>
      <c r="E46" s="24">
        <v>2866.5</v>
      </c>
      <c r="F46" s="23">
        <v>0</v>
      </c>
      <c r="G46" s="24">
        <v>0</v>
      </c>
      <c r="H46" s="24">
        <v>0</v>
      </c>
      <c r="I46" s="24">
        <v>0</v>
      </c>
      <c r="J46" s="24">
        <v>3707.79</v>
      </c>
      <c r="K46" s="24"/>
      <c r="L46" s="24">
        <v>6574.29</v>
      </c>
    </row>
    <row r="47" spans="1:12" s="17" customFormat="1" ht="30" x14ac:dyDescent="0.25">
      <c r="A47" s="1" t="s">
        <v>191</v>
      </c>
      <c r="B47" s="16">
        <v>43</v>
      </c>
      <c r="C47" s="22" t="s">
        <v>134</v>
      </c>
      <c r="D47" s="23">
        <v>25</v>
      </c>
      <c r="E47" s="24">
        <v>71662.5</v>
      </c>
      <c r="F47" s="23">
        <v>12</v>
      </c>
      <c r="G47" s="24">
        <v>23904</v>
      </c>
      <c r="H47" s="24">
        <v>11</v>
      </c>
      <c r="I47" s="24">
        <v>1881</v>
      </c>
      <c r="J47" s="24">
        <v>4460.62</v>
      </c>
      <c r="K47" s="24"/>
      <c r="L47" s="24">
        <v>101908.12</v>
      </c>
    </row>
    <row r="48" spans="1:12" s="17" customFormat="1" ht="30" x14ac:dyDescent="0.25">
      <c r="A48" s="1" t="s">
        <v>192</v>
      </c>
      <c r="B48" s="16">
        <v>44</v>
      </c>
      <c r="C48" s="22" t="s">
        <v>135</v>
      </c>
      <c r="D48" s="23">
        <v>19</v>
      </c>
      <c r="E48" s="24">
        <v>54463.5</v>
      </c>
      <c r="F48" s="23">
        <v>3</v>
      </c>
      <c r="G48" s="24">
        <v>5976</v>
      </c>
      <c r="H48" s="24">
        <v>10</v>
      </c>
      <c r="I48" s="24">
        <v>1710</v>
      </c>
      <c r="J48" s="24">
        <v>4460.62</v>
      </c>
      <c r="K48" s="24">
        <v>14320</v>
      </c>
      <c r="L48" s="24">
        <v>80930.12</v>
      </c>
    </row>
    <row r="49" spans="1:12" s="17" customFormat="1" ht="30" x14ac:dyDescent="0.25">
      <c r="A49" s="1" t="s">
        <v>193</v>
      </c>
      <c r="B49" s="16">
        <v>45</v>
      </c>
      <c r="C49" s="22" t="s">
        <v>254</v>
      </c>
      <c r="D49" s="23">
        <v>11.7</v>
      </c>
      <c r="E49" s="24">
        <v>33538.049999999996</v>
      </c>
      <c r="F49" s="23">
        <v>5.5</v>
      </c>
      <c r="G49" s="24">
        <v>10956</v>
      </c>
      <c r="H49" s="24">
        <v>7</v>
      </c>
      <c r="I49" s="24">
        <v>1197</v>
      </c>
      <c r="J49" s="24">
        <v>2230.31</v>
      </c>
      <c r="K49" s="24"/>
      <c r="L49" s="24">
        <v>47921.359999999993</v>
      </c>
    </row>
    <row r="50" spans="1:12" s="17" customFormat="1" ht="30" x14ac:dyDescent="0.25">
      <c r="A50" s="1" t="s">
        <v>194</v>
      </c>
      <c r="B50" s="16">
        <v>46</v>
      </c>
      <c r="C50" s="22" t="s">
        <v>292</v>
      </c>
      <c r="D50" s="23">
        <v>28.4</v>
      </c>
      <c r="E50" s="24">
        <v>81408.599999999991</v>
      </c>
      <c r="F50" s="23">
        <v>8</v>
      </c>
      <c r="G50" s="24">
        <v>15936</v>
      </c>
      <c r="H50" s="24">
        <v>22</v>
      </c>
      <c r="I50" s="24">
        <v>3762</v>
      </c>
      <c r="J50" s="24">
        <v>17073.02</v>
      </c>
      <c r="K50" s="24"/>
      <c r="L50" s="24">
        <v>118179.62</v>
      </c>
    </row>
    <row r="51" spans="1:12" s="17" customFormat="1" ht="30" x14ac:dyDescent="0.25">
      <c r="A51" s="1" t="s">
        <v>195</v>
      </c>
      <c r="B51" s="16">
        <v>47</v>
      </c>
      <c r="C51" s="22" t="s">
        <v>293</v>
      </c>
      <c r="D51" s="23">
        <v>2</v>
      </c>
      <c r="E51" s="24">
        <v>5733</v>
      </c>
      <c r="F51" s="23">
        <v>0</v>
      </c>
      <c r="G51" s="24">
        <v>0</v>
      </c>
      <c r="H51" s="24">
        <v>2</v>
      </c>
      <c r="I51" s="24">
        <v>342</v>
      </c>
      <c r="J51" s="24"/>
      <c r="K51" s="24"/>
      <c r="L51" s="24">
        <v>6075</v>
      </c>
    </row>
    <row r="52" spans="1:12" s="17" customFormat="1" ht="30" x14ac:dyDescent="0.25">
      <c r="A52" s="1" t="s">
        <v>196</v>
      </c>
      <c r="B52" s="16">
        <v>48</v>
      </c>
      <c r="C52" s="22" t="s">
        <v>125</v>
      </c>
      <c r="D52" s="23">
        <v>2</v>
      </c>
      <c r="E52" s="24">
        <v>5733</v>
      </c>
      <c r="F52" s="23">
        <v>0</v>
      </c>
      <c r="G52" s="24">
        <v>0</v>
      </c>
      <c r="H52" s="24">
        <v>2</v>
      </c>
      <c r="I52" s="24">
        <v>342</v>
      </c>
      <c r="J52" s="24">
        <v>19431.59</v>
      </c>
      <c r="K52" s="24"/>
      <c r="L52" s="24">
        <v>25506.59</v>
      </c>
    </row>
    <row r="53" spans="1:12" s="17" customFormat="1" x14ac:dyDescent="0.25">
      <c r="A53" s="1" t="s">
        <v>197</v>
      </c>
      <c r="B53" s="16">
        <v>49</v>
      </c>
      <c r="C53" s="22" t="s">
        <v>294</v>
      </c>
      <c r="D53" s="23">
        <v>1</v>
      </c>
      <c r="E53" s="24">
        <v>2866.5</v>
      </c>
      <c r="F53" s="23">
        <v>0</v>
      </c>
      <c r="G53" s="24">
        <v>0</v>
      </c>
      <c r="H53" s="24">
        <v>1</v>
      </c>
      <c r="I53" s="24">
        <v>171</v>
      </c>
      <c r="J53" s="24"/>
      <c r="K53" s="24"/>
      <c r="L53" s="24">
        <v>3037.5</v>
      </c>
    </row>
    <row r="54" spans="1:12" s="17" customFormat="1" ht="30" x14ac:dyDescent="0.25">
      <c r="A54" s="1" t="s">
        <v>198</v>
      </c>
      <c r="B54" s="16">
        <v>50</v>
      </c>
      <c r="C54" s="22" t="s">
        <v>255</v>
      </c>
      <c r="D54" s="23">
        <v>12.7</v>
      </c>
      <c r="E54" s="24">
        <v>36404.549999999996</v>
      </c>
      <c r="F54" s="23">
        <v>2</v>
      </c>
      <c r="G54" s="24">
        <v>3984</v>
      </c>
      <c r="H54" s="24">
        <v>6</v>
      </c>
      <c r="I54" s="24">
        <v>1026</v>
      </c>
      <c r="J54" s="24"/>
      <c r="K54" s="24"/>
      <c r="L54" s="24">
        <v>41414.549999999996</v>
      </c>
    </row>
    <row r="55" spans="1:12" s="17" customFormat="1" ht="30" x14ac:dyDescent="0.25">
      <c r="A55" s="1" t="s">
        <v>199</v>
      </c>
      <c r="B55" s="16">
        <v>51</v>
      </c>
      <c r="C55" s="22" t="s">
        <v>295</v>
      </c>
      <c r="D55" s="23">
        <v>2</v>
      </c>
      <c r="E55" s="24">
        <v>5733</v>
      </c>
      <c r="F55" s="23">
        <v>0</v>
      </c>
      <c r="G55" s="24">
        <v>0</v>
      </c>
      <c r="H55" s="24">
        <v>0</v>
      </c>
      <c r="I55" s="24">
        <v>0</v>
      </c>
      <c r="J55" s="24">
        <v>3707.79</v>
      </c>
      <c r="K55" s="24"/>
      <c r="L55" s="24">
        <v>9440.7900000000009</v>
      </c>
    </row>
    <row r="56" spans="1:12" s="17" customFormat="1" ht="30" x14ac:dyDescent="0.25">
      <c r="A56" s="1" t="s">
        <v>200</v>
      </c>
      <c r="B56" s="16">
        <v>52</v>
      </c>
      <c r="C56" s="22" t="s">
        <v>272</v>
      </c>
      <c r="D56" s="23">
        <v>1</v>
      </c>
      <c r="E56" s="24">
        <v>2866.5</v>
      </c>
      <c r="F56" s="23">
        <v>0</v>
      </c>
      <c r="G56" s="24">
        <v>0</v>
      </c>
      <c r="H56" s="24">
        <v>0</v>
      </c>
      <c r="I56" s="24">
        <v>0</v>
      </c>
      <c r="J56" s="24"/>
      <c r="K56" s="24"/>
      <c r="L56" s="24">
        <v>2866.5</v>
      </c>
    </row>
    <row r="57" spans="1:12" s="17" customFormat="1" ht="30" x14ac:dyDescent="0.25">
      <c r="A57" s="1" t="s">
        <v>201</v>
      </c>
      <c r="B57" s="16">
        <v>53</v>
      </c>
      <c r="C57" s="22" t="s">
        <v>296</v>
      </c>
      <c r="D57" s="23">
        <v>1</v>
      </c>
      <c r="E57" s="24">
        <v>2866.5</v>
      </c>
      <c r="F57" s="23">
        <v>0</v>
      </c>
      <c r="G57" s="24">
        <v>0</v>
      </c>
      <c r="H57" s="24">
        <v>0</v>
      </c>
      <c r="I57" s="24">
        <v>0</v>
      </c>
      <c r="J57" s="24"/>
      <c r="K57" s="24"/>
      <c r="L57" s="24">
        <v>2866.5</v>
      </c>
    </row>
    <row r="58" spans="1:12" s="17" customFormat="1" ht="30" x14ac:dyDescent="0.25">
      <c r="A58" s="1" t="s">
        <v>202</v>
      </c>
      <c r="B58" s="16">
        <v>54</v>
      </c>
      <c r="C58" s="22" t="s">
        <v>124</v>
      </c>
      <c r="D58" s="23">
        <v>7</v>
      </c>
      <c r="E58" s="24">
        <v>20065.5</v>
      </c>
      <c r="F58" s="23">
        <v>1</v>
      </c>
      <c r="G58" s="24">
        <v>1992</v>
      </c>
      <c r="H58" s="24">
        <v>5</v>
      </c>
      <c r="I58" s="24">
        <v>855</v>
      </c>
      <c r="J58" s="24"/>
      <c r="K58" s="24"/>
      <c r="L58" s="24">
        <v>22912.5</v>
      </c>
    </row>
    <row r="59" spans="1:12" s="17" customFormat="1" ht="30" x14ac:dyDescent="0.25">
      <c r="A59" s="1" t="s">
        <v>203</v>
      </c>
      <c r="B59" s="16">
        <v>55</v>
      </c>
      <c r="C59" s="22" t="s">
        <v>297</v>
      </c>
      <c r="D59" s="23">
        <v>1.7</v>
      </c>
      <c r="E59" s="24">
        <v>4873.05</v>
      </c>
      <c r="F59" s="23">
        <v>0</v>
      </c>
      <c r="G59" s="24">
        <v>0</v>
      </c>
      <c r="H59" s="24">
        <v>1</v>
      </c>
      <c r="I59" s="24">
        <v>171</v>
      </c>
      <c r="J59" s="24"/>
      <c r="K59" s="24"/>
      <c r="L59" s="24">
        <v>5044.05</v>
      </c>
    </row>
    <row r="60" spans="1:12" s="17" customFormat="1" ht="30" x14ac:dyDescent="0.25">
      <c r="A60" s="1" t="s">
        <v>204</v>
      </c>
      <c r="B60" s="16">
        <v>56</v>
      </c>
      <c r="C60" s="22" t="s">
        <v>298</v>
      </c>
      <c r="D60" s="23">
        <v>1</v>
      </c>
      <c r="E60" s="24">
        <v>2866.5</v>
      </c>
      <c r="F60" s="23">
        <v>0</v>
      </c>
      <c r="G60" s="24">
        <v>0</v>
      </c>
      <c r="H60" s="24">
        <v>0</v>
      </c>
      <c r="I60" s="24">
        <v>0</v>
      </c>
      <c r="J60" s="24"/>
      <c r="K60" s="24"/>
      <c r="L60" s="24">
        <v>2866.5</v>
      </c>
    </row>
    <row r="61" spans="1:12" s="17" customFormat="1" ht="30" x14ac:dyDescent="0.25">
      <c r="A61" s="1" t="s">
        <v>205</v>
      </c>
      <c r="B61" s="16">
        <v>57</v>
      </c>
      <c r="C61" s="22" t="s">
        <v>299</v>
      </c>
      <c r="D61" s="23">
        <v>1</v>
      </c>
      <c r="E61" s="24">
        <v>2866.5</v>
      </c>
      <c r="F61" s="23">
        <v>0</v>
      </c>
      <c r="G61" s="24">
        <v>0</v>
      </c>
      <c r="H61" s="24">
        <v>1</v>
      </c>
      <c r="I61" s="24">
        <v>171</v>
      </c>
      <c r="J61" s="24"/>
      <c r="K61" s="24"/>
      <c r="L61" s="24">
        <v>3037.5</v>
      </c>
    </row>
    <row r="62" spans="1:12" s="17" customFormat="1" ht="30" x14ac:dyDescent="0.25">
      <c r="A62" s="1" t="s">
        <v>206</v>
      </c>
      <c r="B62" s="16">
        <v>58</v>
      </c>
      <c r="C62" s="22" t="s">
        <v>256</v>
      </c>
      <c r="D62" s="23">
        <v>34.4</v>
      </c>
      <c r="E62" s="24">
        <v>98607.599999999991</v>
      </c>
      <c r="F62" s="23">
        <v>10.5</v>
      </c>
      <c r="G62" s="24">
        <v>20916</v>
      </c>
      <c r="H62" s="24">
        <v>9</v>
      </c>
      <c r="I62" s="24">
        <v>1539</v>
      </c>
      <c r="J62" s="24">
        <v>4460.62</v>
      </c>
      <c r="K62" s="24"/>
      <c r="L62" s="24">
        <v>125523.21999999999</v>
      </c>
    </row>
    <row r="63" spans="1:12" s="17" customFormat="1" x14ac:dyDescent="0.25">
      <c r="A63" s="1" t="s">
        <v>207</v>
      </c>
      <c r="B63" s="16">
        <v>59</v>
      </c>
      <c r="C63" s="22" t="s">
        <v>126</v>
      </c>
      <c r="D63" s="23">
        <v>1</v>
      </c>
      <c r="E63" s="24">
        <v>2866.5</v>
      </c>
      <c r="F63" s="23">
        <v>0</v>
      </c>
      <c r="G63" s="24">
        <v>0</v>
      </c>
      <c r="H63" s="24">
        <v>1</v>
      </c>
      <c r="I63" s="24">
        <v>171</v>
      </c>
      <c r="J63" s="24"/>
      <c r="K63" s="24"/>
      <c r="L63" s="24">
        <v>3037.5</v>
      </c>
    </row>
    <row r="64" spans="1:12" s="17" customFormat="1" ht="30" x14ac:dyDescent="0.25">
      <c r="A64" s="1" t="s">
        <v>208</v>
      </c>
      <c r="B64" s="16">
        <v>60</v>
      </c>
      <c r="C64" s="22" t="s">
        <v>6</v>
      </c>
      <c r="D64" s="23">
        <v>1</v>
      </c>
      <c r="E64" s="24">
        <v>2866.5</v>
      </c>
      <c r="F64" s="23">
        <v>0</v>
      </c>
      <c r="G64" s="24">
        <v>0</v>
      </c>
      <c r="H64" s="24">
        <v>1</v>
      </c>
      <c r="I64" s="24">
        <v>171</v>
      </c>
      <c r="J64" s="24"/>
      <c r="K64" s="24"/>
      <c r="L64" s="24">
        <v>3037.5</v>
      </c>
    </row>
    <row r="65" spans="1:12" s="17" customFormat="1" x14ac:dyDescent="0.25">
      <c r="A65" s="1" t="s">
        <v>209</v>
      </c>
      <c r="B65" s="16">
        <v>61</v>
      </c>
      <c r="C65" s="22" t="s">
        <v>100</v>
      </c>
      <c r="D65" s="23">
        <v>16</v>
      </c>
      <c r="E65" s="24">
        <v>45864</v>
      </c>
      <c r="F65" s="23">
        <v>8</v>
      </c>
      <c r="G65" s="24">
        <v>15936</v>
      </c>
      <c r="H65" s="24">
        <v>5</v>
      </c>
      <c r="I65" s="24">
        <v>855</v>
      </c>
      <c r="J65" s="24"/>
      <c r="K65" s="24"/>
      <c r="L65" s="24">
        <v>62655</v>
      </c>
    </row>
    <row r="66" spans="1:12" s="17" customFormat="1" x14ac:dyDescent="0.25">
      <c r="A66" s="1" t="s">
        <v>209</v>
      </c>
      <c r="B66" s="16">
        <v>62</v>
      </c>
      <c r="C66" s="22" t="s">
        <v>51</v>
      </c>
      <c r="D66" s="23">
        <v>2</v>
      </c>
      <c r="E66" s="24">
        <v>5733</v>
      </c>
      <c r="F66" s="23">
        <v>0</v>
      </c>
      <c r="G66" s="24">
        <v>0</v>
      </c>
      <c r="H66" s="24">
        <v>1</v>
      </c>
      <c r="I66" s="24">
        <v>171</v>
      </c>
      <c r="J66" s="24"/>
      <c r="K66" s="24"/>
      <c r="L66" s="24">
        <v>5904</v>
      </c>
    </row>
    <row r="67" spans="1:12" s="17" customFormat="1" ht="30" x14ac:dyDescent="0.25">
      <c r="A67" s="1" t="s">
        <v>210</v>
      </c>
      <c r="B67" s="16">
        <v>63</v>
      </c>
      <c r="C67" s="22" t="s">
        <v>267</v>
      </c>
      <c r="D67" s="23">
        <v>1</v>
      </c>
      <c r="E67" s="24">
        <v>2866.5</v>
      </c>
      <c r="F67" s="23">
        <v>0</v>
      </c>
      <c r="G67" s="24">
        <v>0</v>
      </c>
      <c r="H67" s="24">
        <v>1</v>
      </c>
      <c r="I67" s="24">
        <v>171</v>
      </c>
      <c r="J67" s="24"/>
      <c r="K67" s="24"/>
      <c r="L67" s="24">
        <v>3037.5</v>
      </c>
    </row>
    <row r="68" spans="1:12" s="17" customFormat="1" x14ac:dyDescent="0.25">
      <c r="A68" s="1" t="s">
        <v>211</v>
      </c>
      <c r="B68" s="16">
        <v>64</v>
      </c>
      <c r="C68" s="22" t="s">
        <v>300</v>
      </c>
      <c r="D68" s="23">
        <v>19.7</v>
      </c>
      <c r="E68" s="24">
        <v>56470.049999999996</v>
      </c>
      <c r="F68" s="23">
        <v>3</v>
      </c>
      <c r="G68" s="24">
        <v>5976</v>
      </c>
      <c r="H68" s="24">
        <v>19</v>
      </c>
      <c r="I68" s="24">
        <v>3249</v>
      </c>
      <c r="J68" s="24"/>
      <c r="K68" s="24"/>
      <c r="L68" s="24">
        <v>65695.049999999988</v>
      </c>
    </row>
    <row r="69" spans="1:12" s="17" customFormat="1" x14ac:dyDescent="0.25">
      <c r="A69" s="1" t="s">
        <v>212</v>
      </c>
      <c r="B69" s="16">
        <v>65</v>
      </c>
      <c r="C69" s="22" t="s">
        <v>301</v>
      </c>
      <c r="D69" s="23">
        <v>4</v>
      </c>
      <c r="E69" s="24">
        <v>11466</v>
      </c>
      <c r="F69" s="23">
        <v>0</v>
      </c>
      <c r="G69" s="24">
        <v>0</v>
      </c>
      <c r="H69" s="24">
        <v>3</v>
      </c>
      <c r="I69" s="24">
        <v>513</v>
      </c>
      <c r="J69" s="24"/>
      <c r="K69" s="24"/>
      <c r="L69" s="24">
        <v>11979</v>
      </c>
    </row>
    <row r="70" spans="1:12" s="17" customFormat="1" x14ac:dyDescent="0.25">
      <c r="A70" s="1" t="s">
        <v>213</v>
      </c>
      <c r="B70" s="16">
        <v>66</v>
      </c>
      <c r="C70" s="22" t="s">
        <v>302</v>
      </c>
      <c r="D70" s="23">
        <v>4</v>
      </c>
      <c r="E70" s="24">
        <v>11466</v>
      </c>
      <c r="F70" s="23">
        <v>0</v>
      </c>
      <c r="G70" s="24">
        <v>0</v>
      </c>
      <c r="H70" s="24">
        <v>2</v>
      </c>
      <c r="I70" s="24">
        <v>342</v>
      </c>
      <c r="J70" s="24">
        <v>3707.79</v>
      </c>
      <c r="K70" s="24"/>
      <c r="L70" s="24">
        <v>15515.79</v>
      </c>
    </row>
    <row r="71" spans="1:12" s="17" customFormat="1" x14ac:dyDescent="0.25">
      <c r="A71" s="1" t="s">
        <v>214</v>
      </c>
      <c r="B71" s="16">
        <v>67</v>
      </c>
      <c r="C71" s="22" t="s">
        <v>127</v>
      </c>
      <c r="D71" s="23">
        <v>1</v>
      </c>
      <c r="E71" s="24">
        <v>2866.5</v>
      </c>
      <c r="F71" s="23">
        <v>0</v>
      </c>
      <c r="G71" s="24">
        <v>0</v>
      </c>
      <c r="H71" s="24">
        <v>1</v>
      </c>
      <c r="I71" s="24">
        <v>171</v>
      </c>
      <c r="J71" s="24"/>
      <c r="K71" s="24"/>
      <c r="L71" s="24">
        <v>3037.5</v>
      </c>
    </row>
    <row r="72" spans="1:12" s="17" customFormat="1" x14ac:dyDescent="0.25">
      <c r="A72" s="1" t="s">
        <v>215</v>
      </c>
      <c r="B72" s="16">
        <v>68</v>
      </c>
      <c r="C72" s="22" t="s">
        <v>55</v>
      </c>
      <c r="D72" s="23">
        <v>3</v>
      </c>
      <c r="E72" s="24">
        <v>8599.5</v>
      </c>
      <c r="F72" s="23">
        <v>0</v>
      </c>
      <c r="G72" s="24">
        <v>0</v>
      </c>
      <c r="H72" s="24">
        <v>0</v>
      </c>
      <c r="I72" s="24">
        <v>0</v>
      </c>
      <c r="J72" s="24"/>
      <c r="K72" s="24"/>
      <c r="L72" s="24">
        <v>8599.5</v>
      </c>
    </row>
    <row r="73" spans="1:12" s="17" customFormat="1" x14ac:dyDescent="0.25">
      <c r="A73" s="1" t="s">
        <v>216</v>
      </c>
      <c r="B73" s="16">
        <v>69</v>
      </c>
      <c r="C73" s="22" t="s">
        <v>303</v>
      </c>
      <c r="D73" s="23">
        <v>1</v>
      </c>
      <c r="E73" s="24">
        <v>2866.5</v>
      </c>
      <c r="F73" s="23">
        <v>0</v>
      </c>
      <c r="G73" s="24">
        <v>0</v>
      </c>
      <c r="H73" s="24">
        <v>0</v>
      </c>
      <c r="I73" s="24">
        <v>0</v>
      </c>
      <c r="J73" s="24"/>
      <c r="K73" s="24"/>
      <c r="L73" s="24">
        <v>2866.5</v>
      </c>
    </row>
    <row r="74" spans="1:12" s="17" customFormat="1" x14ac:dyDescent="0.25">
      <c r="A74" s="1" t="s">
        <v>217</v>
      </c>
      <c r="B74" s="16">
        <v>70</v>
      </c>
      <c r="C74" s="22" t="s">
        <v>304</v>
      </c>
      <c r="D74" s="23">
        <v>13</v>
      </c>
      <c r="E74" s="24">
        <v>37264.5</v>
      </c>
      <c r="F74" s="23">
        <v>2</v>
      </c>
      <c r="G74" s="24">
        <v>3984</v>
      </c>
      <c r="H74" s="24">
        <v>3</v>
      </c>
      <c r="I74" s="24">
        <v>513</v>
      </c>
      <c r="J74" s="24"/>
      <c r="K74" s="24"/>
      <c r="L74" s="24">
        <v>41761.5</v>
      </c>
    </row>
    <row r="75" spans="1:12" s="17" customFormat="1" x14ac:dyDescent="0.25">
      <c r="A75" s="1" t="s">
        <v>218</v>
      </c>
      <c r="B75" s="16">
        <v>71</v>
      </c>
      <c r="C75" s="22" t="s">
        <v>65</v>
      </c>
      <c r="D75" s="23">
        <v>2</v>
      </c>
      <c r="E75" s="24">
        <v>5733</v>
      </c>
      <c r="F75" s="23">
        <v>0</v>
      </c>
      <c r="G75" s="24">
        <v>0</v>
      </c>
      <c r="H75" s="24">
        <v>1</v>
      </c>
      <c r="I75" s="24">
        <v>171</v>
      </c>
      <c r="J75" s="24"/>
      <c r="K75" s="24"/>
      <c r="L75" s="24">
        <v>5904</v>
      </c>
    </row>
    <row r="76" spans="1:12" s="17" customFormat="1" x14ac:dyDescent="0.25">
      <c r="A76" s="1" t="s">
        <v>219</v>
      </c>
      <c r="B76" s="16">
        <v>72</v>
      </c>
      <c r="C76" s="22" t="s">
        <v>305</v>
      </c>
      <c r="D76" s="23">
        <v>2</v>
      </c>
      <c r="E76" s="24">
        <v>5733</v>
      </c>
      <c r="F76" s="23">
        <v>0</v>
      </c>
      <c r="G76" s="24">
        <v>0</v>
      </c>
      <c r="H76" s="24">
        <v>0</v>
      </c>
      <c r="I76" s="24">
        <v>0</v>
      </c>
      <c r="J76" s="24"/>
      <c r="K76" s="24"/>
      <c r="L76" s="24">
        <v>5733</v>
      </c>
    </row>
    <row r="77" spans="1:12" s="17" customFormat="1" x14ac:dyDescent="0.25">
      <c r="A77" s="1" t="s">
        <v>220</v>
      </c>
      <c r="B77" s="16">
        <v>73</v>
      </c>
      <c r="C77" s="22" t="s">
        <v>306</v>
      </c>
      <c r="D77" s="23">
        <v>1</v>
      </c>
      <c r="E77" s="24">
        <v>2866.5</v>
      </c>
      <c r="F77" s="23">
        <v>0</v>
      </c>
      <c r="G77" s="24">
        <v>0</v>
      </c>
      <c r="H77" s="24">
        <v>1</v>
      </c>
      <c r="I77" s="24">
        <v>171</v>
      </c>
      <c r="J77" s="24"/>
      <c r="K77" s="24"/>
      <c r="L77" s="24">
        <v>3037.5</v>
      </c>
    </row>
    <row r="78" spans="1:12" s="17" customFormat="1" x14ac:dyDescent="0.25">
      <c r="A78" s="1" t="s">
        <v>221</v>
      </c>
      <c r="B78" s="16">
        <v>74</v>
      </c>
      <c r="C78" s="22" t="s">
        <v>307</v>
      </c>
      <c r="D78" s="23">
        <v>17</v>
      </c>
      <c r="E78" s="24">
        <v>48730.5</v>
      </c>
      <c r="F78" s="23">
        <v>0</v>
      </c>
      <c r="G78" s="24">
        <v>0</v>
      </c>
      <c r="H78" s="24">
        <v>10</v>
      </c>
      <c r="I78" s="24">
        <v>1710</v>
      </c>
      <c r="J78" s="24">
        <v>3707.79</v>
      </c>
      <c r="K78" s="24"/>
      <c r="L78" s="24">
        <v>54148.29</v>
      </c>
    </row>
    <row r="79" spans="1:12" s="17" customFormat="1" x14ac:dyDescent="0.25">
      <c r="A79" s="1" t="s">
        <v>222</v>
      </c>
      <c r="B79" s="16">
        <v>75</v>
      </c>
      <c r="C79" s="22" t="s">
        <v>308</v>
      </c>
      <c r="D79" s="23">
        <v>1.7</v>
      </c>
      <c r="E79" s="24">
        <v>4873.05</v>
      </c>
      <c r="F79" s="23">
        <v>0</v>
      </c>
      <c r="G79" s="24">
        <v>0</v>
      </c>
      <c r="H79" s="24">
        <v>0</v>
      </c>
      <c r="I79" s="24">
        <v>0</v>
      </c>
      <c r="J79" s="24"/>
      <c r="K79" s="24"/>
      <c r="L79" s="24">
        <v>4873.05</v>
      </c>
    </row>
    <row r="80" spans="1:12" s="17" customFormat="1" x14ac:dyDescent="0.25">
      <c r="A80" s="1" t="s">
        <v>223</v>
      </c>
      <c r="B80" s="16">
        <v>76</v>
      </c>
      <c r="C80" s="22" t="s">
        <v>309</v>
      </c>
      <c r="D80" s="23">
        <v>6</v>
      </c>
      <c r="E80" s="24">
        <v>17199</v>
      </c>
      <c r="F80" s="23">
        <v>0</v>
      </c>
      <c r="G80" s="24">
        <v>0</v>
      </c>
      <c r="H80" s="24">
        <v>4</v>
      </c>
      <c r="I80" s="24">
        <v>684</v>
      </c>
      <c r="J80" s="24">
        <v>3707.79</v>
      </c>
      <c r="K80" s="24"/>
      <c r="L80" s="24">
        <v>21590.79</v>
      </c>
    </row>
    <row r="81" spans="1:12" s="17" customFormat="1" x14ac:dyDescent="0.25">
      <c r="A81" s="1" t="s">
        <v>224</v>
      </c>
      <c r="B81" s="16">
        <v>77</v>
      </c>
      <c r="C81" s="22" t="s">
        <v>310</v>
      </c>
      <c r="D81" s="23">
        <v>1</v>
      </c>
      <c r="E81" s="24">
        <v>2866.5</v>
      </c>
      <c r="F81" s="23">
        <v>0</v>
      </c>
      <c r="G81" s="24">
        <v>0</v>
      </c>
      <c r="H81" s="24">
        <v>0</v>
      </c>
      <c r="I81" s="24">
        <v>0</v>
      </c>
      <c r="J81" s="24"/>
      <c r="K81" s="24"/>
      <c r="L81" s="24">
        <v>2866.5</v>
      </c>
    </row>
    <row r="82" spans="1:12" s="17" customFormat="1" x14ac:dyDescent="0.25">
      <c r="A82" s="1" t="s">
        <v>225</v>
      </c>
      <c r="B82" s="16">
        <v>78</v>
      </c>
      <c r="C82" s="22" t="s">
        <v>53</v>
      </c>
      <c r="D82" s="23">
        <v>18</v>
      </c>
      <c r="E82" s="24">
        <v>51597</v>
      </c>
      <c r="F82" s="23">
        <v>6</v>
      </c>
      <c r="G82" s="24">
        <v>11952</v>
      </c>
      <c r="H82" s="24">
        <v>6</v>
      </c>
      <c r="I82" s="24">
        <v>1026</v>
      </c>
      <c r="J82" s="24">
        <v>3707.79</v>
      </c>
      <c r="K82" s="24"/>
      <c r="L82" s="24">
        <v>68282.789999999994</v>
      </c>
    </row>
    <row r="83" spans="1:12" s="17" customFormat="1" x14ac:dyDescent="0.25">
      <c r="A83" s="1" t="s">
        <v>226</v>
      </c>
      <c r="B83" s="16">
        <v>79</v>
      </c>
      <c r="C83" s="22" t="s">
        <v>311</v>
      </c>
      <c r="D83" s="23">
        <v>2.7</v>
      </c>
      <c r="E83" s="24">
        <v>7739.55</v>
      </c>
      <c r="F83" s="23">
        <v>0</v>
      </c>
      <c r="G83" s="24">
        <v>0</v>
      </c>
      <c r="H83" s="24">
        <v>2</v>
      </c>
      <c r="I83" s="24">
        <v>342</v>
      </c>
      <c r="J83" s="24"/>
      <c r="K83" s="24"/>
      <c r="L83" s="24">
        <v>8081.55</v>
      </c>
    </row>
    <row r="84" spans="1:12" s="17" customFormat="1" x14ac:dyDescent="0.25">
      <c r="A84" s="1" t="s">
        <v>227</v>
      </c>
      <c r="B84" s="16">
        <v>80</v>
      </c>
      <c r="C84" s="22" t="s">
        <v>57</v>
      </c>
      <c r="D84" s="23">
        <v>1</v>
      </c>
      <c r="E84" s="24">
        <v>2866.5</v>
      </c>
      <c r="F84" s="23">
        <v>0</v>
      </c>
      <c r="G84" s="24">
        <v>0</v>
      </c>
      <c r="H84" s="24">
        <v>1</v>
      </c>
      <c r="I84" s="24">
        <v>171</v>
      </c>
      <c r="J84" s="24"/>
      <c r="K84" s="24"/>
      <c r="L84" s="24">
        <v>3037.5</v>
      </c>
    </row>
    <row r="85" spans="1:12" s="17" customFormat="1" x14ac:dyDescent="0.25">
      <c r="A85" s="1" t="s">
        <v>228</v>
      </c>
      <c r="B85" s="16">
        <v>81</v>
      </c>
      <c r="C85" s="22" t="s">
        <v>60</v>
      </c>
      <c r="D85" s="23">
        <v>5</v>
      </c>
      <c r="E85" s="24">
        <v>14332.5</v>
      </c>
      <c r="F85" s="23">
        <v>4</v>
      </c>
      <c r="G85" s="24">
        <v>7968</v>
      </c>
      <c r="H85" s="24">
        <v>4</v>
      </c>
      <c r="I85" s="24">
        <v>684</v>
      </c>
      <c r="J85" s="24">
        <v>3707.79</v>
      </c>
      <c r="K85" s="24"/>
      <c r="L85" s="24">
        <v>26692.29</v>
      </c>
    </row>
    <row r="86" spans="1:12" s="17" customFormat="1" x14ac:dyDescent="0.25">
      <c r="A86" s="1" t="s">
        <v>229</v>
      </c>
      <c r="B86" s="16">
        <v>82</v>
      </c>
      <c r="C86" s="22" t="s">
        <v>312</v>
      </c>
      <c r="D86" s="23">
        <v>34.700000000000003</v>
      </c>
      <c r="E86" s="24">
        <v>99467.55</v>
      </c>
      <c r="F86" s="23">
        <v>7</v>
      </c>
      <c r="G86" s="24">
        <v>13944</v>
      </c>
      <c r="H86" s="24">
        <v>6</v>
      </c>
      <c r="I86" s="24">
        <v>1026</v>
      </c>
      <c r="J86" s="24"/>
      <c r="K86" s="24"/>
      <c r="L86" s="24">
        <v>114437.55</v>
      </c>
    </row>
    <row r="87" spans="1:12" s="17" customFormat="1" x14ac:dyDescent="0.25">
      <c r="A87" s="1" t="s">
        <v>230</v>
      </c>
      <c r="B87" s="16">
        <v>83</v>
      </c>
      <c r="C87" s="22" t="s">
        <v>313</v>
      </c>
      <c r="D87" s="23">
        <v>28</v>
      </c>
      <c r="E87" s="24">
        <v>80262</v>
      </c>
      <c r="F87" s="23">
        <v>2</v>
      </c>
      <c r="G87" s="24">
        <v>3984</v>
      </c>
      <c r="H87" s="24">
        <v>21</v>
      </c>
      <c r="I87" s="24">
        <v>3591</v>
      </c>
      <c r="J87" s="24"/>
      <c r="K87" s="24"/>
      <c r="L87" s="24">
        <v>87837</v>
      </c>
    </row>
    <row r="88" spans="1:12" s="17" customFormat="1" x14ac:dyDescent="0.25">
      <c r="A88" s="1" t="s">
        <v>231</v>
      </c>
      <c r="B88" s="16">
        <v>84</v>
      </c>
      <c r="C88" s="22" t="s">
        <v>314</v>
      </c>
      <c r="D88" s="23">
        <v>1</v>
      </c>
      <c r="E88" s="24">
        <v>2866.5</v>
      </c>
      <c r="F88" s="23">
        <v>0</v>
      </c>
      <c r="G88" s="24">
        <v>0</v>
      </c>
      <c r="H88" s="24">
        <v>1</v>
      </c>
      <c r="I88" s="24">
        <v>171</v>
      </c>
      <c r="J88" s="24"/>
      <c r="K88" s="24"/>
      <c r="L88" s="24">
        <v>3037.5</v>
      </c>
    </row>
    <row r="89" spans="1:12" s="17" customFormat="1" x14ac:dyDescent="0.25">
      <c r="A89" s="1" t="s">
        <v>232</v>
      </c>
      <c r="B89" s="16">
        <v>85</v>
      </c>
      <c r="C89" s="22" t="s">
        <v>315</v>
      </c>
      <c r="D89" s="23">
        <v>2</v>
      </c>
      <c r="E89" s="24">
        <v>5733</v>
      </c>
      <c r="F89" s="23">
        <v>0</v>
      </c>
      <c r="G89" s="24">
        <v>0</v>
      </c>
      <c r="H89" s="24">
        <v>0</v>
      </c>
      <c r="I89" s="24">
        <v>0</v>
      </c>
      <c r="J89" s="24"/>
      <c r="K89" s="24"/>
      <c r="L89" s="24">
        <v>5733</v>
      </c>
    </row>
    <row r="90" spans="1:12" s="17" customFormat="1" x14ac:dyDescent="0.25">
      <c r="A90" s="1" t="s">
        <v>233</v>
      </c>
      <c r="B90" s="16">
        <v>86</v>
      </c>
      <c r="C90" s="22" t="s">
        <v>259</v>
      </c>
      <c r="D90" s="23">
        <v>5</v>
      </c>
      <c r="E90" s="24">
        <v>14332.5</v>
      </c>
      <c r="F90" s="23">
        <v>0</v>
      </c>
      <c r="G90" s="24">
        <v>0</v>
      </c>
      <c r="H90" s="24">
        <v>5</v>
      </c>
      <c r="I90" s="24">
        <v>855</v>
      </c>
      <c r="J90" s="24"/>
      <c r="K90" s="24"/>
      <c r="L90" s="24">
        <v>15187.5</v>
      </c>
    </row>
    <row r="91" spans="1:12" s="17" customFormat="1" x14ac:dyDescent="0.25">
      <c r="A91" s="1" t="s">
        <v>226</v>
      </c>
      <c r="B91" s="16">
        <v>87</v>
      </c>
      <c r="C91" s="22" t="s">
        <v>262</v>
      </c>
      <c r="D91" s="23">
        <v>5</v>
      </c>
      <c r="E91" s="24">
        <v>14332.5</v>
      </c>
      <c r="F91" s="23">
        <v>0</v>
      </c>
      <c r="G91" s="24">
        <v>0</v>
      </c>
      <c r="H91" s="24">
        <v>5</v>
      </c>
      <c r="I91" s="24">
        <v>855</v>
      </c>
      <c r="J91" s="24"/>
      <c r="K91" s="24"/>
      <c r="L91" s="24">
        <v>15187.5</v>
      </c>
    </row>
    <row r="92" spans="1:12" s="17" customFormat="1" x14ac:dyDescent="0.25">
      <c r="A92" s="1" t="s">
        <v>234</v>
      </c>
      <c r="B92" s="16">
        <v>88</v>
      </c>
      <c r="C92" s="22" t="s">
        <v>316</v>
      </c>
      <c r="D92" s="23">
        <v>5</v>
      </c>
      <c r="E92" s="24">
        <v>14332.5</v>
      </c>
      <c r="F92" s="23">
        <v>0</v>
      </c>
      <c r="G92" s="24">
        <v>0</v>
      </c>
      <c r="H92" s="24">
        <v>4</v>
      </c>
      <c r="I92" s="24">
        <v>684</v>
      </c>
      <c r="J92" s="24"/>
      <c r="K92" s="24"/>
      <c r="L92" s="24">
        <v>15016.5</v>
      </c>
    </row>
    <row r="93" spans="1:12" s="17" customFormat="1" ht="30" x14ac:dyDescent="0.25">
      <c r="A93" s="1" t="s">
        <v>235</v>
      </c>
      <c r="B93" s="16">
        <v>89</v>
      </c>
      <c r="C93" s="22" t="s">
        <v>317</v>
      </c>
      <c r="D93" s="23">
        <v>49.7</v>
      </c>
      <c r="E93" s="24">
        <v>142465.05000000002</v>
      </c>
      <c r="F93" s="23">
        <v>8</v>
      </c>
      <c r="G93" s="24">
        <v>15936</v>
      </c>
      <c r="H93" s="24">
        <v>43</v>
      </c>
      <c r="I93" s="24">
        <v>7353</v>
      </c>
      <c r="J93" s="24">
        <v>13381.86</v>
      </c>
      <c r="K93" s="24"/>
      <c r="L93" s="24">
        <v>179135.91000000003</v>
      </c>
    </row>
    <row r="94" spans="1:12" s="17" customFormat="1" ht="30" x14ac:dyDescent="0.25">
      <c r="A94" s="1" t="s">
        <v>236</v>
      </c>
      <c r="B94" s="16">
        <v>90</v>
      </c>
      <c r="C94" s="22" t="s">
        <v>318</v>
      </c>
      <c r="D94" s="23">
        <v>1</v>
      </c>
      <c r="E94" s="24">
        <v>2866.5</v>
      </c>
      <c r="F94" s="23">
        <v>0</v>
      </c>
      <c r="G94" s="24">
        <v>0</v>
      </c>
      <c r="H94" s="24">
        <v>0</v>
      </c>
      <c r="I94" s="24">
        <v>0</v>
      </c>
      <c r="J94" s="24">
        <v>3707.79</v>
      </c>
      <c r="K94" s="24"/>
      <c r="L94" s="24">
        <v>6574.29</v>
      </c>
    </row>
    <row r="95" spans="1:12" s="17" customFormat="1" x14ac:dyDescent="0.25">
      <c r="A95" s="16"/>
      <c r="B95" s="16">
        <v>91</v>
      </c>
      <c r="C95" s="22" t="s">
        <v>319</v>
      </c>
      <c r="D95" s="23">
        <v>1</v>
      </c>
      <c r="E95" s="24">
        <v>2866.5</v>
      </c>
      <c r="F95" s="23">
        <v>0</v>
      </c>
      <c r="G95" s="24">
        <v>0</v>
      </c>
      <c r="H95" s="24">
        <v>0</v>
      </c>
      <c r="I95" s="24">
        <v>0</v>
      </c>
      <c r="J95" s="24">
        <v>4460.62</v>
      </c>
      <c r="K95" s="24"/>
      <c r="L95" s="24">
        <v>7327.12</v>
      </c>
    </row>
    <row r="96" spans="1:12" s="17" customFormat="1" x14ac:dyDescent="0.25">
      <c r="A96" s="1" t="s">
        <v>237</v>
      </c>
      <c r="B96" s="16">
        <v>92</v>
      </c>
      <c r="C96" s="22" t="s">
        <v>320</v>
      </c>
      <c r="D96" s="23">
        <v>1</v>
      </c>
      <c r="E96" s="24">
        <v>2866.5</v>
      </c>
      <c r="F96" s="23">
        <v>0</v>
      </c>
      <c r="G96" s="24">
        <v>0</v>
      </c>
      <c r="H96" s="24">
        <v>0</v>
      </c>
      <c r="I96" s="24">
        <v>0</v>
      </c>
      <c r="J96" s="24">
        <v>5938.1</v>
      </c>
      <c r="K96" s="24"/>
      <c r="L96" s="24">
        <v>8804.6</v>
      </c>
    </row>
    <row r="97" spans="1:12" s="17" customFormat="1" x14ac:dyDescent="0.25">
      <c r="A97" s="1" t="s">
        <v>238</v>
      </c>
      <c r="B97" s="16">
        <v>93</v>
      </c>
      <c r="C97" s="22" t="s">
        <v>321</v>
      </c>
      <c r="D97" s="23">
        <v>1</v>
      </c>
      <c r="E97" s="24">
        <v>2866.5</v>
      </c>
      <c r="F97" s="23">
        <v>0</v>
      </c>
      <c r="G97" s="24">
        <v>0</v>
      </c>
      <c r="H97" s="24">
        <v>1</v>
      </c>
      <c r="I97" s="24">
        <v>171</v>
      </c>
      <c r="J97" s="24"/>
      <c r="K97" s="24"/>
      <c r="L97" s="24">
        <v>3037.5</v>
      </c>
    </row>
    <row r="98" spans="1:12" s="17" customFormat="1" x14ac:dyDescent="0.25">
      <c r="A98" s="1" t="s">
        <v>239</v>
      </c>
      <c r="B98" s="16">
        <v>94</v>
      </c>
      <c r="C98" s="22" t="s">
        <v>92</v>
      </c>
      <c r="D98" s="23">
        <v>1</v>
      </c>
      <c r="E98" s="24">
        <v>2866.5</v>
      </c>
      <c r="F98" s="23">
        <v>0</v>
      </c>
      <c r="G98" s="24">
        <v>0</v>
      </c>
      <c r="H98" s="24">
        <v>0</v>
      </c>
      <c r="I98" s="24">
        <v>0</v>
      </c>
      <c r="J98" s="24"/>
      <c r="K98" s="24"/>
      <c r="L98" s="24">
        <v>2866.5</v>
      </c>
    </row>
    <row r="99" spans="1:12" s="17" customFormat="1" ht="30" x14ac:dyDescent="0.25">
      <c r="A99" s="1"/>
      <c r="B99" s="16">
        <v>95</v>
      </c>
      <c r="C99" s="22" t="s">
        <v>43</v>
      </c>
      <c r="D99" s="23">
        <v>0</v>
      </c>
      <c r="E99" s="24">
        <v>0</v>
      </c>
      <c r="F99" s="23">
        <v>0</v>
      </c>
      <c r="G99" s="24">
        <v>0</v>
      </c>
      <c r="H99" s="24">
        <v>0</v>
      </c>
      <c r="I99" s="24">
        <v>0</v>
      </c>
      <c r="J99" s="24">
        <v>3707.79</v>
      </c>
      <c r="K99" s="24"/>
      <c r="L99" s="24">
        <v>3707.79</v>
      </c>
    </row>
    <row r="100" spans="1:12" s="17" customFormat="1" x14ac:dyDescent="0.25">
      <c r="A100" s="16"/>
      <c r="B100" s="16">
        <v>96</v>
      </c>
      <c r="C100" s="22" t="s">
        <v>240</v>
      </c>
      <c r="D100" s="23">
        <v>54.4</v>
      </c>
      <c r="E100" s="24">
        <v>155937.60000000001</v>
      </c>
      <c r="F100" s="23"/>
      <c r="G100" s="24"/>
      <c r="H100" s="24"/>
      <c r="I100" s="24"/>
      <c r="J100" s="24"/>
      <c r="K100" s="24"/>
      <c r="L100" s="24">
        <v>155937.60000000001</v>
      </c>
    </row>
    <row r="101" spans="1:12" s="17" customFormat="1" x14ac:dyDescent="0.25">
      <c r="A101" s="16"/>
      <c r="B101" s="16"/>
      <c r="C101" s="22"/>
      <c r="D101" s="23"/>
      <c r="E101" s="24"/>
      <c r="F101" s="23"/>
      <c r="G101" s="24"/>
      <c r="H101" s="24"/>
      <c r="I101" s="24"/>
      <c r="J101" s="24"/>
      <c r="K101" s="24"/>
      <c r="L101" s="24">
        <v>0</v>
      </c>
    </row>
    <row r="102" spans="1:12" s="17" customFormat="1" x14ac:dyDescent="0.25">
      <c r="A102" s="16"/>
      <c r="B102" s="26">
        <v>114</v>
      </c>
      <c r="C102" s="27" t="s">
        <v>148</v>
      </c>
      <c r="D102" s="24">
        <v>870.40000000000009</v>
      </c>
      <c r="E102" s="24">
        <v>2495001.6000000006</v>
      </c>
      <c r="F102" s="24">
        <v>121.5</v>
      </c>
      <c r="G102" s="24">
        <v>242028</v>
      </c>
      <c r="H102" s="24">
        <v>409</v>
      </c>
      <c r="I102" s="24">
        <v>69939</v>
      </c>
      <c r="J102" s="24">
        <v>199132.62000000008</v>
      </c>
      <c r="K102" s="24">
        <v>27745</v>
      </c>
      <c r="L102" s="24">
        <v>3033846.22</v>
      </c>
    </row>
  </sheetData>
  <autoFilter ref="A3:L3"/>
  <pageMargins left="0.70866141732283472" right="0.70866141732283472" top="0.74803149606299213" bottom="0.74803149606299213" header="0.31496062992125984" footer="0.31496062992125984"/>
  <pageSetup paperSize="9" scale="41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</vt:lpstr>
      <vt:lpstr>февраль 2019</vt:lpstr>
      <vt:lpstr>'февраль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СЭН</cp:lastModifiedBy>
  <cp:lastPrinted>2019-02-28T04:54:24Z</cp:lastPrinted>
  <dcterms:created xsi:type="dcterms:W3CDTF">2019-02-14T04:53:32Z</dcterms:created>
  <dcterms:modified xsi:type="dcterms:W3CDTF">2019-02-28T18:08:10Z</dcterms:modified>
</cp:coreProperties>
</file>