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2" yWindow="-12" windowWidth="23088" windowHeight="4812" activeTab="1"/>
  </bookViews>
  <sheets>
    <sheet name="Учёт" sheetId="6" r:id="rId1"/>
    <sheet name="Табель оперативный" sheetId="9" r:id="rId2"/>
  </sheets>
  <definedNames>
    <definedName name="_xlnm.Print_Area" localSheetId="1">'Табель оперативный'!$A$2:$T$46</definedName>
    <definedName name="ФИО">#REF!</definedName>
  </definedNames>
  <calcPr calcId="125725"/>
</workbook>
</file>

<file path=xl/calcChain.xml><?xml version="1.0" encoding="utf-8"?>
<calcChain xmlns="http://schemas.openxmlformats.org/spreadsheetml/2006/main">
  <c r="CM3" i="9"/>
  <c r="FU46" l="1"/>
  <c r="FU45"/>
  <c r="FU44"/>
  <c r="FU43"/>
  <c r="FU42"/>
  <c r="FU41"/>
  <c r="FU40"/>
  <c r="FU39"/>
  <c r="FU38"/>
  <c r="FU37"/>
  <c r="FU36"/>
  <c r="FU35"/>
  <c r="FU34"/>
  <c r="FU33"/>
  <c r="FU32"/>
  <c r="FU31"/>
  <c r="FU30"/>
  <c r="FU29"/>
  <c r="FU28"/>
  <c r="FU27"/>
  <c r="FU26"/>
  <c r="FU25"/>
  <c r="FU24"/>
  <c r="FU23"/>
  <c r="FU22"/>
  <c r="FU21"/>
  <c r="FU20"/>
  <c r="FU19"/>
  <c r="FU18"/>
  <c r="FU17"/>
  <c r="FU16"/>
  <c r="FU15"/>
  <c r="FU14"/>
  <c r="FU13"/>
  <c r="FU12"/>
  <c r="FU11"/>
  <c r="FU10"/>
  <c r="FI7"/>
  <c r="FK7" s="1"/>
  <c r="FT6"/>
  <c r="FS6"/>
  <c r="FR6"/>
  <c r="FQ6"/>
  <c r="FP6"/>
  <c r="FO6"/>
  <c r="FN6"/>
  <c r="FM6"/>
  <c r="FL6"/>
  <c r="FK6"/>
  <c r="FJ6"/>
  <c r="FI6"/>
  <c r="FH6"/>
  <c r="FG6"/>
  <c r="FT5"/>
  <c r="FS5"/>
  <c r="FR5"/>
  <c r="FQ5"/>
  <c r="FP5"/>
  <c r="FO5"/>
  <c r="FN5"/>
  <c r="FM5"/>
  <c r="FL5"/>
  <c r="FK5"/>
  <c r="FJ5"/>
  <c r="FI5"/>
  <c r="FH5"/>
  <c r="FG5"/>
  <c r="FT4"/>
  <c r="FS4"/>
  <c r="FR4"/>
  <c r="FQ4"/>
  <c r="FP4"/>
  <c r="FO4"/>
  <c r="FN4"/>
  <c r="FM4"/>
  <c r="FL4"/>
  <c r="FK4"/>
  <c r="FJ4"/>
  <c r="FI4"/>
  <c r="FH4"/>
  <c r="FG4"/>
  <c r="FT3"/>
  <c r="FS3"/>
  <c r="FR3"/>
  <c r="FQ3"/>
  <c r="FP3"/>
  <c r="FO3"/>
  <c r="FN3"/>
  <c r="FM3"/>
  <c r="FL3"/>
  <c r="FK3"/>
  <c r="FJ3"/>
  <c r="FI3"/>
  <c r="FH3"/>
  <c r="FG3"/>
  <c r="FF1"/>
  <c r="FA46"/>
  <c r="FA45"/>
  <c r="FA44"/>
  <c r="FA43"/>
  <c r="FA42"/>
  <c r="FA41"/>
  <c r="FA40"/>
  <c r="FA39"/>
  <c r="FA38"/>
  <c r="FA37"/>
  <c r="FA36"/>
  <c r="FA35"/>
  <c r="FA34"/>
  <c r="FA33"/>
  <c r="FA32"/>
  <c r="FA31"/>
  <c r="FA30"/>
  <c r="FA29"/>
  <c r="FA28"/>
  <c r="FA27"/>
  <c r="FA26"/>
  <c r="FA25"/>
  <c r="FA24"/>
  <c r="FA23"/>
  <c r="FA22"/>
  <c r="FA21"/>
  <c r="FA20"/>
  <c r="FA19"/>
  <c r="FA18"/>
  <c r="FA17"/>
  <c r="FA16"/>
  <c r="FA15"/>
  <c r="FA14"/>
  <c r="FA13"/>
  <c r="FA12"/>
  <c r="FA11"/>
  <c r="FA10"/>
  <c r="EO7"/>
  <c r="EQ7" s="1"/>
  <c r="EZ6"/>
  <c r="EY6"/>
  <c r="EX6"/>
  <c r="EW6"/>
  <c r="EV6"/>
  <c r="EU6"/>
  <c r="ET6"/>
  <c r="ES6"/>
  <c r="ER6"/>
  <c r="EQ6"/>
  <c r="EP6"/>
  <c r="EO6"/>
  <c r="EN6"/>
  <c r="EM6"/>
  <c r="EZ5"/>
  <c r="EY5"/>
  <c r="EX5"/>
  <c r="EW5"/>
  <c r="EV5"/>
  <c r="EU5"/>
  <c r="ET5"/>
  <c r="ES5"/>
  <c r="ER5"/>
  <c r="EQ5"/>
  <c r="EP5"/>
  <c r="EO5"/>
  <c r="EN5"/>
  <c r="EM5"/>
  <c r="EZ4"/>
  <c r="EY4"/>
  <c r="EX4"/>
  <c r="EW4"/>
  <c r="EV4"/>
  <c r="EU4"/>
  <c r="ET4"/>
  <c r="ES4"/>
  <c r="ER4"/>
  <c r="EQ4"/>
  <c r="EP4"/>
  <c r="EO4"/>
  <c r="EN4"/>
  <c r="EM4"/>
  <c r="EZ3"/>
  <c r="EY3"/>
  <c r="EX3"/>
  <c r="EW3"/>
  <c r="EV3"/>
  <c r="EU3"/>
  <c r="ET3"/>
  <c r="ES3"/>
  <c r="ER3"/>
  <c r="EQ3"/>
  <c r="EP3"/>
  <c r="EO3"/>
  <c r="EN3"/>
  <c r="EM3"/>
  <c r="EL1"/>
  <c r="EG46"/>
  <c r="EG45"/>
  <c r="EG44"/>
  <c r="EG43"/>
  <c r="EG42"/>
  <c r="EG41"/>
  <c r="EG40"/>
  <c r="EG39"/>
  <c r="EG38"/>
  <c r="EG37"/>
  <c r="EG36"/>
  <c r="EG35"/>
  <c r="EG34"/>
  <c r="EG33"/>
  <c r="EG32"/>
  <c r="EG31"/>
  <c r="EG30"/>
  <c r="EG29"/>
  <c r="EG28"/>
  <c r="EG27"/>
  <c r="EG26"/>
  <c r="EG25"/>
  <c r="EG24"/>
  <c r="EG23"/>
  <c r="EG22"/>
  <c r="EG21"/>
  <c r="EG20"/>
  <c r="EG19"/>
  <c r="EG18"/>
  <c r="EG17"/>
  <c r="EG16"/>
  <c r="EG15"/>
  <c r="EG14"/>
  <c r="EG13"/>
  <c r="EG12"/>
  <c r="EG11"/>
  <c r="EG10"/>
  <c r="DW7"/>
  <c r="DU7"/>
  <c r="EF6"/>
  <c r="EE6"/>
  <c r="ED6"/>
  <c r="EC6"/>
  <c r="EB6"/>
  <c r="EA6"/>
  <c r="DZ6"/>
  <c r="DY6"/>
  <c r="DX6"/>
  <c r="DW6"/>
  <c r="DV6"/>
  <c r="DU6"/>
  <c r="DT6"/>
  <c r="DS6"/>
  <c r="EF5"/>
  <c r="EE5"/>
  <c r="ED5"/>
  <c r="EC5"/>
  <c r="EB5"/>
  <c r="EA5"/>
  <c r="DZ5"/>
  <c r="DY5"/>
  <c r="DX5"/>
  <c r="DW5"/>
  <c r="DV5"/>
  <c r="DU5"/>
  <c r="DT5"/>
  <c r="DS5"/>
  <c r="EF4"/>
  <c r="EE4"/>
  <c r="ED4"/>
  <c r="EC4"/>
  <c r="EB4"/>
  <c r="EA4"/>
  <c r="DZ4"/>
  <c r="DY4"/>
  <c r="DX4"/>
  <c r="DW4"/>
  <c r="DV4"/>
  <c r="DU4"/>
  <c r="DT4"/>
  <c r="DS4"/>
  <c r="EF3"/>
  <c r="EE3"/>
  <c r="ED3"/>
  <c r="EC3"/>
  <c r="EB3"/>
  <c r="EA3"/>
  <c r="DZ3"/>
  <c r="DY3"/>
  <c r="DX3"/>
  <c r="DW3"/>
  <c r="DV3"/>
  <c r="DU3"/>
  <c r="DT3"/>
  <c r="DS3"/>
  <c r="DR1"/>
  <c r="DM46"/>
  <c r="DM45"/>
  <c r="DM44"/>
  <c r="DM43"/>
  <c r="DM42"/>
  <c r="DM41"/>
  <c r="DM40"/>
  <c r="DM39"/>
  <c r="DM38"/>
  <c r="DM37"/>
  <c r="DM36"/>
  <c r="DM35"/>
  <c r="DM34"/>
  <c r="DM33"/>
  <c r="DM32"/>
  <c r="DM31"/>
  <c r="DM30"/>
  <c r="DM29"/>
  <c r="DM28"/>
  <c r="DM27"/>
  <c r="DM26"/>
  <c r="DM25"/>
  <c r="DM24"/>
  <c r="DM23"/>
  <c r="DM22"/>
  <c r="DM21"/>
  <c r="DM20"/>
  <c r="DM19"/>
  <c r="DM18"/>
  <c r="DM17"/>
  <c r="DM16"/>
  <c r="DM15"/>
  <c r="DM14"/>
  <c r="DM13"/>
  <c r="DM12"/>
  <c r="DM11"/>
  <c r="DM10"/>
  <c r="DA7"/>
  <c r="DL6"/>
  <c r="DK6"/>
  <c r="DJ6"/>
  <c r="DI6"/>
  <c r="DH6"/>
  <c r="DG6"/>
  <c r="DF6"/>
  <c r="DE6"/>
  <c r="DD6"/>
  <c r="DC6"/>
  <c r="DB6"/>
  <c r="DA6"/>
  <c r="CZ6"/>
  <c r="CY6"/>
  <c r="DL5"/>
  <c r="DK5"/>
  <c r="DJ5"/>
  <c r="DI5"/>
  <c r="DH5"/>
  <c r="DG5"/>
  <c r="DF5"/>
  <c r="DE5"/>
  <c r="DD5"/>
  <c r="DC5"/>
  <c r="DB5"/>
  <c r="DA5"/>
  <c r="CZ5"/>
  <c r="CY5"/>
  <c r="DL4"/>
  <c r="DK4"/>
  <c r="DJ4"/>
  <c r="DI4"/>
  <c r="DH4"/>
  <c r="DG4"/>
  <c r="DF4"/>
  <c r="DE4"/>
  <c r="DD4"/>
  <c r="DC4"/>
  <c r="DB4"/>
  <c r="DA4"/>
  <c r="CZ4"/>
  <c r="CY4"/>
  <c r="DL3"/>
  <c r="DK3"/>
  <c r="DJ3"/>
  <c r="DI3"/>
  <c r="DH3"/>
  <c r="DG3"/>
  <c r="DF3"/>
  <c r="DE3"/>
  <c r="DD3"/>
  <c r="DC3"/>
  <c r="DB3"/>
  <c r="DA3"/>
  <c r="CZ3"/>
  <c r="CY3"/>
  <c r="CX1"/>
  <c r="D139" i="6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FI1" i="9" l="1"/>
  <c r="FM7"/>
  <c r="EO1"/>
  <c r="ES7"/>
  <c r="DY7"/>
  <c r="DC7"/>
  <c r="DE7" s="1"/>
  <c r="DG7" s="1"/>
  <c r="DI7" s="1"/>
  <c r="DK7" s="1"/>
  <c r="DU1" l="1"/>
  <c r="FO7"/>
  <c r="EU7"/>
  <c r="EA7"/>
  <c r="DA1"/>
  <c r="FQ7" l="1"/>
  <c r="EW7"/>
  <c r="EC7"/>
  <c r="FS7" l="1"/>
  <c r="EY7"/>
  <c r="EE7"/>
  <c r="CS46"/>
  <c r="CS45"/>
  <c r="CS44"/>
  <c r="CS43"/>
  <c r="CS42"/>
  <c r="CS41"/>
  <c r="CS40"/>
  <c r="CS39"/>
  <c r="CS38"/>
  <c r="CS37"/>
  <c r="CS36"/>
  <c r="CS35"/>
  <c r="CS34"/>
  <c r="CS33"/>
  <c r="CS32"/>
  <c r="CS31"/>
  <c r="CS30"/>
  <c r="CS29"/>
  <c r="CS28"/>
  <c r="CS27"/>
  <c r="CS26"/>
  <c r="CS25"/>
  <c r="CS24"/>
  <c r="CS23"/>
  <c r="CS22"/>
  <c r="CS21"/>
  <c r="CS20"/>
  <c r="CS19"/>
  <c r="CS18"/>
  <c r="CS17"/>
  <c r="CS16"/>
  <c r="CS15"/>
  <c r="CS14"/>
  <c r="CS13"/>
  <c r="CS12"/>
  <c r="CS11"/>
  <c r="CS10"/>
  <c r="CG7"/>
  <c r="CI7" s="1"/>
  <c r="CR4"/>
  <c r="CQ4"/>
  <c r="CP4"/>
  <c r="CO4"/>
  <c r="CN4"/>
  <c r="CM4"/>
  <c r="CL4"/>
  <c r="CK4"/>
  <c r="CJ4"/>
  <c r="CI4"/>
  <c r="CH4"/>
  <c r="CG4"/>
  <c r="CF4"/>
  <c r="CE4"/>
  <c r="CR6"/>
  <c r="CQ6"/>
  <c r="CP6"/>
  <c r="CO6"/>
  <c r="CN6"/>
  <c r="CM6"/>
  <c r="CL6"/>
  <c r="CK6"/>
  <c r="CJ6"/>
  <c r="CI6"/>
  <c r="CH6"/>
  <c r="CG6"/>
  <c r="CF6"/>
  <c r="CE6"/>
  <c r="CR3"/>
  <c r="CQ3"/>
  <c r="CP3"/>
  <c r="CO3"/>
  <c r="CN3"/>
  <c r="CL3"/>
  <c r="CK3"/>
  <c r="CJ3"/>
  <c r="CI3"/>
  <c r="CH3"/>
  <c r="CG3"/>
  <c r="CF3"/>
  <c r="CE3"/>
  <c r="CR5"/>
  <c r="CQ5"/>
  <c r="CP5"/>
  <c r="CO5"/>
  <c r="CN5"/>
  <c r="CM5"/>
  <c r="CL5"/>
  <c r="CK5"/>
  <c r="CJ5"/>
  <c r="CI5"/>
  <c r="CH5"/>
  <c r="CG5"/>
  <c r="CF5"/>
  <c r="CE5"/>
  <c r="CD1"/>
  <c r="BY45"/>
  <c r="BE45"/>
  <c r="AK45"/>
  <c r="Q45"/>
  <c r="BY44"/>
  <c r="BE44"/>
  <c r="AK44"/>
  <c r="Q44"/>
  <c r="BY43"/>
  <c r="BE43"/>
  <c r="AK43"/>
  <c r="Q43"/>
  <c r="BY42"/>
  <c r="BE42"/>
  <c r="AK42"/>
  <c r="Q42"/>
  <c r="BY41"/>
  <c r="BE41"/>
  <c r="AK41"/>
  <c r="Q41"/>
  <c r="BY40"/>
  <c r="BE40"/>
  <c r="AK40"/>
  <c r="Q40"/>
  <c r="BY39"/>
  <c r="BE39"/>
  <c r="AK39"/>
  <c r="Q39"/>
  <c r="BY38"/>
  <c r="BE38"/>
  <c r="AK38"/>
  <c r="Q38"/>
  <c r="BY37"/>
  <c r="BE37"/>
  <c r="AK37"/>
  <c r="Q37"/>
  <c r="BY36"/>
  <c r="BE36"/>
  <c r="AK36"/>
  <c r="Q36"/>
  <c r="BY30"/>
  <c r="BE30"/>
  <c r="AK30"/>
  <c r="Q30"/>
  <c r="BY29"/>
  <c r="BE29"/>
  <c r="AK29"/>
  <c r="Q29"/>
  <c r="BY28"/>
  <c r="BE28"/>
  <c r="AK28"/>
  <c r="Q28"/>
  <c r="BY27"/>
  <c r="BE27"/>
  <c r="AK27"/>
  <c r="Q27"/>
  <c r="BY26"/>
  <c r="BE26"/>
  <c r="AK26"/>
  <c r="Q26"/>
  <c r="BY25"/>
  <c r="BE25"/>
  <c r="AK25"/>
  <c r="Q25"/>
  <c r="CK7" l="1"/>
  <c r="CG1" l="1"/>
  <c r="CM7"/>
  <c r="CO7" l="1"/>
  <c r="CQ7" l="1"/>
  <c r="D35" i="6" l="1"/>
  <c r="D51"/>
  <c r="D52"/>
  <c r="D42"/>
  <c r="BY46" i="9" l="1"/>
  <c r="BY35"/>
  <c r="BY34"/>
  <c r="BY33"/>
  <c r="BY32"/>
  <c r="BY31"/>
  <c r="BY24"/>
  <c r="BY23"/>
  <c r="BY22"/>
  <c r="BY21"/>
  <c r="BY20"/>
  <c r="BY19"/>
  <c r="BY18"/>
  <c r="BY17"/>
  <c r="BY16"/>
  <c r="BY15"/>
  <c r="BY14"/>
  <c r="BY13"/>
  <c r="BY12"/>
  <c r="BY11"/>
  <c r="BY10"/>
  <c r="BM7"/>
  <c r="BX4"/>
  <c r="BW4"/>
  <c r="BV4"/>
  <c r="BU4"/>
  <c r="BT4"/>
  <c r="BS4"/>
  <c r="BR4"/>
  <c r="BQ4"/>
  <c r="BP4"/>
  <c r="BO4"/>
  <c r="BN4"/>
  <c r="BM4"/>
  <c r="BL4"/>
  <c r="BK4"/>
  <c r="BX6"/>
  <c r="BW6"/>
  <c r="BV6"/>
  <c r="BU6"/>
  <c r="BT6"/>
  <c r="BS6"/>
  <c r="BR6"/>
  <c r="BQ6"/>
  <c r="BP6"/>
  <c r="BO6"/>
  <c r="BN6"/>
  <c r="BM6"/>
  <c r="BL6"/>
  <c r="BK6"/>
  <c r="BX3"/>
  <c r="BW3"/>
  <c r="BV3"/>
  <c r="BU3"/>
  <c r="BT3"/>
  <c r="BS3"/>
  <c r="BR3"/>
  <c r="BQ3"/>
  <c r="BP3"/>
  <c r="BO3"/>
  <c r="BN3"/>
  <c r="BM3"/>
  <c r="BL3"/>
  <c r="BK3"/>
  <c r="BX5"/>
  <c r="BW5"/>
  <c r="BV5"/>
  <c r="BU5"/>
  <c r="BT5"/>
  <c r="BS5"/>
  <c r="BR5"/>
  <c r="BQ5"/>
  <c r="BP5"/>
  <c r="BO5"/>
  <c r="BN5"/>
  <c r="BM5"/>
  <c r="BL5"/>
  <c r="BK5"/>
  <c r="BJ1"/>
  <c r="BO7" l="1"/>
  <c r="BQ7" s="1"/>
  <c r="BM1" l="1"/>
  <c r="BS7"/>
  <c r="BU7" l="1"/>
  <c r="BW7" l="1"/>
  <c r="D70" i="6" l="1"/>
  <c r="D62"/>
  <c r="BE46" i="9" l="1"/>
  <c r="BE35"/>
  <c r="BE34"/>
  <c r="BE33"/>
  <c r="BE32"/>
  <c r="BE31"/>
  <c r="BE24"/>
  <c r="BE23"/>
  <c r="BE22"/>
  <c r="BE21"/>
  <c r="BE20"/>
  <c r="BE19"/>
  <c r="BE18"/>
  <c r="BE17"/>
  <c r="BE16"/>
  <c r="BE15"/>
  <c r="BE14"/>
  <c r="BE13"/>
  <c r="BE12"/>
  <c r="BE11"/>
  <c r="BE10"/>
  <c r="AS7"/>
  <c r="BD4"/>
  <c r="BC4"/>
  <c r="BB4"/>
  <c r="BA4"/>
  <c r="AZ4"/>
  <c r="AY4"/>
  <c r="AX4"/>
  <c r="AW4"/>
  <c r="AV4"/>
  <c r="AU4"/>
  <c r="AT4"/>
  <c r="AS4"/>
  <c r="AR4"/>
  <c r="AQ4"/>
  <c r="BD6"/>
  <c r="BC6"/>
  <c r="BB6"/>
  <c r="BA6"/>
  <c r="AZ6"/>
  <c r="AY6"/>
  <c r="AX6"/>
  <c r="AW6"/>
  <c r="AV6"/>
  <c r="AU6"/>
  <c r="AT6"/>
  <c r="AS6"/>
  <c r="AR6"/>
  <c r="AQ6"/>
  <c r="BD3"/>
  <c r="BC3"/>
  <c r="BB3"/>
  <c r="BA3"/>
  <c r="AZ3"/>
  <c r="AY3"/>
  <c r="AX3"/>
  <c r="AW3"/>
  <c r="AV3"/>
  <c r="AU3"/>
  <c r="AT3"/>
  <c r="AS3"/>
  <c r="AR3"/>
  <c r="AQ3"/>
  <c r="BD5"/>
  <c r="BC5"/>
  <c r="BB5"/>
  <c r="BA5"/>
  <c r="AZ5"/>
  <c r="AY5"/>
  <c r="AX5"/>
  <c r="AW5"/>
  <c r="AV5"/>
  <c r="AU5"/>
  <c r="AT5"/>
  <c r="AS5"/>
  <c r="AR5"/>
  <c r="AQ5"/>
  <c r="AP1"/>
  <c r="AU7" l="1"/>
  <c r="AW7" s="1"/>
  <c r="AS1" l="1"/>
  <c r="AY7"/>
  <c r="BA7" l="1"/>
  <c r="BC7" l="1"/>
  <c r="AK10" l="1"/>
  <c r="AK11"/>
  <c r="AK12"/>
  <c r="AK13"/>
  <c r="AK14"/>
  <c r="AK15"/>
  <c r="AK16"/>
  <c r="AK17"/>
  <c r="AK18"/>
  <c r="AK19"/>
  <c r="AK20"/>
  <c r="AK21"/>
  <c r="AK22"/>
  <c r="AK23"/>
  <c r="AK24"/>
  <c r="AK31"/>
  <c r="AK32"/>
  <c r="AK33"/>
  <c r="AK34"/>
  <c r="AK35"/>
  <c r="AK46"/>
  <c r="Q46"/>
  <c r="Q35"/>
  <c r="Q34"/>
  <c r="Q33"/>
  <c r="Q32"/>
  <c r="Q31"/>
  <c r="Q24"/>
  <c r="Q23"/>
  <c r="Q22"/>
  <c r="Q21"/>
  <c r="Q20"/>
  <c r="Q19"/>
  <c r="Q18"/>
  <c r="Q17"/>
  <c r="Q16"/>
  <c r="Q15"/>
  <c r="Q14"/>
  <c r="Q13"/>
  <c r="Q12"/>
  <c r="Q11"/>
  <c r="Q10"/>
  <c r="P6" l="1"/>
  <c r="O6"/>
  <c r="N6"/>
  <c r="M6"/>
  <c r="L6"/>
  <c r="K6"/>
  <c r="J6"/>
  <c r="I6"/>
  <c r="H6"/>
  <c r="G6"/>
  <c r="F6"/>
  <c r="E6"/>
  <c r="D6"/>
  <c r="C6"/>
  <c r="AJ6"/>
  <c r="AI6"/>
  <c r="AH6"/>
  <c r="AG6"/>
  <c r="AF6"/>
  <c r="AE6"/>
  <c r="AD6"/>
  <c r="AC6"/>
  <c r="AB6"/>
  <c r="AA6"/>
  <c r="Z6"/>
  <c r="Y6"/>
  <c r="X6"/>
  <c r="Z3"/>
  <c r="W6"/>
  <c r="D2" i="6" l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3"/>
  <c r="D44"/>
  <c r="D45"/>
  <c r="D46"/>
  <c r="D47"/>
  <c r="D48"/>
  <c r="D49"/>
  <c r="D50"/>
  <c r="D53"/>
  <c r="D54"/>
  <c r="D55"/>
  <c r="D56"/>
  <c r="D57"/>
  <c r="D58"/>
  <c r="D59"/>
  <c r="D60"/>
  <c r="D61"/>
  <c r="D63"/>
  <c r="D64"/>
  <c r="D65"/>
  <c r="D66"/>
  <c r="D67"/>
  <c r="D68"/>
  <c r="D69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Y7" i="9" l="1"/>
  <c r="V1" l="1"/>
  <c r="AA7" l="1"/>
  <c r="AJ4"/>
  <c r="AI4"/>
  <c r="AH4"/>
  <c r="AG4"/>
  <c r="AF4"/>
  <c r="AE4"/>
  <c r="AD4"/>
  <c r="AC4"/>
  <c r="AB4"/>
  <c r="AA4"/>
  <c r="Z4"/>
  <c r="Y4"/>
  <c r="X4"/>
  <c r="W4"/>
  <c r="AJ3"/>
  <c r="AI3"/>
  <c r="AH3"/>
  <c r="AG3"/>
  <c r="AF3"/>
  <c r="AE3"/>
  <c r="AD3"/>
  <c r="AC3"/>
  <c r="AB3"/>
  <c r="AA3"/>
  <c r="Y3"/>
  <c r="X3"/>
  <c r="W3"/>
  <c r="AJ5"/>
  <c r="AI5"/>
  <c r="AH5"/>
  <c r="AG5"/>
  <c r="AF5"/>
  <c r="AE5"/>
  <c r="AD5"/>
  <c r="AC5"/>
  <c r="AB5"/>
  <c r="AA5"/>
  <c r="Z5"/>
  <c r="Y5"/>
  <c r="X5"/>
  <c r="W5"/>
  <c r="Y1" l="1"/>
  <c r="AC7"/>
  <c r="AE7" s="1"/>
  <c r="AG7" s="1"/>
  <c r="AI7" s="1"/>
  <c r="P5" l="1"/>
  <c r="O5"/>
  <c r="N5"/>
  <c r="M5"/>
  <c r="L5"/>
  <c r="K5"/>
  <c r="J5"/>
  <c r="I5"/>
  <c r="H5"/>
  <c r="G5"/>
  <c r="F5"/>
  <c r="E5"/>
  <c r="D5"/>
  <c r="C5"/>
  <c r="P4"/>
  <c r="O4"/>
  <c r="N4"/>
  <c r="M4"/>
  <c r="L4"/>
  <c r="K4"/>
  <c r="J4"/>
  <c r="I4"/>
  <c r="H4"/>
  <c r="G4"/>
  <c r="F4"/>
  <c r="E4"/>
  <c r="D4"/>
  <c r="P3"/>
  <c r="O3"/>
  <c r="N3"/>
  <c r="M3"/>
  <c r="L3"/>
  <c r="K3"/>
  <c r="J3"/>
  <c r="I3"/>
  <c r="H3"/>
  <c r="G3"/>
  <c r="F3"/>
  <c r="E3"/>
  <c r="D3"/>
  <c r="C4"/>
  <c r="C3"/>
  <c r="E1" l="1"/>
  <c r="H1" s="1"/>
  <c r="FL1" l="1"/>
  <c r="ER1"/>
  <c r="DD1"/>
  <c r="DX1"/>
  <c r="CJ1"/>
  <c r="I35" i="6"/>
  <c r="N35" s="1"/>
  <c r="AB1" i="9"/>
  <c r="AV1"/>
  <c r="BP1"/>
  <c r="I20" i="6"/>
  <c r="I12"/>
  <c r="I2"/>
  <c r="I7"/>
  <c r="I23"/>
  <c r="I174" l="1"/>
  <c r="N174" s="1"/>
  <c r="I175"/>
  <c r="N175" s="1"/>
  <c r="B1" i="9"/>
  <c r="E7"/>
  <c r="I165" i="6" l="1"/>
  <c r="N165" s="1"/>
  <c r="I181"/>
  <c r="N181" s="1"/>
  <c r="I182"/>
  <c r="I183"/>
  <c r="I176"/>
  <c r="N176" s="1"/>
  <c r="I177"/>
  <c r="N177" s="1"/>
  <c r="I179"/>
  <c r="I178"/>
  <c r="N178" s="1"/>
  <c r="I180"/>
  <c r="N180" s="1"/>
  <c r="I170"/>
  <c r="N170" s="1"/>
  <c r="I171"/>
  <c r="N171" s="1"/>
  <c r="I173"/>
  <c r="N173" s="1"/>
  <c r="I172"/>
  <c r="N172" s="1"/>
  <c r="I168"/>
  <c r="N168" s="1"/>
  <c r="I169"/>
  <c r="N169" s="1"/>
  <c r="I167"/>
  <c r="N167" s="1"/>
  <c r="I166"/>
  <c r="N166" s="1"/>
  <c r="I164"/>
  <c r="N164" s="1"/>
  <c r="I154"/>
  <c r="N154" s="1"/>
  <c r="I159"/>
  <c r="N159" s="1"/>
  <c r="I157"/>
  <c r="N157" s="1"/>
  <c r="I160"/>
  <c r="N160" s="1"/>
  <c r="I52"/>
  <c r="N52" s="1"/>
  <c r="I144"/>
  <c r="I152"/>
  <c r="N152" s="1"/>
  <c r="I155"/>
  <c r="N155" s="1"/>
  <c r="I153"/>
  <c r="N153" s="1"/>
  <c r="I162"/>
  <c r="N162" s="1"/>
  <c r="I151"/>
  <c r="I163"/>
  <c r="N163" s="1"/>
  <c r="I143"/>
  <c r="N143" s="1"/>
  <c r="I158"/>
  <c r="N158" s="1"/>
  <c r="I147"/>
  <c r="I156"/>
  <c r="N156" s="1"/>
  <c r="I136"/>
  <c r="N136" s="1"/>
  <c r="I150"/>
  <c r="I134"/>
  <c r="N134" s="1"/>
  <c r="I148"/>
  <c r="I137"/>
  <c r="I146"/>
  <c r="N146" s="1"/>
  <c r="I139"/>
  <c r="N139" s="1"/>
  <c r="I145"/>
  <c r="N145" s="1"/>
  <c r="I129"/>
  <c r="I141"/>
  <c r="N141" s="1"/>
  <c r="I130"/>
  <c r="N130" s="1"/>
  <c r="I142"/>
  <c r="N142" s="1"/>
  <c r="I128"/>
  <c r="I140"/>
  <c r="N140" s="1"/>
  <c r="I131"/>
  <c r="I138"/>
  <c r="N138" s="1"/>
  <c r="I132"/>
  <c r="I123"/>
  <c r="N123" s="1"/>
  <c r="I133"/>
  <c r="I127"/>
  <c r="I115"/>
  <c r="I124"/>
  <c r="N124" s="1"/>
  <c r="I126"/>
  <c r="N126" s="1"/>
  <c r="I114"/>
  <c r="N114" s="1"/>
  <c r="I122"/>
  <c r="N122" s="1"/>
  <c r="I113"/>
  <c r="N113" s="1"/>
  <c r="I121"/>
  <c r="N121" s="1"/>
  <c r="I98"/>
  <c r="N98" s="1"/>
  <c r="I120"/>
  <c r="N120" s="1"/>
  <c r="I97"/>
  <c r="N97" s="1"/>
  <c r="I119"/>
  <c r="N119" s="1"/>
  <c r="I103"/>
  <c r="N103" s="1"/>
  <c r="I118"/>
  <c r="N118" s="1"/>
  <c r="I107"/>
  <c r="N107" s="1"/>
  <c r="I117"/>
  <c r="N117" s="1"/>
  <c r="I106"/>
  <c r="N106" s="1"/>
  <c r="I116"/>
  <c r="N116" s="1"/>
  <c r="I101"/>
  <c r="I112"/>
  <c r="N112" s="1"/>
  <c r="I108"/>
  <c r="I110"/>
  <c r="N110" s="1"/>
  <c r="I104"/>
  <c r="I109"/>
  <c r="N109" s="1"/>
  <c r="I100"/>
  <c r="N100" s="1"/>
  <c r="I96"/>
  <c r="N96" s="1"/>
  <c r="I105"/>
  <c r="N105" s="1"/>
  <c r="I99"/>
  <c r="I42"/>
  <c r="I51"/>
  <c r="N51" s="1"/>
  <c r="I26"/>
  <c r="I91"/>
  <c r="I92"/>
  <c r="I93"/>
  <c r="I94"/>
  <c r="I85"/>
  <c r="N85" s="1"/>
  <c r="I80"/>
  <c r="I95"/>
  <c r="I84"/>
  <c r="N84" s="1"/>
  <c r="I79"/>
  <c r="N79" s="1"/>
  <c r="I82"/>
  <c r="N82" s="1"/>
  <c r="I87"/>
  <c r="N87" s="1"/>
  <c r="I81"/>
  <c r="N81" s="1"/>
  <c r="I86"/>
  <c r="N86" s="1"/>
  <c r="I78"/>
  <c r="N78" s="1"/>
  <c r="I69"/>
  <c r="I77"/>
  <c r="G7" i="9"/>
  <c r="I7" s="1"/>
  <c r="K7" s="1"/>
  <c r="M7" s="1"/>
  <c r="O7" s="1"/>
  <c r="I68" i="6"/>
  <c r="I38"/>
  <c r="N38" s="1"/>
  <c r="I47"/>
  <c r="I25"/>
  <c r="I27"/>
  <c r="I41"/>
  <c r="I28"/>
  <c r="I36"/>
  <c r="I43"/>
  <c r="I50"/>
  <c r="N50" s="1"/>
  <c r="I21"/>
  <c r="I58"/>
  <c r="I29"/>
  <c r="I37"/>
  <c r="I73"/>
  <c r="I44"/>
  <c r="I53"/>
  <c r="N53" s="1"/>
  <c r="I22"/>
  <c r="I59"/>
  <c r="I3"/>
  <c r="I8"/>
  <c r="I61"/>
  <c r="I4"/>
  <c r="I9"/>
  <c r="I14"/>
  <c r="I5"/>
  <c r="I19"/>
  <c r="I10"/>
  <c r="I34"/>
  <c r="I24"/>
  <c r="I15"/>
  <c r="I60"/>
  <c r="I40"/>
  <c r="I49"/>
  <c r="N49" s="1"/>
  <c r="I48"/>
  <c r="I75"/>
  <c r="I63"/>
  <c r="I30"/>
  <c r="I39"/>
  <c r="N182" l="1"/>
  <c r="N183"/>
  <c r="N179"/>
  <c r="N151"/>
  <c r="N150"/>
  <c r="N148"/>
  <c r="N144"/>
  <c r="N147"/>
  <c r="I149"/>
  <c r="N149" s="1"/>
  <c r="I161"/>
  <c r="N137"/>
  <c r="N128"/>
  <c r="N131"/>
  <c r="N129"/>
  <c r="N132"/>
  <c r="N133"/>
  <c r="I125"/>
  <c r="N125" s="1"/>
  <c r="I135"/>
  <c r="N127"/>
  <c r="N115"/>
  <c r="N101"/>
  <c r="I102"/>
  <c r="N102" s="1"/>
  <c r="I111"/>
  <c r="N111" s="1"/>
  <c r="N108"/>
  <c r="N104"/>
  <c r="N99"/>
  <c r="N91"/>
  <c r="N42"/>
  <c r="N92"/>
  <c r="N94"/>
  <c r="N93"/>
  <c r="I17"/>
  <c r="N17" s="1"/>
  <c r="I90"/>
  <c r="N90" s="1"/>
  <c r="N95"/>
  <c r="N80"/>
  <c r="I88"/>
  <c r="N88" s="1"/>
  <c r="I89"/>
  <c r="N89" s="1"/>
  <c r="I74"/>
  <c r="I83"/>
  <c r="N83" s="1"/>
  <c r="I62"/>
  <c r="N62" s="1"/>
  <c r="I70"/>
  <c r="I71"/>
  <c r="N75"/>
  <c r="N68"/>
  <c r="N69"/>
  <c r="N77"/>
  <c r="N73"/>
  <c r="N63"/>
  <c r="N60"/>
  <c r="N59"/>
  <c r="N58"/>
  <c r="N61"/>
  <c r="I65"/>
  <c r="I76"/>
  <c r="N43"/>
  <c r="N44"/>
  <c r="N48"/>
  <c r="N47"/>
  <c r="N40"/>
  <c r="N41"/>
  <c r="I66"/>
  <c r="I56"/>
  <c r="N56" s="1"/>
  <c r="I45"/>
  <c r="I64"/>
  <c r="I31"/>
  <c r="I11"/>
  <c r="N11" s="1"/>
  <c r="I16"/>
  <c r="N16" s="1"/>
  <c r="I6"/>
  <c r="N6" s="1"/>
  <c r="I55"/>
  <c r="I67"/>
  <c r="I57"/>
  <c r="I46"/>
  <c r="I18"/>
  <c r="I33"/>
  <c r="N33" s="1"/>
  <c r="I54"/>
  <c r="N54" s="1"/>
  <c r="I72"/>
  <c r="I32"/>
  <c r="I13"/>
  <c r="N37"/>
  <c r="N36"/>
  <c r="N39"/>
  <c r="N34"/>
  <c r="N161" l="1"/>
  <c r="N135"/>
  <c r="N74"/>
  <c r="N70"/>
  <c r="N65"/>
  <c r="N76"/>
  <c r="N66"/>
  <c r="N67"/>
  <c r="N64"/>
  <c r="N72"/>
  <c r="N57"/>
  <c r="N32"/>
  <c r="N55"/>
  <c r="N45"/>
  <c r="N46"/>
  <c r="N71" l="1"/>
  <c r="N15"/>
  <c r="N3"/>
  <c r="N9"/>
  <c r="N14"/>
  <c r="N18"/>
  <c r="N19"/>
  <c r="N5"/>
  <c r="N4"/>
  <c r="N8"/>
  <c r="N13"/>
  <c r="N10"/>
  <c r="N27" l="1"/>
  <c r="N26"/>
  <c r="N25"/>
  <c r="N22"/>
  <c r="N31"/>
  <c r="N29"/>
  <c r="N24"/>
  <c r="N28"/>
  <c r="N30"/>
  <c r="N21"/>
  <c r="N23" l="1"/>
  <c r="N12" l="1"/>
  <c r="N7"/>
  <c r="N20"/>
  <c r="N2" l="1"/>
</calcChain>
</file>

<file path=xl/comments1.xml><?xml version="1.0" encoding="utf-8"?>
<comments xmlns="http://schemas.openxmlformats.org/spreadsheetml/2006/main">
  <authors>
    <author>Сергей Скрягин</author>
  </authors>
  <commentList>
    <comment ref="L12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не вышла на смену в ночь со 2 на 3.02.19
штраф за ночь с 09 по 10.02.19</t>
        </r>
      </text>
    </comment>
    <comment ref="L1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штраф за пьянство
в смену с 31.01-01.02</t>
        </r>
      </text>
    </comment>
    <comment ref="L2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штраф за пьянство 11.02.19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за невыход 12.02.19
</t>
        </r>
      </text>
    </comment>
  </commentList>
</comments>
</file>

<file path=xl/comments2.xml><?xml version="1.0" encoding="utf-8"?>
<comments xmlns="http://schemas.openxmlformats.org/spreadsheetml/2006/main">
  <authors>
    <author>Сергей Скрягин</author>
  </authors>
  <commentList>
    <comment ref="W13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  <comment ref="Y13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не вышел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
пришла пьяная на работу</t>
        </r>
      </text>
    </comment>
    <comment ref="Y14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на вышла</t>
        </r>
      </text>
    </comment>
    <comment ref="W15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  <comment ref="W1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60 руб.</t>
        </r>
      </text>
    </comment>
  </commentList>
</comments>
</file>

<file path=xl/sharedStrings.xml><?xml version="1.0" encoding="utf-8"?>
<sst xmlns="http://schemas.openxmlformats.org/spreadsheetml/2006/main" count="826" uniqueCount="93">
  <si>
    <t>Страховые взносы</t>
  </si>
  <si>
    <t>Официально</t>
  </si>
  <si>
    <t>НДФЛ</t>
  </si>
  <si>
    <t>От заказчика</t>
  </si>
  <si>
    <t>№ п/п</t>
  </si>
  <si>
    <t>Дата</t>
  </si>
  <si>
    <t>ФИО</t>
  </si>
  <si>
    <t>Часы</t>
  </si>
  <si>
    <t>Заработок работника</t>
  </si>
  <si>
    <t>Долг работнику</t>
  </si>
  <si>
    <t>Приход денег</t>
  </si>
  <si>
    <t>Зуева Ольга Геннадьевна</t>
  </si>
  <si>
    <t>Саралиева Альбика Руслановна</t>
  </si>
  <si>
    <t>Саралиева Любовь Викторовна</t>
  </si>
  <si>
    <t>Шумилкина Юлия Александровна</t>
  </si>
  <si>
    <t>Рейтинг</t>
  </si>
  <si>
    <t>Выплачено работнику</t>
  </si>
  <si>
    <t>Штраф</t>
  </si>
  <si>
    <t>Осипова Наталья Викторовна</t>
  </si>
  <si>
    <t>Осипов Евгений Николаевич</t>
  </si>
  <si>
    <t>д (8-20)</t>
  </si>
  <si>
    <t>н (20-8)</t>
  </si>
  <si>
    <t>№ недели</t>
  </si>
  <si>
    <t>Бригадир/премия</t>
  </si>
  <si>
    <t>Подпись</t>
  </si>
  <si>
    <t>Месяц</t>
  </si>
  <si>
    <t>Январь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</si>
  <si>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</si>
  <si>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</si>
  <si>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</si>
  <si>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</si>
  <si>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</si>
  <si>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</si>
  <si>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</si>
  <si>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День</t>
  </si>
  <si>
    <t>Ночь</t>
  </si>
  <si>
    <t>Февраль</t>
  </si>
  <si>
    <t>Декада</t>
  </si>
  <si>
    <t>запланировано</t>
  </si>
  <si>
    <t>ИТОГО за неделю</t>
  </si>
  <si>
    <t>в смене</t>
  </si>
  <si>
    <t>в резерве</t>
  </si>
  <si>
    <t>в графике</t>
  </si>
  <si>
    <t>ВАЛ</t>
  </si>
  <si>
    <t>Николаева Евгения Геннадьевна</t>
  </si>
  <si>
    <t>Номер недели</t>
  </si>
  <si>
    <t>не выход</t>
  </si>
  <si>
    <t>Итого начислено за неделю</t>
  </si>
  <si>
    <t>Степанова Екатерина Петровна (П)</t>
  </si>
  <si>
    <t>Барышникова Ольга Ивановна (П)</t>
  </si>
  <si>
    <t>Пименова Людмила Алексеевна (ОД)</t>
  </si>
  <si>
    <t>Попов Александр Александрович (О)</t>
  </si>
  <si>
    <t>Липатов Иван Алексеевич (О)</t>
  </si>
  <si>
    <t>Николаева Евгения Геннадьевна (О)</t>
  </si>
  <si>
    <t>Бровкина Алла Николаевна (ОД)</t>
  </si>
  <si>
    <t>Хафизова Кадрия Рустамовна (П)</t>
  </si>
  <si>
    <t>Жохова Екатерина Николаевна (П)</t>
  </si>
  <si>
    <t>Попова Елена Николаевна (О)</t>
  </si>
  <si>
    <t>Липатова Анастасия Алексеевна (О)</t>
  </si>
  <si>
    <t>Погодина Елена Петровна (О)</t>
  </si>
  <si>
    <t>Дементьев Владимир Анатольевич (О)</t>
  </si>
  <si>
    <t>Дворянчикова Людмила Сергеевна (О)</t>
  </si>
  <si>
    <t>Дворянчиков Даниил Сергеевич (О)</t>
  </si>
  <si>
    <t>Шокурова Римма Александровна (О)</t>
  </si>
  <si>
    <t>конферсия за неделю</t>
  </si>
  <si>
    <t>средняя конверсия по клиенту</t>
  </si>
  <si>
    <t>Темарцев Кирилл Викторович (О)</t>
  </si>
  <si>
    <t>Андрияшина Надежда Васильевна (П)</t>
  </si>
  <si>
    <t>Арсёнова Анна Анатольевна (О)</t>
  </si>
  <si>
    <t>ИТОГО налоги</t>
  </si>
  <si>
    <t>ИТОГО доход</t>
  </si>
  <si>
    <t>Доход ВАЛ</t>
  </si>
  <si>
    <t>% дохода ВАЛ</t>
  </si>
  <si>
    <t xml:space="preserve">% чистого дохода </t>
  </si>
  <si>
    <t>Март</t>
  </si>
  <si>
    <t>Егорова Надежда Владимировна (О)</t>
  </si>
  <si>
    <t>Костригина Раиса Яковлевна (О)</t>
  </si>
  <si>
    <t>Слеповичева Анастасия Александровна (О)</t>
  </si>
  <si>
    <t>Котрахова Елена Витальевна (О)</t>
  </si>
  <si>
    <t>Голованова Мария Семеновна (П)</t>
  </si>
  <si>
    <t>Катышова Галина Васильевна (О)</t>
  </si>
  <si>
    <t>Апаров Сергей Николаевич (О)</t>
  </si>
  <si>
    <t>Герасимова Ольга Владимировна (О)</t>
  </si>
  <si>
    <t>Ерохина Дания Сяидовна (О)</t>
  </si>
  <si>
    <t>Федорова Анастасия Петровна (П)</t>
  </si>
  <si>
    <t>Пантелеева Любовь Владимировна (ПН)</t>
  </si>
  <si>
    <t>Харченко Галина Васильевна (О)</t>
  </si>
  <si>
    <t>Кадомцева Алёна Дмитриевна (О)</t>
  </si>
  <si>
    <t>Калчева Софья Андоновна (ОД)</t>
  </si>
  <si>
    <t>Дудорова Галина Геннадьевна (ПД)</t>
  </si>
  <si>
    <t>Дугина Ольга Николаевна (П)</t>
  </si>
  <si>
    <t>Голованова Мария Семеновна (ПД)</t>
  </si>
  <si>
    <t>позвонить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</si>
</sst>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&quot;₽&quot;_-;\-* #,##0\ &quot;₽&quot;_-;_-* &quot;-&quot;??\ &quot;₽&quot;_-;_-@_-"/>
    <numFmt numFmtId="165" formatCode="_-* #,##0\ _₽_-;\-* #,##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516BD7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00B050"/>
      <name val="Times New Roman"/>
      <family val="1"/>
      <charset val="204"/>
    </font>
    <font>
      <strike/>
      <sz val="20"/>
      <color theme="1"/>
      <name val="Times New Roman"/>
      <family val="1"/>
      <charset val="204"/>
    </font>
    <font>
      <strike/>
      <sz val="20"/>
      <color theme="1" tint="-0.249977111117893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97">
    <xf numFmtId="0" fontId="0" fillId="0" borderId="0" xfId="0"/>
    <xf numFmtId="0" fontId="4" fillId="0" borderId="0" xfId="0" applyFont="1"/>
    <xf numFmtId="44" fontId="2" fillId="3" borderId="0" xfId="2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left"/>
    </xf>
    <xf numFmtId="165" fontId="4" fillId="0" borderId="0" xfId="3" applyNumberFormat="1" applyFont="1"/>
    <xf numFmtId="14" fontId="2" fillId="0" borderId="0" xfId="0" applyNumberFormat="1" applyFont="1" applyBorder="1"/>
    <xf numFmtId="14" fontId="2" fillId="3" borderId="0" xfId="0" applyNumberFormat="1" applyFont="1" applyFill="1" applyBorder="1"/>
    <xf numFmtId="0" fontId="2" fillId="0" borderId="0" xfId="0" applyFont="1" applyBorder="1"/>
    <xf numFmtId="0" fontId="2" fillId="3" borderId="0" xfId="0" applyFont="1" applyFill="1" applyBorder="1"/>
    <xf numFmtId="14" fontId="2" fillId="3" borderId="0" xfId="0" applyNumberFormat="1" applyFont="1" applyFill="1" applyBorder="1" applyAlignment="1">
      <alignment horizontal="center"/>
    </xf>
    <xf numFmtId="165" fontId="2" fillId="3" borderId="0" xfId="3" applyNumberFormat="1" applyFont="1" applyFill="1" applyBorder="1" applyAlignment="1">
      <alignment horizontal="center"/>
    </xf>
    <xf numFmtId="0" fontId="2" fillId="3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0" fontId="2" fillId="0" borderId="0" xfId="0" applyNumberFormat="1" applyFont="1" applyBorder="1"/>
    <xf numFmtId="44" fontId="2" fillId="0" borderId="0" xfId="2" applyNumberFormat="1" applyFont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0" fillId="0" borderId="8" xfId="0" applyFont="1" applyBorder="1"/>
    <xf numFmtId="0" fontId="13" fillId="0" borderId="4" xfId="0" applyFont="1" applyBorder="1" applyAlignment="1">
      <alignment wrapText="1"/>
    </xf>
    <xf numFmtId="0" fontId="10" fillId="0" borderId="6" xfId="0" applyFont="1" applyBorder="1"/>
    <xf numFmtId="14" fontId="15" fillId="0" borderId="10" xfId="0" applyNumberFormat="1" applyFont="1" applyFill="1" applyBorder="1" applyAlignment="1">
      <alignment horizontal="center" vertical="center"/>
    </xf>
    <xf numFmtId="14" fontId="15" fillId="2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1" fillId="0" borderId="27" xfId="0" applyFont="1" applyBorder="1" applyAlignment="1">
      <alignment wrapText="1"/>
    </xf>
    <xf numFmtId="165" fontId="2" fillId="3" borderId="0" xfId="3" applyNumberFormat="1" applyFont="1" applyFill="1" applyBorder="1"/>
    <xf numFmtId="165" fontId="2" fillId="0" borderId="0" xfId="3" applyNumberFormat="1" applyFont="1" applyBorder="1"/>
    <xf numFmtId="0" fontId="12" fillId="0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4" fontId="12" fillId="0" borderId="20" xfId="2" applyNumberFormat="1" applyFont="1" applyFill="1" applyBorder="1" applyAlignment="1">
      <alignment horizontal="center" vertical="center"/>
    </xf>
    <xf numFmtId="164" fontId="12" fillId="0" borderId="21" xfId="2" applyNumberFormat="1" applyFont="1" applyFill="1" applyBorder="1" applyAlignment="1">
      <alignment horizontal="center" vertical="center"/>
    </xf>
    <xf numFmtId="9" fontId="2" fillId="0" borderId="0" xfId="1" applyNumberFormat="1" applyFont="1" applyBorder="1"/>
    <xf numFmtId="9" fontId="2" fillId="3" borderId="0" xfId="1" applyNumberFormat="1" applyFont="1" applyFill="1" applyBorder="1"/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9" fontId="5" fillId="0" borderId="0" xfId="1" applyFont="1"/>
    <xf numFmtId="9" fontId="5" fillId="0" borderId="0" xfId="0" applyNumberFormat="1" applyFont="1"/>
    <xf numFmtId="14" fontId="15" fillId="0" borderId="14" xfId="0" applyNumberFormat="1" applyFont="1" applyFill="1" applyBorder="1" applyAlignment="1">
      <alignment horizontal="center" vertical="center"/>
    </xf>
    <xf numFmtId="14" fontId="15" fillId="2" borderId="25" xfId="0" applyNumberFormat="1" applyFont="1" applyFill="1" applyBorder="1" applyAlignment="1">
      <alignment horizontal="center" vertical="center"/>
    </xf>
    <xf numFmtId="10" fontId="2" fillId="3" borderId="0" xfId="1" applyNumberFormat="1" applyFont="1" applyFill="1" applyBorder="1"/>
    <xf numFmtId="10" fontId="2" fillId="0" borderId="0" xfId="1" applyNumberFormat="1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20" fillId="2" borderId="9" xfId="0" applyFont="1" applyFill="1" applyBorder="1" applyAlignment="1">
      <alignment horizontal="center" vertical="center"/>
    </xf>
    <xf numFmtId="165" fontId="2" fillId="0" borderId="0" xfId="3" applyNumberFormat="1" applyFont="1" applyBorder="1" applyAlignment="1"/>
    <xf numFmtId="165" fontId="2" fillId="3" borderId="0" xfId="3" applyNumberFormat="1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0" fontId="0" fillId="0" borderId="20" xfId="0" applyBorder="1"/>
  </cellXfs>
  <cellStyles count="5">
    <cellStyle name="Денежный" xfId="2" builtinId="4"/>
    <cellStyle name="Обычный" xfId="0" builtinId="0"/>
    <cellStyle name="Обычный 2" xfId="4"/>
    <cellStyle name="Процентный" xfId="1" builtinId="5"/>
    <cellStyle name="Финансовый" xfId="3" builtinId="3"/>
  </cellStyles>
  <dxfs count="131">
    <dxf>
      <font>
        <color rgb="FFC00000"/>
      </font>
      <fill>
        <patternFill>
          <bgColor rgb="FFFFC5D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9" tint="-0.24994659260841701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92D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1" indent="0" relativeIndent="0" justifyLastLine="0" shrinkToFit="0" mergeCell="0" readingOrder="0"/>
    </dxf>
  </dxfs>
  <tableStyles count="0" defaultTableStyle="TableStyleMedium2" defaultPivotStyle="PivotStyleLight16"/>
  <colors>
    <mruColors>
      <color rgb="FFFF6699"/>
      <color rgb="FFFF9966"/>
      <color rgb="FFFFC5DF"/>
      <color rgb="FFA1EE82"/>
      <color rgb="FF516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Y183" totalsRowShown="0" headerRowDxfId="130" dataDxfId="129" tableBorderDxfId="128" dataCellStyle="Денежный">
  <autoFilter ref="A1:Y183">
    <filterColumn colId="19"/>
    <filterColumn colId="20"/>
    <filterColumn colId="21"/>
    <filterColumn colId="22"/>
    <filterColumn colId="23"/>
    <filterColumn colId="24"/>
  </autoFilter>
  <tableColumns count="25">
    <tableColumn id="1" name="№ п/п" dataDxfId="127"/>
    <tableColumn id="2" name="Месяц" dataDxfId="126"/>
    <tableColumn id="3" name="Декада" dataDxfId="125"/>
    <tableColumn id="4" name="Номер недели" dataDxfId="124">
      <calculatedColumnFormula>IF(Учёт!$E2&gt;0,WEEKNUM(Учёт!$E2,2),WEEKNUM(Учёт!$F2,2))</calculatedColumnFormula>
    </tableColumn>
    <tableColumn id="5" name="День" dataDxfId="123"/>
    <tableColumn id="6" name="Ночь" dataDxfId="122"/>
    <tableColumn id="7" name="Бригадир/премия" dataDxfId="121" dataCellStyle="Финансовый"/>
    <tableColumn id="8" name="ФИО" dataDxfId="120"/>
    <tableColumn id="9" name="Рейтинг" dataDxfId="119">
      <calculatedColumnFormula>IFERROR(VLOOKUP(Учёт!$H2,#REF!,9,FALSE)+Учёт!$G2,0)</calculatedColumnFormula>
    </tableColumn>
    <tableColumn id="10" name="Часы" dataDxfId="118"/>
    <tableColumn id="11" name="Заработок работника" dataDxfId="117" dataCellStyle="Денежный"/>
    <tableColumn id="12" name="Штраф" dataDxfId="116"/>
    <tableColumn id="13" name="Выплачено работнику" dataDxfId="115"/>
    <tableColumn id="14" name="Долг работнику" dataDxfId="114" dataCellStyle="Денежный">
      <calculatedColumnFormula>Учёт!$K2</calculatedColumnFormula>
    </tableColumn>
    <tableColumn id="15" name="Приход денег" dataDxfId="113" dataCellStyle="Денежный"/>
    <tableColumn id="16" name="От заказчика" dataDxfId="112" dataCellStyle="Денежный">
      <calculatedColumnFormula>IF(Учёт!$O2="да",#REF!*Учёт!$J2,0)</calculatedColumnFormula>
    </tableColumn>
    <tableColumn id="17" name="Доход ВАЛ" dataDxfId="111" dataCellStyle="Денежный">
      <calculatedColumnFormula>Учёт!$P2-Учёт!$N2</calculatedColumnFormula>
    </tableColumn>
    <tableColumn id="18" name="% дохода ВАЛ" dataDxfId="110" dataCellStyle="Процентный">
      <calculatedColumnFormula>IFERROR(Q2/P2,0)</calculatedColumnFormula>
    </tableColumn>
    <tableColumn id="19" name="ВАЛ" dataDxfId="109" dataCellStyle="Денежный">
      <calculatedColumnFormula>J2*135</calculatedColumnFormula>
    </tableColumn>
    <tableColumn id="25" name="Официально" dataDxfId="108" dataCellStyle="Финансовый">
      <calculatedColumnFormula>IFERROR(VLOOKUP(H:H,#REF!,10,FALSE),0)</calculatedColumnFormula>
    </tableColumn>
    <tableColumn id="20" name="НДФЛ" dataDxfId="107" dataCellStyle="Денежный">
      <calculatedColumnFormula>IF(Таблица2[[#This Row],[Официально]]=1,Таблица2[[#This Row],[Часы]]*10*0.13,0)</calculatedColumnFormula>
    </tableColumn>
    <tableColumn id="21" name="Страховые взносы" dataDxfId="106" dataCellStyle="Денежный">
      <calculatedColumnFormula>IF(Таблица2[[#This Row],[Официально]]=1,Таблица2[[#This Row],[Часы]]*10*0.271,0)</calculatedColumnFormula>
    </tableColumn>
    <tableColumn id="22" name="ИТОГО налоги" dataDxfId="105" dataCellStyle="Денежный">
      <calculatedColumnFormula>Таблица2[[#This Row],[НДФЛ]]+Таблица2[[#This Row],[Страховые взносы]]</calculatedColumnFormula>
    </tableColumn>
    <tableColumn id="23" name="ИТОГО доход" dataDxfId="104" dataCellStyle="Денежный">
      <calculatedColumnFormula>Таблица2[[#This Row],[Доход ВАЛ]]-Таблица2[[#This Row],[ИТОГО налоги]]</calculatedColumnFormula>
    </tableColumn>
    <tableColumn id="24" name="% чистого дохода " dataDxfId="103" dataCellStyle="Процентный">
      <calculatedColumnFormula>IFERROR(X2/Таблица2[[#This Row],[От заказчика]],0)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183"/>
  <sheetViews>
    <sheetView zoomScale="85" zoomScaleNormal="85" workbookViewId="0">
      <pane xSplit="2" ySplit="1" topLeftCell="C166" activePane="bottomRight" state="frozen"/>
      <selection pane="topRight" activeCell="C1" sqref="C1"/>
      <selection pane="bottomLeft" activeCell="A2" sqref="A2"/>
      <selection pane="bottomRight" activeCell="A184" sqref="A184:XFD460"/>
    </sheetView>
  </sheetViews>
  <sheetFormatPr defaultRowHeight="14.4"/>
  <cols>
    <col min="1" max="1" width="8.5546875" style="1" customWidth="1"/>
    <col min="2" max="2" width="8.6640625" style="1" customWidth="1"/>
    <col min="3" max="3" width="9.33203125" style="18" customWidth="1"/>
    <col min="4" max="4" width="15.5546875" style="18" customWidth="1"/>
    <col min="5" max="5" width="11.21875" style="1" bestFit="1" customWidth="1"/>
    <col min="6" max="6" width="11.109375" style="1" bestFit="1" customWidth="1"/>
    <col min="7" max="7" width="9.33203125" style="6" customWidth="1"/>
    <col min="8" max="8" width="38" style="1" customWidth="1"/>
    <col min="9" max="9" width="9.77734375" style="1" customWidth="1"/>
    <col min="10" max="10" width="7.33203125" style="1" customWidth="1"/>
    <col min="11" max="11" width="21.88671875" style="1" customWidth="1"/>
    <col min="12" max="12" width="8.88671875" style="1" customWidth="1"/>
    <col min="13" max="13" width="22.5546875" style="1" hidden="1" customWidth="1"/>
    <col min="14" max="14" width="16.77734375" style="1" hidden="1" customWidth="1"/>
    <col min="15" max="15" width="14.77734375" style="1" customWidth="1"/>
    <col min="16" max="16" width="14.33203125" style="1" customWidth="1"/>
    <col min="17" max="17" width="10.88671875" style="1" customWidth="1"/>
    <col min="18" max="19" width="11.109375" style="1" customWidth="1"/>
    <col min="20" max="20" width="12.109375" style="1" customWidth="1"/>
    <col min="21" max="25" width="11.109375" style="1" customWidth="1"/>
    <col min="26" max="16384" width="8.88671875" style="1"/>
  </cols>
  <sheetData>
    <row r="1" spans="1:25" ht="27.6" customHeight="1">
      <c r="A1" s="34" t="s">
        <v>4</v>
      </c>
      <c r="B1" s="34" t="s">
        <v>25</v>
      </c>
      <c r="C1" s="34" t="s">
        <v>37</v>
      </c>
      <c r="D1" s="34" t="s">
        <v>45</v>
      </c>
      <c r="E1" s="34" t="s">
        <v>34</v>
      </c>
      <c r="F1" s="34" t="s">
        <v>35</v>
      </c>
      <c r="G1" s="34" t="s">
        <v>23</v>
      </c>
      <c r="H1" s="34" t="s">
        <v>6</v>
      </c>
      <c r="I1" s="34" t="s">
        <v>15</v>
      </c>
      <c r="J1" s="34" t="s">
        <v>7</v>
      </c>
      <c r="K1" s="34" t="s">
        <v>8</v>
      </c>
      <c r="L1" s="34" t="s">
        <v>17</v>
      </c>
      <c r="M1" s="34" t="s">
        <v>16</v>
      </c>
      <c r="N1" s="34" t="s">
        <v>9</v>
      </c>
      <c r="O1" s="34" t="s">
        <v>10</v>
      </c>
      <c r="P1" s="34" t="s">
        <v>3</v>
      </c>
      <c r="Q1" s="34" t="s">
        <v>71</v>
      </c>
      <c r="R1" s="34" t="s">
        <v>72</v>
      </c>
      <c r="S1" s="19" t="s">
        <v>43</v>
      </c>
      <c r="T1" s="34" t="s">
        <v>1</v>
      </c>
      <c r="U1" s="34" t="s">
        <v>2</v>
      </c>
      <c r="V1" s="34" t="s">
        <v>0</v>
      </c>
      <c r="W1" s="34" t="s">
        <v>69</v>
      </c>
      <c r="X1" s="34" t="s">
        <v>70</v>
      </c>
      <c r="Y1" s="34" t="s">
        <v>73</v>
      </c>
    </row>
    <row r="2" spans="1:25">
      <c r="A2" s="10">
        <v>1</v>
      </c>
      <c r="B2" s="10" t="s">
        <v>26</v>
      </c>
      <c r="C2" s="55">
        <v>2</v>
      </c>
      <c r="D2" s="56">
        <f>IF(Учёт!$E2&gt;0,WEEKNUM(Учёт!$E2,2),WEEKNUM(Учёт!$F2,2))</f>
        <v>4</v>
      </c>
      <c r="E2" s="8">
        <v>43490</v>
      </c>
      <c r="F2" s="11"/>
      <c r="G2" s="12"/>
      <c r="H2" s="10" t="s">
        <v>11</v>
      </c>
      <c r="I2" s="13">
        <f>IFERROR(VLOOKUP(Учёт!$H2,#REF!,9,FALSE)+Учёт!$G2,0)</f>
        <v>0</v>
      </c>
      <c r="J2" s="10">
        <v>12</v>
      </c>
      <c r="K2" s="2">
        <v>999.9999600000001</v>
      </c>
      <c r="L2" s="10"/>
      <c r="M2" s="10"/>
      <c r="N2" s="2">
        <f>Учёт!$K2</f>
        <v>999.9999600000001</v>
      </c>
      <c r="O2" s="2"/>
      <c r="P2" s="2"/>
      <c r="Q2" s="2"/>
      <c r="R2" s="44"/>
      <c r="S2" s="2"/>
      <c r="T2" s="37"/>
      <c r="U2" s="2"/>
      <c r="V2" s="2"/>
      <c r="W2" s="2"/>
      <c r="X2" s="2"/>
      <c r="Y2" s="53"/>
    </row>
    <row r="3" spans="1:25">
      <c r="A3" s="9">
        <v>2</v>
      </c>
      <c r="B3" s="9" t="s">
        <v>26</v>
      </c>
      <c r="C3" s="57">
        <v>2</v>
      </c>
      <c r="D3" s="58">
        <f>IF(Учёт!$E3&gt;0,WEEKNUM(Учёт!$E3,2),WEEKNUM(Учёт!$F3,2))</f>
        <v>4</v>
      </c>
      <c r="E3" s="7">
        <v>43490</v>
      </c>
      <c r="F3" s="14"/>
      <c r="G3" s="15"/>
      <c r="H3" s="9" t="s">
        <v>12</v>
      </c>
      <c r="I3" s="16">
        <f>IFERROR(VLOOKUP(Учёт!$H3,#REF!,9,FALSE)+Учёт!$G3,0)</f>
        <v>0</v>
      </c>
      <c r="J3" s="9">
        <v>12</v>
      </c>
      <c r="K3" s="17">
        <v>999.9999600000001</v>
      </c>
      <c r="L3" s="9"/>
      <c r="M3" s="9"/>
      <c r="N3" s="17">
        <f>Учёт!$K3</f>
        <v>999.9999600000001</v>
      </c>
      <c r="O3" s="17"/>
      <c r="P3" s="17"/>
      <c r="Q3" s="17"/>
      <c r="R3" s="43"/>
      <c r="S3" s="17"/>
      <c r="T3" s="38"/>
      <c r="U3" s="17"/>
      <c r="V3" s="17"/>
      <c r="W3" s="17"/>
      <c r="X3" s="17"/>
      <c r="Y3" s="54"/>
    </row>
    <row r="4" spans="1:25">
      <c r="A4" s="10">
        <v>3</v>
      </c>
      <c r="B4" s="10" t="s">
        <v>26</v>
      </c>
      <c r="C4" s="55">
        <v>2</v>
      </c>
      <c r="D4" s="56">
        <f>IF(Учёт!$E4&gt;0,WEEKNUM(Учёт!$E4,2),WEEKNUM(Учёт!$F4,2))</f>
        <v>4</v>
      </c>
      <c r="E4" s="8">
        <v>43490</v>
      </c>
      <c r="F4" s="11"/>
      <c r="G4" s="12"/>
      <c r="H4" s="10" t="s">
        <v>13</v>
      </c>
      <c r="I4" s="13">
        <f>IFERROR(VLOOKUP(Учёт!$H4,#REF!,9,FALSE)+Учёт!$G4,0)</f>
        <v>0</v>
      </c>
      <c r="J4" s="10">
        <v>12</v>
      </c>
      <c r="K4" s="2">
        <v>999.9999600000001</v>
      </c>
      <c r="L4" s="10"/>
      <c r="M4" s="10"/>
      <c r="N4" s="2">
        <f>Учёт!$K4</f>
        <v>999.9999600000001</v>
      </c>
      <c r="O4" s="2"/>
      <c r="P4" s="2"/>
      <c r="Q4" s="2"/>
      <c r="R4" s="44"/>
      <c r="S4" s="2"/>
      <c r="T4" s="37"/>
      <c r="U4" s="2"/>
      <c r="V4" s="2"/>
      <c r="W4" s="2"/>
      <c r="X4" s="2"/>
      <c r="Y4" s="53"/>
    </row>
    <row r="5" spans="1:25">
      <c r="A5" s="9">
        <v>4</v>
      </c>
      <c r="B5" s="9" t="s">
        <v>26</v>
      </c>
      <c r="C5" s="57">
        <v>2</v>
      </c>
      <c r="D5" s="58">
        <f>IF(Учёт!$E5&gt;0,WEEKNUM(Учёт!$E5,2),WEEKNUM(Учёт!$F5,2))</f>
        <v>4</v>
      </c>
      <c r="E5" s="7">
        <v>43490</v>
      </c>
      <c r="F5" s="14"/>
      <c r="G5" s="15"/>
      <c r="H5" s="9" t="s">
        <v>63</v>
      </c>
      <c r="I5" s="16">
        <f>IFERROR(VLOOKUP(Учёт!$H5,#REF!,9,FALSE)+Учёт!$G5,0)</f>
        <v>0</v>
      </c>
      <c r="J5" s="9">
        <v>12</v>
      </c>
      <c r="K5" s="17">
        <v>999.9999600000001</v>
      </c>
      <c r="L5" s="9"/>
      <c r="M5" s="9"/>
      <c r="N5" s="17">
        <f>Учёт!$K5</f>
        <v>999.9999600000001</v>
      </c>
      <c r="O5" s="17"/>
      <c r="P5" s="17"/>
      <c r="Q5" s="17"/>
      <c r="R5" s="43"/>
      <c r="S5" s="17"/>
      <c r="T5" s="38"/>
      <c r="U5" s="17"/>
      <c r="V5" s="17"/>
      <c r="W5" s="17"/>
      <c r="X5" s="17"/>
      <c r="Y5" s="54"/>
    </row>
    <row r="6" spans="1:25">
      <c r="A6" s="10">
        <v>5</v>
      </c>
      <c r="B6" s="10" t="s">
        <v>26</v>
      </c>
      <c r="C6" s="55">
        <v>2</v>
      </c>
      <c r="D6" s="56">
        <f>IF(Учёт!$E6&gt;0,WEEKNUM(Учёт!$E6,2),WEEKNUM(Учёт!$F6,2))</f>
        <v>4</v>
      </c>
      <c r="E6" s="8">
        <v>43490</v>
      </c>
      <c r="F6" s="11"/>
      <c r="G6" s="12">
        <v>1</v>
      </c>
      <c r="H6" s="10" t="s">
        <v>14</v>
      </c>
      <c r="I6" s="13">
        <f>IFERROR(VLOOKUP(Учёт!$H6,#REF!,9,FALSE)+Учёт!$G6,0)</f>
        <v>0</v>
      </c>
      <c r="J6" s="10">
        <v>12</v>
      </c>
      <c r="K6" s="2">
        <v>1099.9992</v>
      </c>
      <c r="L6" s="10"/>
      <c r="M6" s="10"/>
      <c r="N6" s="2">
        <f>Учёт!$K6</f>
        <v>1099.9992</v>
      </c>
      <c r="O6" s="2"/>
      <c r="P6" s="2"/>
      <c r="Q6" s="2"/>
      <c r="R6" s="44"/>
      <c r="S6" s="2"/>
      <c r="T6" s="37"/>
      <c r="U6" s="2"/>
      <c r="V6" s="2"/>
      <c r="W6" s="2"/>
      <c r="X6" s="2"/>
      <c r="Y6" s="53"/>
    </row>
    <row r="7" spans="1:25">
      <c r="A7" s="9">
        <v>6</v>
      </c>
      <c r="B7" s="9" t="s">
        <v>26</v>
      </c>
      <c r="C7" s="57">
        <v>2</v>
      </c>
      <c r="D7" s="58">
        <f>IF(Учёт!$E7&gt;0,WEEKNUM(Учёт!$E7,2),WEEKNUM(Учёт!$F7,2))</f>
        <v>4</v>
      </c>
      <c r="E7" s="7">
        <v>43491</v>
      </c>
      <c r="F7" s="14"/>
      <c r="G7" s="15"/>
      <c r="H7" s="9" t="s">
        <v>11</v>
      </c>
      <c r="I7" s="16">
        <f>IFERROR(VLOOKUP(Учёт!$H7,#REF!,9,FALSE)+Учёт!$G7,0)</f>
        <v>0</v>
      </c>
      <c r="J7" s="9">
        <v>12</v>
      </c>
      <c r="K7" s="17">
        <v>999.9999600000001</v>
      </c>
      <c r="L7" s="9"/>
      <c r="M7" s="9"/>
      <c r="N7" s="17">
        <f>Учёт!$K7</f>
        <v>999.9999600000001</v>
      </c>
      <c r="O7" s="17"/>
      <c r="P7" s="17"/>
      <c r="Q7" s="17"/>
      <c r="R7" s="43"/>
      <c r="S7" s="17"/>
      <c r="T7" s="38"/>
      <c r="U7" s="17"/>
      <c r="V7" s="17"/>
      <c r="W7" s="17"/>
      <c r="X7" s="17"/>
      <c r="Y7" s="54"/>
    </row>
    <row r="8" spans="1:25">
      <c r="A8" s="10">
        <v>7</v>
      </c>
      <c r="B8" s="10" t="s">
        <v>26</v>
      </c>
      <c r="C8" s="55">
        <v>2</v>
      </c>
      <c r="D8" s="56">
        <f>IF(Учёт!$E8&gt;0,WEEKNUM(Учёт!$E8,2),WEEKNUM(Учёт!$F8,2))</f>
        <v>4</v>
      </c>
      <c r="E8" s="8">
        <v>43491</v>
      </c>
      <c r="F8" s="11"/>
      <c r="G8" s="12"/>
      <c r="H8" s="10" t="s">
        <v>12</v>
      </c>
      <c r="I8" s="13">
        <f>IFERROR(VLOOKUP(Учёт!$H8,#REF!,9,FALSE)+Учёт!$G8,0)</f>
        <v>0</v>
      </c>
      <c r="J8" s="10">
        <v>12</v>
      </c>
      <c r="K8" s="2">
        <v>999.9999600000001</v>
      </c>
      <c r="L8" s="10"/>
      <c r="M8" s="10"/>
      <c r="N8" s="2">
        <f>Учёт!$K8</f>
        <v>999.9999600000001</v>
      </c>
      <c r="O8" s="2"/>
      <c r="P8" s="2"/>
      <c r="Q8" s="2"/>
      <c r="R8" s="44"/>
      <c r="S8" s="2"/>
      <c r="T8" s="37"/>
      <c r="U8" s="2"/>
      <c r="V8" s="2"/>
      <c r="W8" s="2"/>
      <c r="X8" s="2"/>
      <c r="Y8" s="53"/>
    </row>
    <row r="9" spans="1:25">
      <c r="A9" s="9">
        <v>8</v>
      </c>
      <c r="B9" s="9" t="s">
        <v>26</v>
      </c>
      <c r="C9" s="57">
        <v>2</v>
      </c>
      <c r="D9" s="58">
        <f>IF(Учёт!$E9&gt;0,WEEKNUM(Учёт!$E9,2),WEEKNUM(Учёт!$F9,2))</f>
        <v>4</v>
      </c>
      <c r="E9" s="7">
        <v>43491</v>
      </c>
      <c r="F9" s="14"/>
      <c r="G9" s="15"/>
      <c r="H9" s="9" t="s">
        <v>13</v>
      </c>
      <c r="I9" s="16">
        <f>IFERROR(VLOOKUP(Учёт!$H9,#REF!,9,FALSE)+Учёт!$G9,0)</f>
        <v>0</v>
      </c>
      <c r="J9" s="9">
        <v>12</v>
      </c>
      <c r="K9" s="17">
        <v>999.9999600000001</v>
      </c>
      <c r="L9" s="9"/>
      <c r="M9" s="9"/>
      <c r="N9" s="17">
        <f>Учёт!$K9</f>
        <v>999.9999600000001</v>
      </c>
      <c r="O9" s="17"/>
      <c r="P9" s="17"/>
      <c r="Q9" s="17"/>
      <c r="R9" s="43"/>
      <c r="S9" s="17"/>
      <c r="T9" s="38"/>
      <c r="U9" s="17"/>
      <c r="V9" s="17"/>
      <c r="W9" s="17"/>
      <c r="X9" s="17"/>
      <c r="Y9" s="54"/>
    </row>
    <row r="10" spans="1:25">
      <c r="A10" s="10">
        <v>9</v>
      </c>
      <c r="B10" s="10" t="s">
        <v>26</v>
      </c>
      <c r="C10" s="55">
        <v>2</v>
      </c>
      <c r="D10" s="56">
        <f>IF(Учёт!$E10&gt;0,WEEKNUM(Учёт!$E10,2),WEEKNUM(Учёт!$F10,2))</f>
        <v>4</v>
      </c>
      <c r="E10" s="8">
        <v>43491</v>
      </c>
      <c r="F10" s="11"/>
      <c r="G10" s="12"/>
      <c r="H10" s="10" t="s">
        <v>63</v>
      </c>
      <c r="I10" s="13">
        <f>IFERROR(VLOOKUP(Учёт!$H10,#REF!,9,FALSE)+Учёт!$G10,0)</f>
        <v>0</v>
      </c>
      <c r="J10" s="10">
        <v>12</v>
      </c>
      <c r="K10" s="2">
        <v>999.9999600000001</v>
      </c>
      <c r="L10" s="10"/>
      <c r="M10" s="10"/>
      <c r="N10" s="2">
        <f>Учёт!$K10</f>
        <v>999.9999600000001</v>
      </c>
      <c r="O10" s="2"/>
      <c r="P10" s="2"/>
      <c r="Q10" s="2"/>
      <c r="R10" s="44"/>
      <c r="S10" s="2"/>
      <c r="T10" s="37"/>
      <c r="U10" s="2"/>
      <c r="V10" s="2"/>
      <c r="W10" s="2"/>
      <c r="X10" s="2"/>
      <c r="Y10" s="53"/>
    </row>
    <row r="11" spans="1:25">
      <c r="A11" s="9">
        <v>10</v>
      </c>
      <c r="B11" s="9" t="s">
        <v>26</v>
      </c>
      <c r="C11" s="57">
        <v>2</v>
      </c>
      <c r="D11" s="58">
        <f>IF(Учёт!$E11&gt;0,WEEKNUM(Учёт!$E11,2),WEEKNUM(Учёт!$F11,2))</f>
        <v>4</v>
      </c>
      <c r="E11" s="7">
        <v>43491</v>
      </c>
      <c r="F11" s="14"/>
      <c r="G11" s="15">
        <v>1</v>
      </c>
      <c r="H11" s="9" t="s">
        <v>14</v>
      </c>
      <c r="I11" s="16">
        <f>IFERROR(VLOOKUP(Учёт!$H11,#REF!,9,FALSE)+Учёт!$G11,0)</f>
        <v>0</v>
      </c>
      <c r="J11" s="9">
        <v>12</v>
      </c>
      <c r="K11" s="17">
        <v>1099.9992</v>
      </c>
      <c r="L11" s="9"/>
      <c r="M11" s="9"/>
      <c r="N11" s="17">
        <f>Учёт!$K11</f>
        <v>1099.9992</v>
      </c>
      <c r="O11" s="17"/>
      <c r="P11" s="17"/>
      <c r="Q11" s="17"/>
      <c r="R11" s="43"/>
      <c r="S11" s="17"/>
      <c r="T11" s="38"/>
      <c r="U11" s="17"/>
      <c r="V11" s="17"/>
      <c r="W11" s="17"/>
      <c r="X11" s="17"/>
      <c r="Y11" s="54"/>
    </row>
    <row r="12" spans="1:25">
      <c r="A12" s="10">
        <v>11</v>
      </c>
      <c r="B12" s="10" t="s">
        <v>26</v>
      </c>
      <c r="C12" s="55">
        <v>2</v>
      </c>
      <c r="D12" s="56">
        <f>IF(Учёт!$E12&gt;0,WEEKNUM(Учёт!$E12,2),WEEKNUM(Учёт!$F12,2))</f>
        <v>5</v>
      </c>
      <c r="E12" s="8">
        <v>43494</v>
      </c>
      <c r="F12" s="11"/>
      <c r="G12" s="12"/>
      <c r="H12" s="10" t="s">
        <v>11</v>
      </c>
      <c r="I12" s="13">
        <f>IFERROR(VLOOKUP(Учёт!$H12,#REF!,9,FALSE)+Учёт!$G12,0)</f>
        <v>0</v>
      </c>
      <c r="J12" s="10">
        <v>12</v>
      </c>
      <c r="K12" s="2">
        <v>999.9999600000001</v>
      </c>
      <c r="L12" s="10">
        <v>4000</v>
      </c>
      <c r="M12" s="10"/>
      <c r="N12" s="2">
        <f>Учёт!$K12</f>
        <v>999.9999600000001</v>
      </c>
      <c r="O12" s="2"/>
      <c r="P12" s="2"/>
      <c r="Q12" s="2"/>
      <c r="R12" s="44"/>
      <c r="S12" s="2"/>
      <c r="T12" s="37"/>
      <c r="U12" s="2"/>
      <c r="V12" s="2"/>
      <c r="W12" s="2"/>
      <c r="X12" s="2"/>
      <c r="Y12" s="53"/>
    </row>
    <row r="13" spans="1:25">
      <c r="A13" s="9">
        <v>12</v>
      </c>
      <c r="B13" s="9" t="s">
        <v>26</v>
      </c>
      <c r="C13" s="57">
        <v>2</v>
      </c>
      <c r="D13" s="58">
        <f>IF(Учёт!$E13&gt;0,WEEKNUM(Учёт!$E13,2),WEEKNUM(Учёт!$F13,2))</f>
        <v>5</v>
      </c>
      <c r="E13" s="7">
        <v>43494</v>
      </c>
      <c r="F13" s="14"/>
      <c r="G13" s="15"/>
      <c r="H13" s="9" t="s">
        <v>60</v>
      </c>
      <c r="I13" s="16">
        <f>IFERROR(VLOOKUP(Учёт!$H13,#REF!,9,FALSE)+Учёт!$G13,0)</f>
        <v>0</v>
      </c>
      <c r="J13" s="9">
        <v>12</v>
      </c>
      <c r="K13" s="17">
        <v>999.9999600000001</v>
      </c>
      <c r="L13" s="9"/>
      <c r="M13" s="9"/>
      <c r="N13" s="17">
        <f>Учёт!$K13</f>
        <v>999.9999600000001</v>
      </c>
      <c r="O13" s="17"/>
      <c r="P13" s="17"/>
      <c r="Q13" s="17"/>
      <c r="R13" s="43"/>
      <c r="S13" s="17"/>
      <c r="T13" s="38"/>
      <c r="U13" s="17"/>
      <c r="V13" s="17"/>
      <c r="W13" s="17"/>
      <c r="X13" s="17"/>
      <c r="Y13" s="54"/>
    </row>
    <row r="14" spans="1:25">
      <c r="A14" s="10">
        <v>13</v>
      </c>
      <c r="B14" s="10" t="s">
        <v>26</v>
      </c>
      <c r="C14" s="55">
        <v>2</v>
      </c>
      <c r="D14" s="56">
        <f>IF(Учёт!$E14&gt;0,WEEKNUM(Учёт!$E14,2),WEEKNUM(Учёт!$F14,2))</f>
        <v>5</v>
      </c>
      <c r="E14" s="8">
        <v>43494</v>
      </c>
      <c r="F14" s="11"/>
      <c r="G14" s="12"/>
      <c r="H14" s="10" t="s">
        <v>13</v>
      </c>
      <c r="I14" s="13">
        <f>IFERROR(VLOOKUP(Учёт!$H14,#REF!,9,FALSE)+Учёт!$G14,0)</f>
        <v>0</v>
      </c>
      <c r="J14" s="10">
        <v>12</v>
      </c>
      <c r="K14" s="2">
        <v>999.9999600000001</v>
      </c>
      <c r="L14" s="10"/>
      <c r="M14" s="10"/>
      <c r="N14" s="2">
        <f>Учёт!$K14</f>
        <v>999.9999600000001</v>
      </c>
      <c r="O14" s="2"/>
      <c r="P14" s="2"/>
      <c r="Q14" s="2"/>
      <c r="R14" s="44"/>
      <c r="S14" s="2"/>
      <c r="T14" s="37"/>
      <c r="U14" s="2"/>
      <c r="V14" s="2"/>
      <c r="W14" s="2"/>
      <c r="X14" s="2"/>
      <c r="Y14" s="53"/>
    </row>
    <row r="15" spans="1:25">
      <c r="A15" s="9">
        <v>14</v>
      </c>
      <c r="B15" s="9" t="s">
        <v>26</v>
      </c>
      <c r="C15" s="57">
        <v>2</v>
      </c>
      <c r="D15" s="58">
        <f>IF(Учёт!$E15&gt;0,WEEKNUM(Учёт!$E15,2),WEEKNUM(Учёт!$F15,2))</f>
        <v>5</v>
      </c>
      <c r="E15" s="7">
        <v>43494</v>
      </c>
      <c r="F15" s="14"/>
      <c r="G15" s="15"/>
      <c r="H15" s="9" t="s">
        <v>63</v>
      </c>
      <c r="I15" s="16">
        <f>IFERROR(VLOOKUP(Учёт!$H15,#REF!,9,FALSE)+Учёт!$G15,0)</f>
        <v>0</v>
      </c>
      <c r="J15" s="9">
        <v>12</v>
      </c>
      <c r="K15" s="17">
        <v>999.9999600000001</v>
      </c>
      <c r="L15" s="9"/>
      <c r="M15" s="9"/>
      <c r="N15" s="17">
        <f>Учёт!$K15</f>
        <v>999.9999600000001</v>
      </c>
      <c r="O15" s="17"/>
      <c r="P15" s="17"/>
      <c r="Q15" s="17"/>
      <c r="R15" s="43"/>
      <c r="S15" s="17"/>
      <c r="T15" s="38"/>
      <c r="U15" s="17"/>
      <c r="V15" s="17"/>
      <c r="W15" s="17"/>
      <c r="X15" s="17"/>
      <c r="Y15" s="54"/>
    </row>
    <row r="16" spans="1:25">
      <c r="A16" s="10">
        <v>15</v>
      </c>
      <c r="B16" s="10" t="s">
        <v>26</v>
      </c>
      <c r="C16" s="55">
        <v>2</v>
      </c>
      <c r="D16" s="56">
        <f>IF(Учёт!$E16&gt;0,WEEKNUM(Учёт!$E16,2),WEEKNUM(Учёт!$F16,2))</f>
        <v>5</v>
      </c>
      <c r="E16" s="8">
        <v>43494</v>
      </c>
      <c r="F16" s="11"/>
      <c r="G16" s="12">
        <v>1</v>
      </c>
      <c r="H16" s="10" t="s">
        <v>14</v>
      </c>
      <c r="I16" s="13">
        <f>IFERROR(VLOOKUP(Учёт!$H16,#REF!,9,FALSE)+Учёт!$G16,0)</f>
        <v>0</v>
      </c>
      <c r="J16" s="10">
        <v>9</v>
      </c>
      <c r="K16" s="2">
        <v>824.99940000000004</v>
      </c>
      <c r="L16" s="10">
        <v>2000</v>
      </c>
      <c r="M16" s="10"/>
      <c r="N16" s="2">
        <f>Учёт!$K16</f>
        <v>824.99940000000004</v>
      </c>
      <c r="O16" s="2"/>
      <c r="P16" s="2"/>
      <c r="Q16" s="2"/>
      <c r="R16" s="44"/>
      <c r="S16" s="2"/>
      <c r="T16" s="37"/>
      <c r="U16" s="2"/>
      <c r="V16" s="2"/>
      <c r="W16" s="2"/>
      <c r="X16" s="2"/>
      <c r="Y16" s="53"/>
    </row>
    <row r="17" spans="1:25">
      <c r="A17" s="9">
        <v>16</v>
      </c>
      <c r="B17" s="9" t="s">
        <v>26</v>
      </c>
      <c r="C17" s="57">
        <v>2</v>
      </c>
      <c r="D17" s="58">
        <f>IF(Учёт!$E17&gt;0,WEEKNUM(Учёт!$E17,2),WEEKNUM(Учёт!$F17,2))</f>
        <v>5</v>
      </c>
      <c r="E17" s="7"/>
      <c r="F17" s="14">
        <v>43496</v>
      </c>
      <c r="G17" s="15"/>
      <c r="H17" s="9" t="s">
        <v>14</v>
      </c>
      <c r="I17" s="16">
        <f>IFERROR(VLOOKUP(Учёт!$H17,#REF!,9,FALSE)+Учёт!$G17,0)</f>
        <v>0</v>
      </c>
      <c r="J17" s="9">
        <v>0</v>
      </c>
      <c r="K17" s="17">
        <v>0</v>
      </c>
      <c r="L17" s="9"/>
      <c r="M17" s="9"/>
      <c r="N17" s="17">
        <f>Учёт!$K17</f>
        <v>0</v>
      </c>
      <c r="O17" s="17"/>
      <c r="P17" s="17"/>
      <c r="Q17" s="17"/>
      <c r="R17" s="43"/>
      <c r="S17" s="17"/>
      <c r="T17" s="38"/>
      <c r="U17" s="17"/>
      <c r="V17" s="17"/>
      <c r="W17" s="17"/>
      <c r="X17" s="17"/>
      <c r="Y17" s="54"/>
    </row>
    <row r="18" spans="1:25">
      <c r="A18" s="10">
        <v>17</v>
      </c>
      <c r="B18" s="10" t="s">
        <v>26</v>
      </c>
      <c r="C18" s="55">
        <v>2</v>
      </c>
      <c r="D18" s="56">
        <f>IF(Учёт!$E18&gt;0,WEEKNUM(Учёт!$E18,2),WEEKNUM(Учёт!$F18,2))</f>
        <v>5</v>
      </c>
      <c r="E18" s="8"/>
      <c r="F18" s="11">
        <v>43496</v>
      </c>
      <c r="G18" s="12"/>
      <c r="H18" s="10" t="s">
        <v>60</v>
      </c>
      <c r="I18" s="13">
        <f>IFERROR(VLOOKUP(Учёт!$H18,#REF!,9,FALSE)+Учёт!$G18,0)</f>
        <v>0</v>
      </c>
      <c r="J18" s="10">
        <v>12</v>
      </c>
      <c r="K18" s="2">
        <v>999.9999600000001</v>
      </c>
      <c r="L18" s="10"/>
      <c r="M18" s="10"/>
      <c r="N18" s="2">
        <f>Учёт!$K18</f>
        <v>999.9999600000001</v>
      </c>
      <c r="O18" s="2"/>
      <c r="P18" s="2"/>
      <c r="Q18" s="2"/>
      <c r="R18" s="44"/>
      <c r="S18" s="2"/>
      <c r="T18" s="37"/>
      <c r="U18" s="2"/>
      <c r="V18" s="2"/>
      <c r="W18" s="2"/>
      <c r="X18" s="2"/>
      <c r="Y18" s="53"/>
    </row>
    <row r="19" spans="1:25">
      <c r="A19" s="9">
        <v>18</v>
      </c>
      <c r="B19" s="9" t="s">
        <v>36</v>
      </c>
      <c r="C19" s="57">
        <v>1</v>
      </c>
      <c r="D19" s="58">
        <f>IF(Учёт!$E19&gt;0,WEEKNUM(Учёт!$E19,2),WEEKNUM(Учёт!$F19,2))</f>
        <v>5</v>
      </c>
      <c r="E19" s="7"/>
      <c r="F19" s="14">
        <v>43498</v>
      </c>
      <c r="G19" s="15"/>
      <c r="H19" s="9" t="s">
        <v>63</v>
      </c>
      <c r="I19" s="16">
        <f>IFERROR(VLOOKUP(Учёт!$H19,#REF!,9,FALSE)+Учёт!$G19,0)</f>
        <v>0</v>
      </c>
      <c r="J19" s="9">
        <v>12</v>
      </c>
      <c r="K19" s="17">
        <v>999.9999600000001</v>
      </c>
      <c r="L19" s="9"/>
      <c r="M19" s="9"/>
      <c r="N19" s="17">
        <f>Учёт!$K19</f>
        <v>999.9999600000001</v>
      </c>
      <c r="O19" s="17"/>
      <c r="P19" s="17"/>
      <c r="Q19" s="17"/>
      <c r="R19" s="43"/>
      <c r="S19" s="17"/>
      <c r="T19" s="38"/>
      <c r="U19" s="17"/>
      <c r="V19" s="17"/>
      <c r="W19" s="17"/>
      <c r="X19" s="17"/>
      <c r="Y19" s="54"/>
    </row>
    <row r="20" spans="1:25">
      <c r="A20" s="10">
        <v>19</v>
      </c>
      <c r="B20" s="10" t="s">
        <v>36</v>
      </c>
      <c r="C20" s="55">
        <v>1</v>
      </c>
      <c r="D20" s="56">
        <f>IF(Учёт!$E20&gt;0,WEEKNUM(Учёт!$E20,2),WEEKNUM(Учёт!$F20,2))</f>
        <v>5</v>
      </c>
      <c r="E20" s="8"/>
      <c r="F20" s="11">
        <v>43498</v>
      </c>
      <c r="G20" s="12"/>
      <c r="H20" s="10" t="s">
        <v>11</v>
      </c>
      <c r="I20" s="13">
        <f>IFERROR(VLOOKUP(Учёт!$H20,#REF!,9,FALSE)+Учёт!$G20,0)</f>
        <v>0</v>
      </c>
      <c r="J20" s="10">
        <v>0</v>
      </c>
      <c r="K20" s="2">
        <v>0</v>
      </c>
      <c r="L20" s="10"/>
      <c r="M20" s="10"/>
      <c r="N20" s="2">
        <f>Учёт!$K20</f>
        <v>0</v>
      </c>
      <c r="O20" s="2"/>
      <c r="P20" s="2"/>
      <c r="Q20" s="2"/>
      <c r="R20" s="44"/>
      <c r="S20" s="2"/>
      <c r="T20" s="37"/>
      <c r="U20" s="2"/>
      <c r="V20" s="2"/>
      <c r="W20" s="2"/>
      <c r="X20" s="2"/>
      <c r="Y20" s="53"/>
    </row>
    <row r="21" spans="1:25">
      <c r="A21" s="9">
        <v>20</v>
      </c>
      <c r="B21" s="9" t="s">
        <v>36</v>
      </c>
      <c r="C21" s="57">
        <v>1</v>
      </c>
      <c r="D21" s="58">
        <f>IF(Учёт!$E21&gt;0,WEEKNUM(Учёт!$E21,2),WEEKNUM(Учёт!$F21,2))</f>
        <v>6</v>
      </c>
      <c r="E21" s="7">
        <v>43500</v>
      </c>
      <c r="F21" s="14"/>
      <c r="G21" s="15"/>
      <c r="H21" s="9" t="s">
        <v>62</v>
      </c>
      <c r="I21" s="16">
        <f>IFERROR(VLOOKUP(Учёт!$H21,#REF!,9,FALSE)+Учёт!$G21,0)</f>
        <v>0</v>
      </c>
      <c r="J21" s="9">
        <v>12</v>
      </c>
      <c r="K21" s="17">
        <v>999.9999600000001</v>
      </c>
      <c r="L21" s="9"/>
      <c r="M21" s="9"/>
      <c r="N21" s="17">
        <f>Учёт!$K21</f>
        <v>999.9999600000001</v>
      </c>
      <c r="O21" s="17"/>
      <c r="P21" s="17"/>
      <c r="Q21" s="17"/>
      <c r="R21" s="43"/>
      <c r="S21" s="17"/>
      <c r="T21" s="38"/>
      <c r="U21" s="17"/>
      <c r="V21" s="17"/>
      <c r="W21" s="17"/>
      <c r="X21" s="17"/>
      <c r="Y21" s="54"/>
    </row>
    <row r="22" spans="1:25">
      <c r="A22" s="10">
        <v>21</v>
      </c>
      <c r="B22" s="10" t="s">
        <v>36</v>
      </c>
      <c r="C22" s="55">
        <v>1</v>
      </c>
      <c r="D22" s="56">
        <f>IF(Учёт!$E22&gt;0,WEEKNUM(Учёт!$E22,2),WEEKNUM(Учёт!$F22,2))</f>
        <v>6</v>
      </c>
      <c r="E22" s="8">
        <v>43500</v>
      </c>
      <c r="F22" s="11"/>
      <c r="G22" s="12"/>
      <c r="H22" s="10" t="s">
        <v>61</v>
      </c>
      <c r="I22" s="13">
        <f>IFERROR(VLOOKUP(Учёт!$H22,#REF!,9,FALSE)+Учёт!$G22,0)</f>
        <v>0</v>
      </c>
      <c r="J22" s="10">
        <v>12</v>
      </c>
      <c r="K22" s="2">
        <v>999.9999600000001</v>
      </c>
      <c r="L22" s="10"/>
      <c r="M22" s="10"/>
      <c r="N22" s="2">
        <f>Учёт!$K22</f>
        <v>999.9999600000001</v>
      </c>
      <c r="O22" s="2"/>
      <c r="P22" s="2"/>
      <c r="Q22" s="2"/>
      <c r="R22" s="44"/>
      <c r="S22" s="2"/>
      <c r="T22" s="37"/>
      <c r="U22" s="2"/>
      <c r="V22" s="2"/>
      <c r="W22" s="2"/>
      <c r="X22" s="2"/>
      <c r="Y22" s="53"/>
    </row>
    <row r="23" spans="1:25">
      <c r="A23" s="9">
        <v>22</v>
      </c>
      <c r="B23" s="9" t="s">
        <v>36</v>
      </c>
      <c r="C23" s="57">
        <v>1</v>
      </c>
      <c r="D23" s="58">
        <f>IF(Учёт!$E23&gt;0,WEEKNUM(Учёт!$E23,2),WEEKNUM(Учёт!$F23,2))</f>
        <v>6</v>
      </c>
      <c r="E23" s="7">
        <v>43503</v>
      </c>
      <c r="F23" s="14"/>
      <c r="G23" s="15"/>
      <c r="H23" s="9" t="s">
        <v>11</v>
      </c>
      <c r="I23" s="16">
        <f>IFERROR(VLOOKUP(Учёт!$H23,#REF!,9,FALSE)+Учёт!$G23,0)</f>
        <v>0</v>
      </c>
      <c r="J23" s="9">
        <v>10.5</v>
      </c>
      <c r="K23" s="17">
        <v>874.99996500000009</v>
      </c>
      <c r="L23" s="9"/>
      <c r="M23" s="9"/>
      <c r="N23" s="17">
        <f>Учёт!$K23</f>
        <v>874.99996500000009</v>
      </c>
      <c r="O23" s="17"/>
      <c r="P23" s="17"/>
      <c r="Q23" s="17"/>
      <c r="R23" s="43"/>
      <c r="S23" s="17"/>
      <c r="T23" s="38"/>
      <c r="U23" s="17"/>
      <c r="V23" s="17"/>
      <c r="W23" s="17"/>
      <c r="X23" s="17"/>
      <c r="Y23" s="54"/>
    </row>
    <row r="24" spans="1:25">
      <c r="A24" s="10">
        <v>23</v>
      </c>
      <c r="B24" s="10" t="s">
        <v>36</v>
      </c>
      <c r="C24" s="55">
        <v>1</v>
      </c>
      <c r="D24" s="56">
        <f>IF(Учёт!$E24&gt;0,WEEKNUM(Учёт!$E24,2),WEEKNUM(Учёт!$F24,2))</f>
        <v>6</v>
      </c>
      <c r="E24" s="8">
        <v>43503</v>
      </c>
      <c r="F24" s="11"/>
      <c r="G24" s="12"/>
      <c r="H24" s="10" t="s">
        <v>63</v>
      </c>
      <c r="I24" s="13">
        <f>IFERROR(VLOOKUP(Учёт!$H24,#REF!,9,FALSE)+Учёт!$G24,0)</f>
        <v>0</v>
      </c>
      <c r="J24" s="10">
        <v>12</v>
      </c>
      <c r="K24" s="2">
        <v>999.9999600000001</v>
      </c>
      <c r="L24" s="10"/>
      <c r="M24" s="10"/>
      <c r="N24" s="2">
        <f>Учёт!$K24</f>
        <v>999.9999600000001</v>
      </c>
      <c r="O24" s="2"/>
      <c r="P24" s="2"/>
      <c r="Q24" s="2"/>
      <c r="R24" s="44"/>
      <c r="S24" s="2"/>
      <c r="T24" s="37"/>
      <c r="U24" s="2"/>
      <c r="V24" s="2"/>
      <c r="W24" s="2"/>
      <c r="X24" s="2"/>
      <c r="Y24" s="53"/>
    </row>
    <row r="25" spans="1:25">
      <c r="A25" s="9">
        <v>24</v>
      </c>
      <c r="B25" s="9" t="s">
        <v>36</v>
      </c>
      <c r="C25" s="57">
        <v>1</v>
      </c>
      <c r="D25" s="58">
        <f>IF(Учёт!$E25&gt;0,WEEKNUM(Учёт!$E25,2),WEEKNUM(Учёт!$F25,2))</f>
        <v>6</v>
      </c>
      <c r="E25" s="7">
        <v>43503</v>
      </c>
      <c r="F25" s="14"/>
      <c r="G25" s="15"/>
      <c r="H25" s="9" t="s">
        <v>59</v>
      </c>
      <c r="I25" s="16">
        <f>IFERROR(VLOOKUP(Учёт!$H25,#REF!,9,FALSE)+Учёт!$G25,0)</f>
        <v>0</v>
      </c>
      <c r="J25" s="9">
        <v>12</v>
      </c>
      <c r="K25" s="17">
        <v>999.9999600000001</v>
      </c>
      <c r="L25" s="9"/>
      <c r="M25" s="9"/>
      <c r="N25" s="17">
        <f>Учёт!$K25</f>
        <v>999.9999600000001</v>
      </c>
      <c r="O25" s="17"/>
      <c r="P25" s="17"/>
      <c r="Q25" s="17"/>
      <c r="R25" s="43"/>
      <c r="S25" s="17"/>
      <c r="T25" s="38"/>
      <c r="U25" s="17"/>
      <c r="V25" s="17"/>
      <c r="W25" s="17"/>
      <c r="X25" s="17"/>
      <c r="Y25" s="54"/>
    </row>
    <row r="26" spans="1:25">
      <c r="A26" s="10">
        <v>25</v>
      </c>
      <c r="B26" s="10" t="s">
        <v>36</v>
      </c>
      <c r="C26" s="55">
        <v>1</v>
      </c>
      <c r="D26" s="56">
        <f>IF(Учёт!$E26&gt;0,WEEKNUM(Учёт!$E26,2),WEEKNUM(Учёт!$F26,2))</f>
        <v>6</v>
      </c>
      <c r="E26" s="8">
        <v>43503</v>
      </c>
      <c r="F26" s="11"/>
      <c r="G26" s="12"/>
      <c r="H26" s="10" t="s">
        <v>18</v>
      </c>
      <c r="I26" s="13">
        <f>IFERROR(VLOOKUP(Учёт!$H26,#REF!,9,FALSE)+Учёт!$G26,0)</f>
        <v>0</v>
      </c>
      <c r="J26" s="10">
        <v>12</v>
      </c>
      <c r="K26" s="2">
        <v>999.9999600000001</v>
      </c>
      <c r="L26" s="10">
        <v>2000</v>
      </c>
      <c r="M26" s="10"/>
      <c r="N26" s="2">
        <f>Учёт!$K26</f>
        <v>999.9999600000001</v>
      </c>
      <c r="O26" s="2"/>
      <c r="P26" s="2"/>
      <c r="Q26" s="2"/>
      <c r="R26" s="44"/>
      <c r="S26" s="2"/>
      <c r="T26" s="37"/>
      <c r="U26" s="2"/>
      <c r="V26" s="2"/>
      <c r="W26" s="2"/>
      <c r="X26" s="2"/>
      <c r="Y26" s="53"/>
    </row>
    <row r="27" spans="1:25">
      <c r="A27" s="9">
        <v>26</v>
      </c>
      <c r="B27" s="9" t="s">
        <v>36</v>
      </c>
      <c r="C27" s="57">
        <v>1</v>
      </c>
      <c r="D27" s="58">
        <f>IF(Учёт!$E27&gt;0,WEEKNUM(Учёт!$E27,2),WEEKNUM(Учёт!$F27,2))</f>
        <v>6</v>
      </c>
      <c r="E27" s="7">
        <v>43503</v>
      </c>
      <c r="F27" s="14"/>
      <c r="G27" s="15"/>
      <c r="H27" s="9" t="s">
        <v>19</v>
      </c>
      <c r="I27" s="16">
        <f>IFERROR(VLOOKUP(Учёт!$H27,#REF!,9,FALSE)+Учёт!$G27,0)</f>
        <v>0</v>
      </c>
      <c r="J27" s="9">
        <v>12</v>
      </c>
      <c r="K27" s="17">
        <v>999.9999600000001</v>
      </c>
      <c r="L27" s="9"/>
      <c r="M27" s="9"/>
      <c r="N27" s="17">
        <f>Учёт!$K27</f>
        <v>999.9999600000001</v>
      </c>
      <c r="O27" s="17"/>
      <c r="P27" s="17"/>
      <c r="Q27" s="17"/>
      <c r="R27" s="43"/>
      <c r="S27" s="17"/>
      <c r="T27" s="38"/>
      <c r="U27" s="17"/>
      <c r="V27" s="17"/>
      <c r="W27" s="17"/>
      <c r="X27" s="17"/>
      <c r="Y27" s="54"/>
    </row>
    <row r="28" spans="1:25">
      <c r="A28" s="10">
        <v>27</v>
      </c>
      <c r="B28" s="10" t="s">
        <v>36</v>
      </c>
      <c r="C28" s="55">
        <v>1</v>
      </c>
      <c r="D28" s="56">
        <f>IF(Учёт!$E28&gt;0,WEEKNUM(Учёт!$E28,2),WEEKNUM(Учёт!$F28,2))</f>
        <v>6</v>
      </c>
      <c r="E28" s="8">
        <v>43503</v>
      </c>
      <c r="F28" s="11"/>
      <c r="G28" s="12"/>
      <c r="H28" s="10" t="s">
        <v>62</v>
      </c>
      <c r="I28" s="13">
        <f>IFERROR(VLOOKUP(Учёт!$H28,#REF!,9,FALSE)+Учёт!$G28,0)</f>
        <v>0</v>
      </c>
      <c r="J28" s="10">
        <v>12</v>
      </c>
      <c r="K28" s="2">
        <v>999.9999600000001</v>
      </c>
      <c r="L28" s="10"/>
      <c r="M28" s="10"/>
      <c r="N28" s="2">
        <f>Учёт!$K28</f>
        <v>999.9999600000001</v>
      </c>
      <c r="O28" s="2"/>
      <c r="P28" s="2"/>
      <c r="Q28" s="2"/>
      <c r="R28" s="44"/>
      <c r="S28" s="2"/>
      <c r="T28" s="37"/>
      <c r="U28" s="2"/>
      <c r="V28" s="2"/>
      <c r="W28" s="2"/>
      <c r="X28" s="2"/>
      <c r="Y28" s="53"/>
    </row>
    <row r="29" spans="1:25">
      <c r="A29" s="9">
        <v>28</v>
      </c>
      <c r="B29" s="9" t="s">
        <v>36</v>
      </c>
      <c r="C29" s="57">
        <v>1</v>
      </c>
      <c r="D29" s="58">
        <f>IF(Учёт!$E29&gt;0,WEEKNUM(Учёт!$E29,2),WEEKNUM(Учёт!$F29,2))</f>
        <v>6</v>
      </c>
      <c r="E29" s="7">
        <v>43503</v>
      </c>
      <c r="F29" s="14"/>
      <c r="G29" s="15"/>
      <c r="H29" s="9" t="s">
        <v>61</v>
      </c>
      <c r="I29" s="16">
        <f>IFERROR(VLOOKUP(Учёт!$H29,#REF!,9,FALSE)+Учёт!$G29,0)</f>
        <v>0</v>
      </c>
      <c r="J29" s="9">
        <v>12</v>
      </c>
      <c r="K29" s="17">
        <v>999.9999600000001</v>
      </c>
      <c r="L29" s="9"/>
      <c r="M29" s="9"/>
      <c r="N29" s="17">
        <f>Учёт!$K29</f>
        <v>999.9999600000001</v>
      </c>
      <c r="O29" s="17"/>
      <c r="P29" s="17"/>
      <c r="Q29" s="17"/>
      <c r="R29" s="43"/>
      <c r="S29" s="17"/>
      <c r="T29" s="38"/>
      <c r="U29" s="17"/>
      <c r="V29" s="17"/>
      <c r="W29" s="17"/>
      <c r="X29" s="17"/>
      <c r="Y29" s="54"/>
    </row>
    <row r="30" spans="1:25">
      <c r="A30" s="10">
        <v>29</v>
      </c>
      <c r="B30" s="10" t="s">
        <v>36</v>
      </c>
      <c r="C30" s="55">
        <v>1</v>
      </c>
      <c r="D30" s="56">
        <f>IF(Учёт!$E30&gt;0,WEEKNUM(Учёт!$E30,2),WEEKNUM(Учёт!$F30,2))</f>
        <v>6</v>
      </c>
      <c r="E30" s="8">
        <v>43503</v>
      </c>
      <c r="F30" s="11"/>
      <c r="G30" s="12"/>
      <c r="H30" s="10" t="s">
        <v>66</v>
      </c>
      <c r="I30" s="13">
        <f>IFERROR(VLOOKUP(Учёт!$H30,#REF!,9,FALSE)+Учёт!$G30,0)</f>
        <v>0</v>
      </c>
      <c r="J30" s="10">
        <v>12</v>
      </c>
      <c r="K30" s="2">
        <v>999.9999600000001</v>
      </c>
      <c r="L30" s="10"/>
      <c r="M30" s="10"/>
      <c r="N30" s="2">
        <f>Учёт!$K30</f>
        <v>999.9999600000001</v>
      </c>
      <c r="O30" s="2"/>
      <c r="P30" s="2"/>
      <c r="Q30" s="2"/>
      <c r="R30" s="44"/>
      <c r="S30" s="2"/>
      <c r="T30" s="37"/>
      <c r="U30" s="2"/>
      <c r="V30" s="2"/>
      <c r="W30" s="2"/>
      <c r="X30" s="2"/>
      <c r="Y30" s="53"/>
    </row>
    <row r="31" spans="1:25">
      <c r="A31" s="9">
        <v>30</v>
      </c>
      <c r="B31" s="9" t="s">
        <v>36</v>
      </c>
      <c r="C31" s="57">
        <v>1</v>
      </c>
      <c r="D31" s="58">
        <f>IF(Учёт!$E31&gt;0,WEEKNUM(Учёт!$E31,2),WEEKNUM(Учёт!$F31,2))</f>
        <v>6</v>
      </c>
      <c r="E31" s="7">
        <v>43503</v>
      </c>
      <c r="F31" s="14"/>
      <c r="G31" s="15"/>
      <c r="H31" s="9" t="s">
        <v>54</v>
      </c>
      <c r="I31" s="16">
        <f>IFERROR(VLOOKUP(Учёт!$H31,#REF!,9,FALSE)+Учёт!$G31,0)</f>
        <v>0</v>
      </c>
      <c r="J31" s="9">
        <v>12</v>
      </c>
      <c r="K31" s="17">
        <v>999.9999600000001</v>
      </c>
      <c r="L31" s="9"/>
      <c r="M31" s="9"/>
      <c r="N31" s="17">
        <f>Учёт!$K31</f>
        <v>999.9999600000001</v>
      </c>
      <c r="O31" s="17"/>
      <c r="P31" s="17"/>
      <c r="Q31" s="17"/>
      <c r="R31" s="43"/>
      <c r="S31" s="17"/>
      <c r="T31" s="38"/>
      <c r="U31" s="17"/>
      <c r="V31" s="17"/>
      <c r="W31" s="17"/>
      <c r="X31" s="17"/>
      <c r="Y31" s="54"/>
    </row>
    <row r="32" spans="1:25">
      <c r="A32" s="10">
        <v>31</v>
      </c>
      <c r="B32" s="10" t="s">
        <v>36</v>
      </c>
      <c r="C32" s="55">
        <v>1</v>
      </c>
      <c r="D32" s="56">
        <f>IF(Учёт!$E32&gt;0,WEEKNUM(Учёт!$E32,2),WEEKNUM(Учёт!$F32,2))</f>
        <v>6</v>
      </c>
      <c r="E32" s="8">
        <v>43503</v>
      </c>
      <c r="F32" s="11"/>
      <c r="G32" s="12">
        <v>1</v>
      </c>
      <c r="H32" s="10" t="s">
        <v>60</v>
      </c>
      <c r="I32" s="13">
        <f>IFERROR(VLOOKUP(Учёт!$H32,#REF!,9,FALSE)+Учёт!$G32,0)</f>
        <v>0</v>
      </c>
      <c r="J32" s="10">
        <v>12</v>
      </c>
      <c r="K32" s="2">
        <v>1099.9992</v>
      </c>
      <c r="L32" s="10"/>
      <c r="M32" s="10"/>
      <c r="N32" s="2">
        <f>Учёт!$K32</f>
        <v>1099.9992</v>
      </c>
      <c r="O32" s="2"/>
      <c r="P32" s="2"/>
      <c r="Q32" s="2"/>
      <c r="R32" s="44"/>
      <c r="S32" s="2"/>
      <c r="T32" s="37"/>
      <c r="U32" s="2"/>
      <c r="V32" s="2"/>
      <c r="W32" s="2"/>
      <c r="X32" s="2"/>
      <c r="Y32" s="53"/>
    </row>
    <row r="33" spans="1:25">
      <c r="A33" s="9">
        <v>32</v>
      </c>
      <c r="B33" s="9" t="s">
        <v>36</v>
      </c>
      <c r="C33" s="57">
        <v>1</v>
      </c>
      <c r="D33" s="58">
        <f>IF(Учёт!$E33&gt;0,WEEKNUM(Учёт!$E33,2),WEEKNUM(Учёт!$F33,2))</f>
        <v>6</v>
      </c>
      <c r="E33" s="7"/>
      <c r="F33" s="14">
        <v>43505</v>
      </c>
      <c r="G33" s="15">
        <v>1</v>
      </c>
      <c r="H33" s="9" t="s">
        <v>60</v>
      </c>
      <c r="I33" s="16">
        <f>IFERROR(VLOOKUP(Учёт!$H33,#REF!,9,FALSE)+Учёт!$G33,0)</f>
        <v>0</v>
      </c>
      <c r="J33" s="9">
        <v>12</v>
      </c>
      <c r="K33" s="17">
        <v>1099.9992</v>
      </c>
      <c r="L33" s="9"/>
      <c r="M33" s="9"/>
      <c r="N33" s="17">
        <f>Учёт!$K33</f>
        <v>1099.9992</v>
      </c>
      <c r="O33" s="17"/>
      <c r="P33" s="17"/>
      <c r="Q33" s="17"/>
      <c r="R33" s="43"/>
      <c r="S33" s="17"/>
      <c r="T33" s="38"/>
      <c r="U33" s="17"/>
      <c r="V33" s="17"/>
      <c r="W33" s="17"/>
      <c r="X33" s="17"/>
      <c r="Y33" s="54"/>
    </row>
    <row r="34" spans="1:25">
      <c r="A34" s="10">
        <v>33</v>
      </c>
      <c r="B34" s="10" t="s">
        <v>36</v>
      </c>
      <c r="C34" s="55">
        <v>1</v>
      </c>
      <c r="D34" s="56">
        <f>IF(Учёт!$E34&gt;0,WEEKNUM(Учёт!$E34,2),WEEKNUM(Учёт!$F34,2))</f>
        <v>6</v>
      </c>
      <c r="E34" s="8"/>
      <c r="F34" s="11">
        <v>43505</v>
      </c>
      <c r="G34" s="12"/>
      <c r="H34" s="10" t="s">
        <v>63</v>
      </c>
      <c r="I34" s="13">
        <f>IFERROR(VLOOKUP(Учёт!$H34,#REF!,9,FALSE)+Учёт!$G34,0)</f>
        <v>0</v>
      </c>
      <c r="J34" s="10">
        <v>12</v>
      </c>
      <c r="K34" s="2">
        <v>999.9999600000001</v>
      </c>
      <c r="L34" s="10"/>
      <c r="M34" s="10"/>
      <c r="N34" s="2">
        <f>Учёт!$K34</f>
        <v>999.9999600000001</v>
      </c>
      <c r="O34" s="2"/>
      <c r="P34" s="2"/>
      <c r="Q34" s="2"/>
      <c r="R34" s="44"/>
      <c r="S34" s="2"/>
      <c r="T34" s="37"/>
      <c r="U34" s="2"/>
      <c r="V34" s="2"/>
      <c r="W34" s="2"/>
      <c r="X34" s="2"/>
      <c r="Y34" s="53"/>
    </row>
    <row r="35" spans="1:25">
      <c r="A35" s="9">
        <v>34</v>
      </c>
      <c r="B35" s="9" t="s">
        <v>36</v>
      </c>
      <c r="C35" s="57">
        <v>1</v>
      </c>
      <c r="D35" s="58">
        <f>IF(Учёт!$E35&gt;0,WEEKNUM(Учёт!$E35,2),WEEKNUM(Учёт!$F35,2))</f>
        <v>6</v>
      </c>
      <c r="E35" s="7"/>
      <c r="F35" s="14">
        <v>43505</v>
      </c>
      <c r="G35" s="15"/>
      <c r="H35" s="9" t="s">
        <v>11</v>
      </c>
      <c r="I35" s="16">
        <f>IFERROR(VLOOKUP(Учёт!$H35,#REF!,9,FALSE)+Учёт!$G35,0)</f>
        <v>0</v>
      </c>
      <c r="J35" s="9">
        <v>0</v>
      </c>
      <c r="K35" s="17">
        <v>0</v>
      </c>
      <c r="L35" s="9"/>
      <c r="M35" s="9"/>
      <c r="N35" s="17">
        <f>Учёт!$K35</f>
        <v>0</v>
      </c>
      <c r="O35" s="17"/>
      <c r="P35" s="17"/>
      <c r="Q35" s="17"/>
      <c r="R35" s="43"/>
      <c r="S35" s="17"/>
      <c r="T35" s="38"/>
      <c r="U35" s="17"/>
      <c r="V35" s="17"/>
      <c r="W35" s="17"/>
      <c r="X35" s="17"/>
      <c r="Y35" s="54"/>
    </row>
    <row r="36" spans="1:25">
      <c r="A36" s="10">
        <v>35</v>
      </c>
      <c r="B36" s="10" t="s">
        <v>36</v>
      </c>
      <c r="C36" s="55">
        <v>1</v>
      </c>
      <c r="D36" s="56">
        <f>IF(Учёт!$E36&gt;0,WEEKNUM(Учёт!$E36,2),WEEKNUM(Учёт!$F36,2))</f>
        <v>6</v>
      </c>
      <c r="E36" s="8"/>
      <c r="F36" s="11">
        <v>43505</v>
      </c>
      <c r="G36" s="12"/>
      <c r="H36" s="10" t="s">
        <v>62</v>
      </c>
      <c r="I36" s="13">
        <f>IFERROR(VLOOKUP(Учёт!$H36,#REF!,9,FALSE)+Учёт!$G36,0)</f>
        <v>0</v>
      </c>
      <c r="J36" s="10">
        <v>12</v>
      </c>
      <c r="K36" s="2">
        <v>999.9999600000001</v>
      </c>
      <c r="L36" s="10"/>
      <c r="M36" s="10"/>
      <c r="N36" s="2">
        <f>Учёт!$K36</f>
        <v>999.9999600000001</v>
      </c>
      <c r="O36" s="2"/>
      <c r="P36" s="2"/>
      <c r="Q36" s="2"/>
      <c r="R36" s="44"/>
      <c r="S36" s="2"/>
      <c r="T36" s="37"/>
      <c r="U36" s="2"/>
      <c r="V36" s="2"/>
      <c r="W36" s="2"/>
      <c r="X36" s="2"/>
      <c r="Y36" s="53"/>
    </row>
    <row r="37" spans="1:25">
      <c r="A37" s="9">
        <v>36</v>
      </c>
      <c r="B37" s="9" t="s">
        <v>36</v>
      </c>
      <c r="C37" s="57">
        <v>1</v>
      </c>
      <c r="D37" s="58">
        <f>IF(Учёт!$E37&gt;0,WEEKNUM(Учёт!$E37,2),WEEKNUM(Учёт!$F37,2))</f>
        <v>6</v>
      </c>
      <c r="E37" s="7"/>
      <c r="F37" s="14">
        <v>43505</v>
      </c>
      <c r="G37" s="15"/>
      <c r="H37" s="9" t="s">
        <v>61</v>
      </c>
      <c r="I37" s="16">
        <f>IFERROR(VLOOKUP(Учёт!$H37,#REF!,9,FALSE)+Учёт!$G37,0)</f>
        <v>0</v>
      </c>
      <c r="J37" s="9">
        <v>12</v>
      </c>
      <c r="K37" s="17">
        <v>999.9999600000001</v>
      </c>
      <c r="L37" s="9"/>
      <c r="M37" s="9"/>
      <c r="N37" s="17">
        <f>Учёт!$K37</f>
        <v>999.9999600000001</v>
      </c>
      <c r="O37" s="17"/>
      <c r="P37" s="17"/>
      <c r="Q37" s="17"/>
      <c r="R37" s="43"/>
      <c r="S37" s="17"/>
      <c r="T37" s="38"/>
      <c r="U37" s="17"/>
      <c r="V37" s="17"/>
      <c r="W37" s="17"/>
      <c r="X37" s="17"/>
      <c r="Y37" s="54"/>
    </row>
    <row r="38" spans="1:25">
      <c r="A38" s="10">
        <v>37</v>
      </c>
      <c r="B38" s="10" t="s">
        <v>36</v>
      </c>
      <c r="C38" s="55">
        <v>1</v>
      </c>
      <c r="D38" s="56">
        <f>IF(Учёт!$E38&gt;0,WEEKNUM(Учёт!$E38,2),WEEKNUM(Учёт!$F38,2))</f>
        <v>6</v>
      </c>
      <c r="E38" s="8"/>
      <c r="F38" s="11">
        <v>43506</v>
      </c>
      <c r="G38" s="12"/>
      <c r="H38" s="10" t="s">
        <v>59</v>
      </c>
      <c r="I38" s="13">
        <f>IFERROR(VLOOKUP(Учёт!$H38,#REF!,9,FALSE)+Учёт!$G38,0)</f>
        <v>0</v>
      </c>
      <c r="J38" s="10">
        <v>12</v>
      </c>
      <c r="K38" s="2">
        <v>999.9999600000001</v>
      </c>
      <c r="L38" s="10"/>
      <c r="M38" s="10"/>
      <c r="N38" s="2">
        <f>Учёт!$K38</f>
        <v>999.9999600000001</v>
      </c>
      <c r="O38" s="2"/>
      <c r="P38" s="2"/>
      <c r="Q38" s="2"/>
      <c r="R38" s="44"/>
      <c r="S38" s="2"/>
      <c r="T38" s="37"/>
      <c r="U38" s="2"/>
      <c r="V38" s="2"/>
      <c r="W38" s="2"/>
      <c r="X38" s="2"/>
      <c r="Y38" s="53"/>
    </row>
    <row r="39" spans="1:25">
      <c r="A39" s="9">
        <v>38</v>
      </c>
      <c r="B39" s="9" t="s">
        <v>36</v>
      </c>
      <c r="C39" s="57">
        <v>1</v>
      </c>
      <c r="D39" s="58">
        <f>IF(Учёт!$E39&gt;0,WEEKNUM(Учёт!$E39,2),WEEKNUM(Учёт!$F39,2))</f>
        <v>6</v>
      </c>
      <c r="E39" s="7"/>
      <c r="F39" s="14">
        <v>43506</v>
      </c>
      <c r="G39" s="15"/>
      <c r="H39" s="9" t="s">
        <v>66</v>
      </c>
      <c r="I39" s="16">
        <f>IFERROR(VLOOKUP(Учёт!$H39,#REF!,9,FALSE)+Учёт!$G39,0)</f>
        <v>0</v>
      </c>
      <c r="J39" s="9">
        <v>12</v>
      </c>
      <c r="K39" s="17">
        <v>999.9999600000001</v>
      </c>
      <c r="L39" s="9"/>
      <c r="M39" s="9"/>
      <c r="N39" s="17">
        <f>Учёт!$K39</f>
        <v>999.9999600000001</v>
      </c>
      <c r="O39" s="17"/>
      <c r="P39" s="17"/>
      <c r="Q39" s="17"/>
      <c r="R39" s="43"/>
      <c r="S39" s="17"/>
      <c r="T39" s="38"/>
      <c r="U39" s="17"/>
      <c r="V39" s="17"/>
      <c r="W39" s="17"/>
      <c r="X39" s="17"/>
      <c r="Y39" s="54"/>
    </row>
    <row r="40" spans="1:25">
      <c r="A40" s="10">
        <v>39</v>
      </c>
      <c r="B40" s="10" t="s">
        <v>36</v>
      </c>
      <c r="C40" s="55">
        <v>1</v>
      </c>
      <c r="D40" s="56">
        <f>IF(Учёт!$E40&gt;0,WEEKNUM(Учёт!$E40,2),WEEKNUM(Учёт!$F40,2))</f>
        <v>7</v>
      </c>
      <c r="E40" s="8">
        <v>43507</v>
      </c>
      <c r="F40" s="11"/>
      <c r="G40" s="12"/>
      <c r="H40" s="10" t="s">
        <v>63</v>
      </c>
      <c r="I40" s="13">
        <f>IFERROR(VLOOKUP(Учёт!$H40,#REF!,9,FALSE)+Учёт!$G40,0)</f>
        <v>0</v>
      </c>
      <c r="J40" s="10">
        <v>12</v>
      </c>
      <c r="K40" s="2">
        <v>999.9999600000001</v>
      </c>
      <c r="L40" s="10"/>
      <c r="M40" s="10"/>
      <c r="N40" s="2">
        <f>Учёт!$K40</f>
        <v>999.9999600000001</v>
      </c>
      <c r="O40" s="2"/>
      <c r="P40" s="2"/>
      <c r="Q40" s="2"/>
      <c r="R40" s="44"/>
      <c r="S40" s="2"/>
      <c r="T40" s="37"/>
      <c r="U40" s="2"/>
      <c r="V40" s="2"/>
      <c r="W40" s="2"/>
      <c r="X40" s="2"/>
      <c r="Y40" s="53"/>
    </row>
    <row r="41" spans="1:25">
      <c r="A41" s="9">
        <v>40</v>
      </c>
      <c r="B41" s="9" t="s">
        <v>36</v>
      </c>
      <c r="C41" s="57">
        <v>1</v>
      </c>
      <c r="D41" s="58">
        <f>IF(Учёт!$E41&gt;0,WEEKNUM(Учёт!$E41,2),WEEKNUM(Учёт!$F41,2))</f>
        <v>7</v>
      </c>
      <c r="E41" s="7">
        <v>43507</v>
      </c>
      <c r="F41" s="14"/>
      <c r="G41" s="15"/>
      <c r="H41" s="9" t="s">
        <v>19</v>
      </c>
      <c r="I41" s="16">
        <f>IFERROR(VLOOKUP(Учёт!$H41,#REF!,9,FALSE)+Учёт!$G41,0)</f>
        <v>0</v>
      </c>
      <c r="J41" s="9">
        <v>12</v>
      </c>
      <c r="K41" s="17">
        <v>999.9999600000001</v>
      </c>
      <c r="L41" s="9">
        <v>2000</v>
      </c>
      <c r="M41" s="9"/>
      <c r="N41" s="17">
        <f>Учёт!$K41</f>
        <v>999.9999600000001</v>
      </c>
      <c r="O41" s="17"/>
      <c r="P41" s="17"/>
      <c r="Q41" s="17"/>
      <c r="R41" s="43"/>
      <c r="S41" s="17"/>
      <c r="T41" s="38"/>
      <c r="U41" s="17"/>
      <c r="V41" s="17"/>
      <c r="W41" s="17"/>
      <c r="X41" s="17"/>
      <c r="Y41" s="54"/>
    </row>
    <row r="42" spans="1:25">
      <c r="A42" s="10">
        <v>41</v>
      </c>
      <c r="B42" s="10" t="s">
        <v>36</v>
      </c>
      <c r="C42" s="55">
        <v>1</v>
      </c>
      <c r="D42" s="56">
        <f>IF(Учёт!$E42&gt;0,WEEKNUM(Учёт!$E42,2),WEEKNUM(Учёт!$F42,2))</f>
        <v>7</v>
      </c>
      <c r="E42" s="8">
        <v>43507</v>
      </c>
      <c r="F42" s="11"/>
      <c r="G42" s="12"/>
      <c r="H42" s="10" t="s">
        <v>18</v>
      </c>
      <c r="I42" s="13">
        <f>IFERROR(VLOOKUP(Учёт!$H42,#REF!,9,FALSE)+Учёт!$G42,0)</f>
        <v>0</v>
      </c>
      <c r="J42" s="10">
        <v>0</v>
      </c>
      <c r="K42" s="2">
        <v>0</v>
      </c>
      <c r="L42" s="10"/>
      <c r="M42" s="10"/>
      <c r="N42" s="2">
        <f>Учёт!$K42</f>
        <v>0</v>
      </c>
      <c r="O42" s="2"/>
      <c r="P42" s="2"/>
      <c r="Q42" s="2"/>
      <c r="R42" s="44"/>
      <c r="S42" s="2"/>
      <c r="T42" s="37"/>
      <c r="U42" s="2"/>
      <c r="V42" s="2"/>
      <c r="W42" s="2"/>
      <c r="X42" s="2"/>
      <c r="Y42" s="53"/>
    </row>
    <row r="43" spans="1:25">
      <c r="A43" s="9">
        <v>42</v>
      </c>
      <c r="B43" s="9" t="s">
        <v>36</v>
      </c>
      <c r="C43" s="57">
        <v>1</v>
      </c>
      <c r="D43" s="58">
        <f>IF(Учёт!$E43&gt;0,WEEKNUM(Учёт!$E43,2),WEEKNUM(Учёт!$F43,2))</f>
        <v>7</v>
      </c>
      <c r="E43" s="7">
        <v>43507</v>
      </c>
      <c r="F43" s="14"/>
      <c r="G43" s="15"/>
      <c r="H43" s="9" t="s">
        <v>62</v>
      </c>
      <c r="I43" s="16">
        <f>IFERROR(VLOOKUP(Учёт!$H43,#REF!,9,FALSE)+Учёт!$G43,0)</f>
        <v>0</v>
      </c>
      <c r="J43" s="9">
        <v>12</v>
      </c>
      <c r="K43" s="17">
        <v>999.9999600000001</v>
      </c>
      <c r="L43" s="9"/>
      <c r="M43" s="9"/>
      <c r="N43" s="17">
        <f>Учёт!$K43</f>
        <v>999.9999600000001</v>
      </c>
      <c r="O43" s="17"/>
      <c r="P43" s="17"/>
      <c r="Q43" s="17"/>
      <c r="R43" s="43"/>
      <c r="S43" s="17"/>
      <c r="T43" s="38"/>
      <c r="U43" s="17"/>
      <c r="V43" s="17"/>
      <c r="W43" s="17"/>
      <c r="X43" s="17"/>
      <c r="Y43" s="54"/>
    </row>
    <row r="44" spans="1:25">
      <c r="A44" s="10">
        <v>43</v>
      </c>
      <c r="B44" s="10" t="s">
        <v>36</v>
      </c>
      <c r="C44" s="55">
        <v>1</v>
      </c>
      <c r="D44" s="56">
        <f>IF(Учёт!$E44&gt;0,WEEKNUM(Учёт!$E44,2),WEEKNUM(Учёт!$F44,2))</f>
        <v>7</v>
      </c>
      <c r="E44" s="8">
        <v>43507</v>
      </c>
      <c r="F44" s="11"/>
      <c r="G44" s="12"/>
      <c r="H44" s="10" t="s">
        <v>61</v>
      </c>
      <c r="I44" s="13">
        <f>IFERROR(VLOOKUP(Учёт!$H44,#REF!,9,FALSE)+Учёт!$G44,0)</f>
        <v>0</v>
      </c>
      <c r="J44" s="10">
        <v>12</v>
      </c>
      <c r="K44" s="2">
        <v>999.9999600000001</v>
      </c>
      <c r="L44" s="10"/>
      <c r="M44" s="10"/>
      <c r="N44" s="2">
        <f>Учёт!$K44</f>
        <v>999.9999600000001</v>
      </c>
      <c r="O44" s="2"/>
      <c r="P44" s="2"/>
      <c r="Q44" s="2"/>
      <c r="R44" s="44"/>
      <c r="S44" s="2"/>
      <c r="T44" s="37"/>
      <c r="U44" s="2"/>
      <c r="V44" s="2"/>
      <c r="W44" s="2"/>
      <c r="X44" s="2"/>
      <c r="Y44" s="53"/>
    </row>
    <row r="45" spans="1:25">
      <c r="A45" s="9">
        <v>44</v>
      </c>
      <c r="B45" s="9" t="s">
        <v>36</v>
      </c>
      <c r="C45" s="57">
        <v>1</v>
      </c>
      <c r="D45" s="58">
        <f>IF(Учёт!$E45&gt;0,WEEKNUM(Учёт!$E45,2),WEEKNUM(Учёт!$F45,2))</f>
        <v>7</v>
      </c>
      <c r="E45" s="7">
        <v>43507</v>
      </c>
      <c r="F45" s="14"/>
      <c r="G45" s="15"/>
      <c r="H45" s="9" t="s">
        <v>54</v>
      </c>
      <c r="I45" s="16">
        <f>IFERROR(VLOOKUP(Учёт!$H45,#REF!,9,FALSE)+Учёт!$G45,0)</f>
        <v>0</v>
      </c>
      <c r="J45" s="9">
        <v>12</v>
      </c>
      <c r="K45" s="17">
        <v>999.9999600000001</v>
      </c>
      <c r="L45" s="9"/>
      <c r="M45" s="9"/>
      <c r="N45" s="17">
        <f>Учёт!$K45</f>
        <v>999.9999600000001</v>
      </c>
      <c r="O45" s="17"/>
      <c r="P45" s="17"/>
      <c r="Q45" s="17"/>
      <c r="R45" s="43"/>
      <c r="S45" s="17"/>
      <c r="T45" s="38"/>
      <c r="U45" s="17"/>
      <c r="V45" s="17"/>
      <c r="W45" s="17"/>
      <c r="X45" s="17"/>
      <c r="Y45" s="54"/>
    </row>
    <row r="46" spans="1:25">
      <c r="A46" s="10">
        <v>45</v>
      </c>
      <c r="B46" s="10" t="s">
        <v>36</v>
      </c>
      <c r="C46" s="55">
        <v>1</v>
      </c>
      <c r="D46" s="56">
        <f>IF(Учёт!$E46&gt;0,WEEKNUM(Учёт!$E46,2),WEEKNUM(Учёт!$F46,2))</f>
        <v>7</v>
      </c>
      <c r="E46" s="8">
        <v>43507</v>
      </c>
      <c r="F46" s="11"/>
      <c r="G46" s="12">
        <v>1</v>
      </c>
      <c r="H46" s="10" t="s">
        <v>60</v>
      </c>
      <c r="I46" s="13">
        <f>IFERROR(VLOOKUP(Учёт!$H46,#REF!,9,FALSE)+Учёт!$G46,0)</f>
        <v>0</v>
      </c>
      <c r="J46" s="10">
        <v>12</v>
      </c>
      <c r="K46" s="2">
        <v>1099.9992</v>
      </c>
      <c r="L46" s="10"/>
      <c r="M46" s="10"/>
      <c r="N46" s="2">
        <f>Учёт!$K46</f>
        <v>1099.9992</v>
      </c>
      <c r="O46" s="2"/>
      <c r="P46" s="2"/>
      <c r="Q46" s="2"/>
      <c r="R46" s="44"/>
      <c r="S46" s="2"/>
      <c r="T46" s="37"/>
      <c r="U46" s="2"/>
      <c r="V46" s="2"/>
      <c r="W46" s="2"/>
      <c r="X46" s="2"/>
      <c r="Y46" s="53"/>
    </row>
    <row r="47" spans="1:25">
      <c r="A47" s="9">
        <v>46</v>
      </c>
      <c r="B47" s="9" t="s">
        <v>36</v>
      </c>
      <c r="C47" s="57">
        <v>1</v>
      </c>
      <c r="D47" s="58">
        <f>IF(Учёт!$E47&gt;0,WEEKNUM(Учёт!$E47,2),WEEKNUM(Учёт!$F47,2))</f>
        <v>7</v>
      </c>
      <c r="E47" s="7"/>
      <c r="F47" s="14">
        <v>43507</v>
      </c>
      <c r="G47" s="15"/>
      <c r="H47" s="9" t="s">
        <v>59</v>
      </c>
      <c r="I47" s="16">
        <f>IFERROR(VLOOKUP(Учёт!$H47,#REF!,9,FALSE)+Учёт!$G47,0)</f>
        <v>0</v>
      </c>
      <c r="J47" s="9">
        <v>12</v>
      </c>
      <c r="K47" s="17">
        <v>999.9999600000001</v>
      </c>
      <c r="L47" s="9"/>
      <c r="M47" s="9"/>
      <c r="N47" s="17">
        <f>Учёт!$K47</f>
        <v>999.9999600000001</v>
      </c>
      <c r="O47" s="17"/>
      <c r="P47" s="17"/>
      <c r="Q47" s="17"/>
      <c r="R47" s="43"/>
      <c r="S47" s="17"/>
      <c r="T47" s="38"/>
      <c r="U47" s="17"/>
      <c r="V47" s="17"/>
      <c r="W47" s="17"/>
      <c r="X47" s="17"/>
      <c r="Y47" s="54"/>
    </row>
    <row r="48" spans="1:25">
      <c r="A48" s="10">
        <v>47</v>
      </c>
      <c r="B48" s="10" t="s">
        <v>36</v>
      </c>
      <c r="C48" s="55">
        <v>1</v>
      </c>
      <c r="D48" s="56">
        <f>IF(Учёт!$E48&gt;0,WEEKNUM(Учёт!$E48,2),WEEKNUM(Учёт!$F48,2))</f>
        <v>7</v>
      </c>
      <c r="E48" s="8"/>
      <c r="F48" s="11">
        <v>43507</v>
      </c>
      <c r="G48" s="12"/>
      <c r="H48" s="10" t="s">
        <v>66</v>
      </c>
      <c r="I48" s="13">
        <f>IFERROR(VLOOKUP(Учёт!$H48,#REF!,9,FALSE)+Учёт!$G48,0)</f>
        <v>0</v>
      </c>
      <c r="J48" s="10">
        <v>12</v>
      </c>
      <c r="K48" s="2">
        <v>999.9999600000001</v>
      </c>
      <c r="L48" s="10"/>
      <c r="M48" s="10"/>
      <c r="N48" s="2">
        <f>Учёт!$K48</f>
        <v>999.9999600000001</v>
      </c>
      <c r="O48" s="2"/>
      <c r="P48" s="2"/>
      <c r="Q48" s="2"/>
      <c r="R48" s="44"/>
      <c r="S48" s="2"/>
      <c r="T48" s="37"/>
      <c r="U48" s="2"/>
      <c r="V48" s="2"/>
      <c r="W48" s="2"/>
      <c r="X48" s="2"/>
      <c r="Y48" s="53"/>
    </row>
    <row r="49" spans="1:25">
      <c r="A49" s="9">
        <v>48</v>
      </c>
      <c r="B49" s="9" t="s">
        <v>36</v>
      </c>
      <c r="C49" s="57">
        <v>1</v>
      </c>
      <c r="D49" s="58">
        <f>IF(Учёт!$E49&gt;0,WEEKNUM(Учёт!$E49,2),WEEKNUM(Учёт!$F49,2))</f>
        <v>7</v>
      </c>
      <c r="E49" s="7">
        <v>43508</v>
      </c>
      <c r="F49" s="14"/>
      <c r="G49" s="15"/>
      <c r="H49" s="9" t="s">
        <v>63</v>
      </c>
      <c r="I49" s="16">
        <f>IFERROR(VLOOKUP(Учёт!$H49,#REF!,9,FALSE)+Учёт!$G49,0)</f>
        <v>0</v>
      </c>
      <c r="J49" s="9">
        <v>12</v>
      </c>
      <c r="K49" s="17">
        <v>999.9999600000001</v>
      </c>
      <c r="L49" s="9"/>
      <c r="M49" s="9"/>
      <c r="N49" s="17">
        <f>Учёт!$K49</f>
        <v>999.9999600000001</v>
      </c>
      <c r="O49" s="17"/>
      <c r="P49" s="17"/>
      <c r="Q49" s="17"/>
      <c r="R49" s="43"/>
      <c r="S49" s="17"/>
      <c r="T49" s="38"/>
      <c r="U49" s="17"/>
      <c r="V49" s="17"/>
      <c r="W49" s="17"/>
      <c r="X49" s="17"/>
      <c r="Y49" s="54"/>
    </row>
    <row r="50" spans="1:25">
      <c r="A50" s="10">
        <v>49</v>
      </c>
      <c r="B50" s="10" t="s">
        <v>36</v>
      </c>
      <c r="C50" s="55">
        <v>1</v>
      </c>
      <c r="D50" s="56">
        <f>IF(Учёт!$E50&gt;0,WEEKNUM(Учёт!$E50,2),WEEKNUM(Учёт!$F50,2))</f>
        <v>7</v>
      </c>
      <c r="E50" s="8">
        <v>43508</v>
      </c>
      <c r="F50" s="11"/>
      <c r="G50" s="12"/>
      <c r="H50" s="10" t="s">
        <v>62</v>
      </c>
      <c r="I50" s="13">
        <f>IFERROR(VLOOKUP(Учёт!$H50,#REF!,9,FALSE)+Учёт!$G50,0)</f>
        <v>0</v>
      </c>
      <c r="J50" s="10">
        <v>12</v>
      </c>
      <c r="K50" s="2">
        <v>999.9999600000001</v>
      </c>
      <c r="L50" s="10"/>
      <c r="M50" s="10"/>
      <c r="N50" s="2">
        <f>Учёт!$K50</f>
        <v>999.9999600000001</v>
      </c>
      <c r="O50" s="2"/>
      <c r="P50" s="2"/>
      <c r="Q50" s="2"/>
      <c r="R50" s="44"/>
      <c r="S50" s="2"/>
      <c r="T50" s="37"/>
      <c r="U50" s="2"/>
      <c r="V50" s="2"/>
      <c r="W50" s="2"/>
      <c r="X50" s="2"/>
      <c r="Y50" s="53"/>
    </row>
    <row r="51" spans="1:25">
      <c r="A51" s="9">
        <v>50</v>
      </c>
      <c r="B51" s="9" t="s">
        <v>36</v>
      </c>
      <c r="C51" s="57">
        <v>1</v>
      </c>
      <c r="D51" s="58">
        <f>IF(Учёт!$E51&gt;0,WEEKNUM(Учёт!$E51,2),WEEKNUM(Учёт!$F51,2))</f>
        <v>7</v>
      </c>
      <c r="E51" s="7">
        <v>43508</v>
      </c>
      <c r="F51" s="14"/>
      <c r="G51" s="15"/>
      <c r="H51" s="9" t="s">
        <v>18</v>
      </c>
      <c r="I51" s="16">
        <f>IFERROR(VLOOKUP(Учёт!$H51,#REF!,9,FALSE)+Учёт!$G51,0)</f>
        <v>0</v>
      </c>
      <c r="J51" s="9">
        <v>0</v>
      </c>
      <c r="K51" s="17">
        <v>0</v>
      </c>
      <c r="L51" s="9"/>
      <c r="M51" s="9"/>
      <c r="N51" s="17">
        <f>Учёт!$K51</f>
        <v>0</v>
      </c>
      <c r="O51" s="17"/>
      <c r="P51" s="17"/>
      <c r="Q51" s="17"/>
      <c r="R51" s="43"/>
      <c r="S51" s="17"/>
      <c r="T51" s="38"/>
      <c r="U51" s="17"/>
      <c r="V51" s="17"/>
      <c r="W51" s="17"/>
      <c r="X51" s="17"/>
      <c r="Y51" s="54"/>
    </row>
    <row r="52" spans="1:25">
      <c r="A52" s="10">
        <v>51</v>
      </c>
      <c r="B52" s="10" t="s">
        <v>36</v>
      </c>
      <c r="C52" s="55">
        <v>1</v>
      </c>
      <c r="D52" s="56">
        <f>IF(Учёт!$E52&gt;0,WEEKNUM(Учёт!$E52,2),WEEKNUM(Учёт!$F52,2))</f>
        <v>7</v>
      </c>
      <c r="E52" s="8">
        <v>43508</v>
      </c>
      <c r="F52" s="11"/>
      <c r="G52" s="12"/>
      <c r="H52" s="10" t="s">
        <v>19</v>
      </c>
      <c r="I52" s="13">
        <f>IFERROR(VLOOKUP(Учёт!$H52,#REF!,9,FALSE)+Учёт!$G52,0)</f>
        <v>0</v>
      </c>
      <c r="J52" s="10">
        <v>0</v>
      </c>
      <c r="K52" s="2">
        <v>0</v>
      </c>
      <c r="L52" s="10"/>
      <c r="M52" s="10"/>
      <c r="N52" s="2">
        <f>Учёт!$K52</f>
        <v>0</v>
      </c>
      <c r="O52" s="2"/>
      <c r="P52" s="2"/>
      <c r="Q52" s="2"/>
      <c r="R52" s="44"/>
      <c r="S52" s="2"/>
      <c r="T52" s="37"/>
      <c r="U52" s="2"/>
      <c r="V52" s="2"/>
      <c r="W52" s="2"/>
      <c r="X52" s="2"/>
      <c r="Y52" s="53"/>
    </row>
    <row r="53" spans="1:25">
      <c r="A53" s="9">
        <v>52</v>
      </c>
      <c r="B53" s="9" t="s">
        <v>36</v>
      </c>
      <c r="C53" s="57">
        <v>1</v>
      </c>
      <c r="D53" s="58">
        <f>IF(Учёт!$E53&gt;0,WEEKNUM(Учёт!$E53,2),WEEKNUM(Учёт!$F53,2))</f>
        <v>7</v>
      </c>
      <c r="E53" s="7">
        <v>43508</v>
      </c>
      <c r="F53" s="14"/>
      <c r="G53" s="15"/>
      <c r="H53" s="9" t="s">
        <v>61</v>
      </c>
      <c r="I53" s="16">
        <f>IFERROR(VLOOKUP(Учёт!$H53,#REF!,9,FALSE)+Учёт!$G53,0)</f>
        <v>0</v>
      </c>
      <c r="J53" s="9">
        <v>12</v>
      </c>
      <c r="K53" s="17">
        <v>999.9999600000001</v>
      </c>
      <c r="L53" s="9"/>
      <c r="M53" s="9"/>
      <c r="N53" s="17">
        <f>Учёт!$K53</f>
        <v>999.9999600000001</v>
      </c>
      <c r="O53" s="17"/>
      <c r="P53" s="17"/>
      <c r="Q53" s="17"/>
      <c r="R53" s="43"/>
      <c r="S53" s="17"/>
      <c r="T53" s="38"/>
      <c r="U53" s="17"/>
      <c r="V53" s="17"/>
      <c r="W53" s="17"/>
      <c r="X53" s="17"/>
      <c r="Y53" s="54"/>
    </row>
    <row r="54" spans="1:25">
      <c r="A54" s="10">
        <v>53</v>
      </c>
      <c r="B54" s="10" t="s">
        <v>36</v>
      </c>
      <c r="C54" s="55">
        <v>1</v>
      </c>
      <c r="D54" s="56">
        <f>IF(Учёт!$E54&gt;0,WEEKNUM(Учёт!$E54,2),WEEKNUM(Учёт!$F54,2))</f>
        <v>7</v>
      </c>
      <c r="E54" s="8">
        <v>43508</v>
      </c>
      <c r="F54" s="11"/>
      <c r="G54" s="12">
        <v>1</v>
      </c>
      <c r="H54" s="10" t="s">
        <v>60</v>
      </c>
      <c r="I54" s="13">
        <f>IFERROR(VLOOKUP(Учёт!$H54,#REF!,9,FALSE)+Учёт!$G54,0)</f>
        <v>0</v>
      </c>
      <c r="J54" s="10">
        <v>12</v>
      </c>
      <c r="K54" s="2">
        <v>1099.9992</v>
      </c>
      <c r="L54" s="10"/>
      <c r="M54" s="10"/>
      <c r="N54" s="2">
        <f>Учёт!$K54</f>
        <v>1099.9992</v>
      </c>
      <c r="O54" s="2"/>
      <c r="P54" s="2"/>
      <c r="Q54" s="2"/>
      <c r="R54" s="44"/>
      <c r="S54" s="2"/>
      <c r="T54" s="37"/>
      <c r="U54" s="2"/>
      <c r="V54" s="2"/>
      <c r="W54" s="2"/>
      <c r="X54" s="2"/>
      <c r="Y54" s="53"/>
    </row>
    <row r="55" spans="1:25">
      <c r="A55" s="9">
        <v>54</v>
      </c>
      <c r="B55" s="9" t="s">
        <v>36</v>
      </c>
      <c r="C55" s="57">
        <v>1</v>
      </c>
      <c r="D55" s="58">
        <f>IF(Учёт!$E55&gt;0,WEEKNUM(Учёт!$E55,2),WEEKNUM(Учёт!$F55,2))</f>
        <v>7</v>
      </c>
      <c r="E55" s="7">
        <v>43508</v>
      </c>
      <c r="F55" s="14"/>
      <c r="G55" s="15"/>
      <c r="H55" s="9" t="s">
        <v>53</v>
      </c>
      <c r="I55" s="16">
        <f>IFERROR(VLOOKUP(Учёт!$H55,#REF!,9,FALSE)+Учёт!$G55,0)</f>
        <v>0</v>
      </c>
      <c r="J55" s="9">
        <v>12</v>
      </c>
      <c r="K55" s="17">
        <v>999.9999600000001</v>
      </c>
      <c r="L55" s="9"/>
      <c r="M55" s="9"/>
      <c r="N55" s="17">
        <f>Учёт!$K55</f>
        <v>999.9999600000001</v>
      </c>
      <c r="O55" s="17"/>
      <c r="P55" s="17"/>
      <c r="Q55" s="17"/>
      <c r="R55" s="43"/>
      <c r="S55" s="17"/>
      <c r="T55" s="38"/>
      <c r="U55" s="17"/>
      <c r="V55" s="17"/>
      <c r="W55" s="17"/>
      <c r="X55" s="17"/>
      <c r="Y55" s="54"/>
    </row>
    <row r="56" spans="1:25">
      <c r="A56" s="10">
        <v>55</v>
      </c>
      <c r="B56" s="10" t="s">
        <v>36</v>
      </c>
      <c r="C56" s="55">
        <v>1</v>
      </c>
      <c r="D56" s="56">
        <f>IF(Учёт!$E56&gt;0,WEEKNUM(Учёт!$E56,2),WEEKNUM(Учёт!$F56,2))</f>
        <v>7</v>
      </c>
      <c r="E56" s="8">
        <v>43508</v>
      </c>
      <c r="F56" s="11"/>
      <c r="G56" s="12"/>
      <c r="H56" s="10" t="s">
        <v>54</v>
      </c>
      <c r="I56" s="13">
        <f>IFERROR(VLOOKUP(Учёт!$H56,#REF!,9,FALSE)+Учёт!$G56,0)</f>
        <v>0</v>
      </c>
      <c r="J56" s="10">
        <v>12</v>
      </c>
      <c r="K56" s="2">
        <v>999.9999600000001</v>
      </c>
      <c r="L56" s="10"/>
      <c r="M56" s="10"/>
      <c r="N56" s="2">
        <f>Учёт!$K56</f>
        <v>999.9999600000001</v>
      </c>
      <c r="O56" s="2"/>
      <c r="P56" s="2"/>
      <c r="Q56" s="2"/>
      <c r="R56" s="44"/>
      <c r="S56" s="2"/>
      <c r="T56" s="37"/>
      <c r="U56" s="2"/>
      <c r="V56" s="2"/>
      <c r="W56" s="2"/>
      <c r="X56" s="2"/>
      <c r="Y56" s="53"/>
    </row>
    <row r="57" spans="1:25">
      <c r="A57" s="9">
        <v>56</v>
      </c>
      <c r="B57" s="9" t="s">
        <v>36</v>
      </c>
      <c r="C57" s="57">
        <v>2</v>
      </c>
      <c r="D57" s="58">
        <f>IF(Учёт!$E57&gt;0,WEEKNUM(Учёт!$E57,2),WEEKNUM(Учёт!$F57,2))</f>
        <v>8</v>
      </c>
      <c r="E57" s="7"/>
      <c r="F57" s="14">
        <v>43514</v>
      </c>
      <c r="G57" s="15">
        <v>1</v>
      </c>
      <c r="H57" s="9" t="s">
        <v>63</v>
      </c>
      <c r="I57" s="16">
        <f>IFERROR(VLOOKUP(Учёт!$H57,#REF!,9,FALSE)+Учёт!$G57,0)</f>
        <v>0</v>
      </c>
      <c r="J57" s="9">
        <v>12</v>
      </c>
      <c r="K57" s="17">
        <v>1099.9992</v>
      </c>
      <c r="L57" s="9"/>
      <c r="M57" s="9"/>
      <c r="N57" s="17">
        <f>Учёт!$K57</f>
        <v>1099.9992</v>
      </c>
      <c r="O57" s="17"/>
      <c r="P57" s="17"/>
      <c r="Q57" s="17"/>
      <c r="R57" s="43"/>
      <c r="S57" s="17"/>
      <c r="T57" s="38"/>
      <c r="U57" s="17"/>
      <c r="V57" s="17"/>
      <c r="W57" s="17"/>
      <c r="X57" s="17"/>
      <c r="Y57" s="54"/>
    </row>
    <row r="58" spans="1:25">
      <c r="A58" s="10">
        <v>57</v>
      </c>
      <c r="B58" s="10" t="s">
        <v>36</v>
      </c>
      <c r="C58" s="55">
        <v>2</v>
      </c>
      <c r="D58" s="56">
        <f>IF(Учёт!$E58&gt;0,WEEKNUM(Учёт!$E58,2),WEEKNUM(Учёт!$F58,2))</f>
        <v>8</v>
      </c>
      <c r="E58" s="8"/>
      <c r="F58" s="11">
        <v>43514</v>
      </c>
      <c r="G58" s="12">
        <v>1</v>
      </c>
      <c r="H58" s="10" t="s">
        <v>59</v>
      </c>
      <c r="I58" s="13">
        <f>IFERROR(VLOOKUP(Учёт!$H58,#REF!,9,FALSE)+Учёт!$G58,0)</f>
        <v>0</v>
      </c>
      <c r="J58" s="10">
        <v>12</v>
      </c>
      <c r="K58" s="2">
        <v>1099.9992</v>
      </c>
      <c r="L58" s="10"/>
      <c r="M58" s="10"/>
      <c r="N58" s="2">
        <f>Учёт!$K58</f>
        <v>1099.9992</v>
      </c>
      <c r="O58" s="2"/>
      <c r="P58" s="2"/>
      <c r="Q58" s="2"/>
      <c r="R58" s="44"/>
      <c r="S58" s="2"/>
      <c r="T58" s="37"/>
      <c r="U58" s="2"/>
      <c r="V58" s="2"/>
      <c r="W58" s="2"/>
      <c r="X58" s="2"/>
      <c r="Y58" s="53"/>
    </row>
    <row r="59" spans="1:25">
      <c r="A59" s="9">
        <v>58</v>
      </c>
      <c r="B59" s="9" t="s">
        <v>36</v>
      </c>
      <c r="C59" s="57">
        <v>2</v>
      </c>
      <c r="D59" s="58">
        <f>IF(Учёт!$E59&gt;0,WEEKNUM(Учёт!$E59,2),WEEKNUM(Учёт!$F59,2))</f>
        <v>8</v>
      </c>
      <c r="E59" s="7"/>
      <c r="F59" s="14">
        <v>43514</v>
      </c>
      <c r="G59" s="15">
        <v>1</v>
      </c>
      <c r="H59" s="9" t="s">
        <v>62</v>
      </c>
      <c r="I59" s="16">
        <f>IFERROR(VLOOKUP(Учёт!$H59,#REF!,9,FALSE)+Учёт!$G59,0)</f>
        <v>0</v>
      </c>
      <c r="J59" s="9">
        <v>12</v>
      </c>
      <c r="K59" s="17">
        <v>1099.9992</v>
      </c>
      <c r="L59" s="9"/>
      <c r="M59" s="9"/>
      <c r="N59" s="17">
        <f>Учёт!$K59</f>
        <v>1099.9992</v>
      </c>
      <c r="O59" s="17"/>
      <c r="P59" s="17"/>
      <c r="Q59" s="17"/>
      <c r="R59" s="43"/>
      <c r="S59" s="17"/>
      <c r="T59" s="38"/>
      <c r="U59" s="17"/>
      <c r="V59" s="17"/>
      <c r="W59" s="17"/>
      <c r="X59" s="17"/>
      <c r="Y59" s="54"/>
    </row>
    <row r="60" spans="1:25">
      <c r="A60" s="10">
        <v>59</v>
      </c>
      <c r="B60" s="10" t="s">
        <v>36</v>
      </c>
      <c r="C60" s="55">
        <v>2</v>
      </c>
      <c r="D60" s="56">
        <f>IF(Учёт!$E60&gt;0,WEEKNUM(Учёт!$E60,2),WEEKNUM(Учёт!$F60,2))</f>
        <v>8</v>
      </c>
      <c r="E60" s="8"/>
      <c r="F60" s="11">
        <v>43514</v>
      </c>
      <c r="G60" s="12">
        <v>1</v>
      </c>
      <c r="H60" s="10" t="s">
        <v>61</v>
      </c>
      <c r="I60" s="13">
        <f>IFERROR(VLOOKUP(Учёт!$H60,#REF!,9,FALSE)+Учёт!$G60,0)</f>
        <v>0</v>
      </c>
      <c r="J60" s="10">
        <v>12</v>
      </c>
      <c r="K60" s="2">
        <v>1099.9992</v>
      </c>
      <c r="L60" s="10"/>
      <c r="M60" s="10"/>
      <c r="N60" s="2">
        <f>Учёт!$K60</f>
        <v>1099.9992</v>
      </c>
      <c r="O60" s="2"/>
      <c r="P60" s="2"/>
      <c r="Q60" s="2"/>
      <c r="R60" s="44"/>
      <c r="S60" s="2"/>
      <c r="T60" s="37"/>
      <c r="U60" s="2"/>
      <c r="V60" s="2"/>
      <c r="W60" s="2"/>
      <c r="X60" s="2"/>
      <c r="Y60" s="53"/>
    </row>
    <row r="61" spans="1:25">
      <c r="A61" s="9">
        <v>60</v>
      </c>
      <c r="B61" s="9" t="s">
        <v>36</v>
      </c>
      <c r="C61" s="57">
        <v>2</v>
      </c>
      <c r="D61" s="58">
        <f>IF(Учёт!$E61&gt;0,WEEKNUM(Учёт!$E61,2),WEEKNUM(Учёт!$F61,2))</f>
        <v>8</v>
      </c>
      <c r="E61" s="7"/>
      <c r="F61" s="14">
        <v>43514</v>
      </c>
      <c r="G61" s="15">
        <v>1</v>
      </c>
      <c r="H61" s="9" t="s">
        <v>66</v>
      </c>
      <c r="I61" s="16">
        <f>IFERROR(VLOOKUP(Учёт!$H61,#REF!,9,FALSE)+Учёт!$G61,0)</f>
        <v>0</v>
      </c>
      <c r="J61" s="9">
        <v>12</v>
      </c>
      <c r="K61" s="17">
        <v>1099.9992</v>
      </c>
      <c r="L61" s="9"/>
      <c r="M61" s="9"/>
      <c r="N61" s="17">
        <f>Учёт!$K61</f>
        <v>1099.9992</v>
      </c>
      <c r="O61" s="17"/>
      <c r="P61" s="17"/>
      <c r="Q61" s="17"/>
      <c r="R61" s="43"/>
      <c r="S61" s="17"/>
      <c r="T61" s="38"/>
      <c r="U61" s="17"/>
      <c r="V61" s="17"/>
      <c r="W61" s="17"/>
      <c r="X61" s="17"/>
      <c r="Y61" s="54"/>
    </row>
    <row r="62" spans="1:25">
      <c r="A62" s="10">
        <v>61</v>
      </c>
      <c r="B62" s="10" t="s">
        <v>36</v>
      </c>
      <c r="C62" s="55">
        <v>2</v>
      </c>
      <c r="D62" s="56">
        <f>IF(Учёт!$E62&gt;0,WEEKNUM(Учёт!$E62,2),WEEKNUM(Учёт!$F62,2))</f>
        <v>8</v>
      </c>
      <c r="E62" s="8"/>
      <c r="F62" s="11">
        <v>43514</v>
      </c>
      <c r="G62" s="12"/>
      <c r="H62" s="10" t="s">
        <v>53</v>
      </c>
      <c r="I62" s="13">
        <f>IFERROR(VLOOKUP(Учёт!$H62,#REF!,9,FALSE)+Учёт!$G62,0)</f>
        <v>0</v>
      </c>
      <c r="J62" s="10">
        <v>12</v>
      </c>
      <c r="K62" s="2">
        <v>999.9999600000001</v>
      </c>
      <c r="L62" s="10"/>
      <c r="M62" s="10"/>
      <c r="N62" s="2">
        <f>Учёт!$K62</f>
        <v>999.9999600000001</v>
      </c>
      <c r="O62" s="2"/>
      <c r="P62" s="2"/>
      <c r="Q62" s="2"/>
      <c r="R62" s="44"/>
      <c r="S62" s="2"/>
      <c r="T62" s="37"/>
      <c r="U62" s="2"/>
      <c r="V62" s="2"/>
      <c r="W62" s="2"/>
      <c r="X62" s="2"/>
      <c r="Y62" s="53"/>
    </row>
    <row r="63" spans="1:25">
      <c r="A63" s="9">
        <v>62</v>
      </c>
      <c r="B63" s="9" t="s">
        <v>36</v>
      </c>
      <c r="C63" s="57">
        <v>2</v>
      </c>
      <c r="D63" s="58">
        <f>IF(Учёт!$E63&gt;0,WEEKNUM(Учёт!$E63,2),WEEKNUM(Учёт!$F63,2))</f>
        <v>8</v>
      </c>
      <c r="E63" s="7"/>
      <c r="F63" s="14">
        <v>43514</v>
      </c>
      <c r="G63" s="15">
        <v>2</v>
      </c>
      <c r="H63" s="9" t="s">
        <v>60</v>
      </c>
      <c r="I63" s="16">
        <f>IFERROR(VLOOKUP(Учёт!$H63,#REF!,9,FALSE)+Учёт!$G63,0)</f>
        <v>0</v>
      </c>
      <c r="J63" s="9">
        <v>12</v>
      </c>
      <c r="K63" s="17">
        <v>1200</v>
      </c>
      <c r="L63" s="9"/>
      <c r="M63" s="9"/>
      <c r="N63" s="17">
        <f>Учёт!$K63</f>
        <v>1200</v>
      </c>
      <c r="O63" s="17"/>
      <c r="P63" s="17"/>
      <c r="Q63" s="17"/>
      <c r="R63" s="43"/>
      <c r="S63" s="17"/>
      <c r="T63" s="38"/>
      <c r="U63" s="17"/>
      <c r="V63" s="17"/>
      <c r="W63" s="17"/>
      <c r="X63" s="17"/>
      <c r="Y63" s="54"/>
    </row>
    <row r="64" spans="1:25">
      <c r="A64" s="10">
        <v>63</v>
      </c>
      <c r="B64" s="10" t="s">
        <v>36</v>
      </c>
      <c r="C64" s="55">
        <v>2</v>
      </c>
      <c r="D64" s="56">
        <f>IF(Учёт!$E64&gt;0,WEEKNUM(Учёт!$E64,2),WEEKNUM(Учёт!$F64,2))</f>
        <v>8</v>
      </c>
      <c r="E64" s="8"/>
      <c r="F64" s="11">
        <v>43515</v>
      </c>
      <c r="G64" s="12">
        <v>1</v>
      </c>
      <c r="H64" s="10" t="s">
        <v>63</v>
      </c>
      <c r="I64" s="13">
        <f>IFERROR(VLOOKUP(Учёт!$H64,#REF!,9,FALSE)+Учёт!$G64,0)</f>
        <v>0</v>
      </c>
      <c r="J64" s="10">
        <v>12</v>
      </c>
      <c r="K64" s="2">
        <v>1099.9992</v>
      </c>
      <c r="L64" s="10"/>
      <c r="M64" s="10"/>
      <c r="N64" s="2">
        <f>Учёт!$K64</f>
        <v>1099.9992</v>
      </c>
      <c r="O64" s="2"/>
      <c r="P64" s="2"/>
      <c r="Q64" s="2"/>
      <c r="R64" s="44"/>
      <c r="S64" s="2"/>
      <c r="T64" s="37"/>
      <c r="U64" s="2"/>
      <c r="V64" s="2"/>
      <c r="W64" s="2"/>
      <c r="X64" s="2"/>
      <c r="Y64" s="53"/>
    </row>
    <row r="65" spans="1:25">
      <c r="A65" s="9">
        <v>64</v>
      </c>
      <c r="B65" s="9" t="s">
        <v>36</v>
      </c>
      <c r="C65" s="57">
        <v>2</v>
      </c>
      <c r="D65" s="58">
        <f>IF(Учёт!$E65&gt;0,WEEKNUM(Учёт!$E65,2),WEEKNUM(Учёт!$F65,2))</f>
        <v>8</v>
      </c>
      <c r="E65" s="7"/>
      <c r="F65" s="14">
        <v>43515</v>
      </c>
      <c r="G65" s="15"/>
      <c r="H65" s="9" t="s">
        <v>53</v>
      </c>
      <c r="I65" s="16">
        <f>IFERROR(VLOOKUP(Учёт!$H65,#REF!,9,FALSE)+Учёт!$G65,0)</f>
        <v>0</v>
      </c>
      <c r="J65" s="9">
        <v>12</v>
      </c>
      <c r="K65" s="17">
        <v>999.9999600000001</v>
      </c>
      <c r="L65" s="9"/>
      <c r="M65" s="9"/>
      <c r="N65" s="17">
        <f>Учёт!$K65</f>
        <v>999.9999600000001</v>
      </c>
      <c r="O65" s="17"/>
      <c r="P65" s="17"/>
      <c r="Q65" s="17"/>
      <c r="R65" s="43"/>
      <c r="S65" s="17"/>
      <c r="T65" s="38"/>
      <c r="U65" s="17"/>
      <c r="V65" s="17"/>
      <c r="W65" s="17"/>
      <c r="X65" s="17"/>
      <c r="Y65" s="54"/>
    </row>
    <row r="66" spans="1:25">
      <c r="A66" s="10">
        <v>65</v>
      </c>
      <c r="B66" s="10" t="s">
        <v>36</v>
      </c>
      <c r="C66" s="55">
        <v>2</v>
      </c>
      <c r="D66" s="56">
        <f>IF(Учёт!$E66&gt;0,WEEKNUM(Учёт!$E66,2),WEEKNUM(Учёт!$F66,2))</f>
        <v>8</v>
      </c>
      <c r="E66" s="8"/>
      <c r="F66" s="11">
        <v>43515</v>
      </c>
      <c r="G66" s="12">
        <v>1</v>
      </c>
      <c r="H66" s="10" t="s">
        <v>62</v>
      </c>
      <c r="I66" s="13">
        <f>IFERROR(VLOOKUP(Учёт!$H66,#REF!,9,FALSE)+Учёт!$G66,0)</f>
        <v>0</v>
      </c>
      <c r="J66" s="10">
        <v>12</v>
      </c>
      <c r="K66" s="2">
        <v>1099.9992</v>
      </c>
      <c r="L66" s="10"/>
      <c r="M66" s="10"/>
      <c r="N66" s="2">
        <f>Учёт!$K66</f>
        <v>1099.9992</v>
      </c>
      <c r="O66" s="2"/>
      <c r="P66" s="2"/>
      <c r="Q66" s="2"/>
      <c r="R66" s="44"/>
      <c r="S66" s="2"/>
      <c r="T66" s="37"/>
      <c r="U66" s="2"/>
      <c r="V66" s="2"/>
      <c r="W66" s="2"/>
      <c r="X66" s="2"/>
      <c r="Y66" s="53"/>
    </row>
    <row r="67" spans="1:25">
      <c r="A67" s="9">
        <v>66</v>
      </c>
      <c r="B67" s="9" t="s">
        <v>36</v>
      </c>
      <c r="C67" s="57">
        <v>2</v>
      </c>
      <c r="D67" s="58">
        <f>IF(Учёт!$E67&gt;0,WEEKNUM(Учёт!$E67,2),WEEKNUM(Учёт!$F67,2))</f>
        <v>8</v>
      </c>
      <c r="E67" s="7"/>
      <c r="F67" s="14">
        <v>43515</v>
      </c>
      <c r="G67" s="15">
        <v>1</v>
      </c>
      <c r="H67" s="9" t="s">
        <v>61</v>
      </c>
      <c r="I67" s="16">
        <f>IFERROR(VLOOKUP(Учёт!$H67,#REF!,9,FALSE)+Учёт!$G67,0)</f>
        <v>0</v>
      </c>
      <c r="J67" s="9">
        <v>12</v>
      </c>
      <c r="K67" s="17">
        <v>1099.9992</v>
      </c>
      <c r="L67" s="9"/>
      <c r="M67" s="9"/>
      <c r="N67" s="17">
        <f>Учёт!$K67</f>
        <v>1099.9992</v>
      </c>
      <c r="O67" s="17"/>
      <c r="P67" s="17"/>
      <c r="Q67" s="17"/>
      <c r="R67" s="43"/>
      <c r="S67" s="17"/>
      <c r="T67" s="38"/>
      <c r="U67" s="17"/>
      <c r="V67" s="17"/>
      <c r="W67" s="17"/>
      <c r="X67" s="17"/>
      <c r="Y67" s="54"/>
    </row>
    <row r="68" spans="1:25">
      <c r="A68" s="10">
        <v>67</v>
      </c>
      <c r="B68" s="10" t="s">
        <v>36</v>
      </c>
      <c r="C68" s="55">
        <v>2</v>
      </c>
      <c r="D68" s="56">
        <f>IF(Учёт!$E68&gt;0,WEEKNUM(Учёт!$E68,2),WEEKNUM(Учёт!$F68,2))</f>
        <v>8</v>
      </c>
      <c r="E68" s="8"/>
      <c r="F68" s="11">
        <v>43515</v>
      </c>
      <c r="G68" s="12">
        <v>1</v>
      </c>
      <c r="H68" s="10" t="s">
        <v>66</v>
      </c>
      <c r="I68" s="13">
        <f>IFERROR(VLOOKUP(Учёт!$H68,#REF!,9,FALSE)+Учёт!$G68,0)</f>
        <v>0</v>
      </c>
      <c r="J68" s="10">
        <v>12</v>
      </c>
      <c r="K68" s="2">
        <v>1099.9992</v>
      </c>
      <c r="L68" s="10"/>
      <c r="M68" s="10"/>
      <c r="N68" s="2">
        <f>Учёт!$K68</f>
        <v>1099.9992</v>
      </c>
      <c r="O68" s="2"/>
      <c r="P68" s="2"/>
      <c r="Q68" s="2"/>
      <c r="R68" s="44"/>
      <c r="S68" s="2"/>
      <c r="T68" s="37"/>
      <c r="U68" s="2"/>
      <c r="V68" s="2"/>
      <c r="W68" s="2"/>
      <c r="X68" s="2"/>
      <c r="Y68" s="53"/>
    </row>
    <row r="69" spans="1:25">
      <c r="A69" s="9">
        <v>68</v>
      </c>
      <c r="B69" s="9" t="s">
        <v>36</v>
      </c>
      <c r="C69" s="57">
        <v>2</v>
      </c>
      <c r="D69" s="58">
        <f>IF(Учёт!$E69&gt;0,WEEKNUM(Учёт!$E69,2),WEEKNUM(Учёт!$F69,2))</f>
        <v>8</v>
      </c>
      <c r="E69" s="7"/>
      <c r="F69" s="14">
        <v>43515</v>
      </c>
      <c r="G69" s="15">
        <v>2</v>
      </c>
      <c r="H69" s="9" t="s">
        <v>60</v>
      </c>
      <c r="I69" s="16">
        <f>IFERROR(VLOOKUP(Учёт!$H69,#REF!,9,FALSE)+Учёт!$G69,0)</f>
        <v>0</v>
      </c>
      <c r="J69" s="9">
        <v>12</v>
      </c>
      <c r="K69" s="17">
        <v>1200</v>
      </c>
      <c r="L69" s="9"/>
      <c r="M69" s="9"/>
      <c r="N69" s="17">
        <f>Учёт!$K69</f>
        <v>1200</v>
      </c>
      <c r="O69" s="17"/>
      <c r="P69" s="17"/>
      <c r="Q69" s="17"/>
      <c r="R69" s="43"/>
      <c r="S69" s="17"/>
      <c r="T69" s="38"/>
      <c r="U69" s="17"/>
      <c r="V69" s="17"/>
      <c r="W69" s="17"/>
      <c r="X69" s="17"/>
      <c r="Y69" s="54"/>
    </row>
    <row r="70" spans="1:25">
      <c r="A70" s="10">
        <v>69</v>
      </c>
      <c r="B70" s="10" t="s">
        <v>36</v>
      </c>
      <c r="C70" s="55">
        <v>2</v>
      </c>
      <c r="D70" s="56">
        <f>IF(Учёт!$E70&gt;0,WEEKNUM(Учёт!$E70,2),WEEKNUM(Учёт!$F70,2))</f>
        <v>8</v>
      </c>
      <c r="E70" s="8"/>
      <c r="F70" s="11">
        <v>43517</v>
      </c>
      <c r="G70" s="12">
        <v>1</v>
      </c>
      <c r="H70" s="10" t="s">
        <v>62</v>
      </c>
      <c r="I70" s="13">
        <f>IFERROR(VLOOKUP(Учёт!$H70,#REF!,9,FALSE)+Учёт!$G70,0)</f>
        <v>0</v>
      </c>
      <c r="J70" s="10">
        <v>12</v>
      </c>
      <c r="K70" s="2">
        <v>1099.9992</v>
      </c>
      <c r="L70" s="10"/>
      <c r="M70" s="10"/>
      <c r="N70" s="2">
        <f>Учёт!$K70</f>
        <v>1099.9992</v>
      </c>
      <c r="O70" s="2"/>
      <c r="P70" s="2"/>
      <c r="Q70" s="2"/>
      <c r="R70" s="44"/>
      <c r="S70" s="2"/>
      <c r="T70" s="37"/>
      <c r="U70" s="2"/>
      <c r="V70" s="2"/>
      <c r="W70" s="2"/>
      <c r="X70" s="2"/>
      <c r="Y70" s="53"/>
    </row>
    <row r="71" spans="1:25">
      <c r="A71" s="9">
        <v>70</v>
      </c>
      <c r="B71" s="9" t="s">
        <v>36</v>
      </c>
      <c r="C71" s="57">
        <v>2</v>
      </c>
      <c r="D71" s="58">
        <f>IF(Учёт!$E71&gt;0,WEEKNUM(Учёт!$E71,2),WEEKNUM(Учёт!$F71,2))</f>
        <v>8</v>
      </c>
      <c r="E71" s="7"/>
      <c r="F71" s="14">
        <v>43517</v>
      </c>
      <c r="G71" s="15">
        <v>1</v>
      </c>
      <c r="H71" s="9" t="s">
        <v>61</v>
      </c>
      <c r="I71" s="16">
        <f>IFERROR(VLOOKUP(Учёт!$H71,#REF!,9,FALSE)+Учёт!$G71,0)</f>
        <v>0</v>
      </c>
      <c r="J71" s="9">
        <v>12</v>
      </c>
      <c r="K71" s="17">
        <v>1099.9992</v>
      </c>
      <c r="L71" s="9"/>
      <c r="M71" s="9"/>
      <c r="N71" s="17">
        <f>Учёт!$K71</f>
        <v>1099.9992</v>
      </c>
      <c r="O71" s="17"/>
      <c r="P71" s="17"/>
      <c r="Q71" s="17"/>
      <c r="R71" s="43"/>
      <c r="S71" s="17"/>
      <c r="T71" s="38"/>
      <c r="U71" s="17"/>
      <c r="V71" s="17"/>
      <c r="W71" s="17"/>
      <c r="X71" s="17"/>
      <c r="Y71" s="54"/>
    </row>
    <row r="72" spans="1:25">
      <c r="A72" s="10">
        <v>71</v>
      </c>
      <c r="B72" s="10" t="s">
        <v>36</v>
      </c>
      <c r="C72" s="55">
        <v>2</v>
      </c>
      <c r="D72" s="56">
        <f>IF(Учёт!$E72&gt;0,WEEKNUM(Учёт!$E72,2),WEEKNUM(Учёт!$F72,2))</f>
        <v>8</v>
      </c>
      <c r="E72" s="8">
        <v>43518</v>
      </c>
      <c r="F72" s="11"/>
      <c r="G72" s="12">
        <v>1</v>
      </c>
      <c r="H72" s="10" t="s">
        <v>59</v>
      </c>
      <c r="I72" s="13">
        <f>IFERROR(VLOOKUP(Учёт!$H72,#REF!,9,FALSE)+Учёт!$G72,0)</f>
        <v>0</v>
      </c>
      <c r="J72" s="10">
        <v>12</v>
      </c>
      <c r="K72" s="2">
        <v>1099.9992</v>
      </c>
      <c r="L72" s="10"/>
      <c r="M72" s="10"/>
      <c r="N72" s="2">
        <f>Учёт!$K72</f>
        <v>1099.9992</v>
      </c>
      <c r="O72" s="2"/>
      <c r="P72" s="2"/>
      <c r="Q72" s="2"/>
      <c r="R72" s="44"/>
      <c r="S72" s="2"/>
      <c r="T72" s="37"/>
      <c r="U72" s="2"/>
      <c r="V72" s="2"/>
      <c r="W72" s="2"/>
      <c r="X72" s="2"/>
      <c r="Y72" s="53"/>
    </row>
    <row r="73" spans="1:25">
      <c r="A73" s="9">
        <v>72</v>
      </c>
      <c r="B73" s="9" t="s">
        <v>36</v>
      </c>
      <c r="C73" s="57">
        <v>2</v>
      </c>
      <c r="D73" s="58">
        <f>IF(Учёт!$E73&gt;0,WEEKNUM(Учёт!$E73,2),WEEKNUM(Учёт!$F73,2))</f>
        <v>8</v>
      </c>
      <c r="E73" s="7">
        <v>43518</v>
      </c>
      <c r="F73" s="14"/>
      <c r="G73" s="15">
        <v>2</v>
      </c>
      <c r="H73" s="9" t="s">
        <v>60</v>
      </c>
      <c r="I73" s="16">
        <f>IFERROR(VLOOKUP(Учёт!$H73,#REF!,9,FALSE)+Учёт!$G73,0)</f>
        <v>0</v>
      </c>
      <c r="J73" s="9">
        <v>12</v>
      </c>
      <c r="K73" s="17">
        <v>1200</v>
      </c>
      <c r="L73" s="9"/>
      <c r="M73" s="9"/>
      <c r="N73" s="17">
        <f>Учёт!$K73</f>
        <v>1200</v>
      </c>
      <c r="O73" s="17"/>
      <c r="P73" s="17"/>
      <c r="Q73" s="17"/>
      <c r="R73" s="43"/>
      <c r="S73" s="17"/>
      <c r="T73" s="38"/>
      <c r="U73" s="17"/>
      <c r="V73" s="17"/>
      <c r="W73" s="17"/>
      <c r="X73" s="17"/>
      <c r="Y73" s="54"/>
    </row>
    <row r="74" spans="1:25">
      <c r="A74" s="10">
        <v>73</v>
      </c>
      <c r="B74" s="10" t="s">
        <v>36</v>
      </c>
      <c r="C74" s="55">
        <v>2</v>
      </c>
      <c r="D74" s="56">
        <f>IF(Учёт!$E74&gt;0,WEEKNUM(Учёт!$E74,2),WEEKNUM(Учёт!$F74,2))</f>
        <v>8</v>
      </c>
      <c r="E74" s="8">
        <v>43518</v>
      </c>
      <c r="F74" s="11"/>
      <c r="G74" s="12"/>
      <c r="H74" s="10" t="s">
        <v>57</v>
      </c>
      <c r="I74" s="13">
        <f>IFERROR(VLOOKUP(Учёт!$H74,#REF!,9,FALSE)+Учёт!$G74,0)</f>
        <v>0</v>
      </c>
      <c r="J74" s="10">
        <v>12</v>
      </c>
      <c r="K74" s="2">
        <v>999.9999600000001</v>
      </c>
      <c r="L74" s="10"/>
      <c r="M74" s="10"/>
      <c r="N74" s="2">
        <f>Учёт!$K74</f>
        <v>999.9999600000001</v>
      </c>
      <c r="O74" s="2"/>
      <c r="P74" s="2"/>
      <c r="Q74" s="2"/>
      <c r="R74" s="44"/>
      <c r="S74" s="2"/>
      <c r="T74" s="37"/>
      <c r="U74" s="2"/>
      <c r="V74" s="2"/>
      <c r="W74" s="2"/>
      <c r="X74" s="2"/>
      <c r="Y74" s="53"/>
    </row>
    <row r="75" spans="1:25">
      <c r="A75" s="9">
        <v>74</v>
      </c>
      <c r="B75" s="9" t="s">
        <v>36</v>
      </c>
      <c r="C75" s="57">
        <v>2</v>
      </c>
      <c r="D75" s="58">
        <f>IF(Учёт!$E75&gt;0,WEEKNUM(Учёт!$E75,2),WEEKNUM(Учёт!$F75,2))</f>
        <v>8</v>
      </c>
      <c r="E75" s="7">
        <v>43518</v>
      </c>
      <c r="F75" s="14"/>
      <c r="G75" s="15"/>
      <c r="H75" s="9" t="s">
        <v>51</v>
      </c>
      <c r="I75" s="16">
        <f>IFERROR(VLOOKUP(Учёт!$H75,#REF!,9,FALSE)+Учёт!$G75,0)</f>
        <v>0</v>
      </c>
      <c r="J75" s="9">
        <v>12</v>
      </c>
      <c r="K75" s="17">
        <v>999.9999600000001</v>
      </c>
      <c r="L75" s="9"/>
      <c r="M75" s="9"/>
      <c r="N75" s="17">
        <f>Учёт!$K75</f>
        <v>999.9999600000001</v>
      </c>
      <c r="O75" s="17"/>
      <c r="P75" s="17"/>
      <c r="Q75" s="17"/>
      <c r="R75" s="43"/>
      <c r="S75" s="17"/>
      <c r="T75" s="38"/>
      <c r="U75" s="17"/>
      <c r="V75" s="17"/>
      <c r="W75" s="17"/>
      <c r="X75" s="17"/>
      <c r="Y75" s="54"/>
    </row>
    <row r="76" spans="1:25">
      <c r="A76" s="10">
        <v>75</v>
      </c>
      <c r="B76" s="10" t="s">
        <v>36</v>
      </c>
      <c r="C76" s="55">
        <v>2</v>
      </c>
      <c r="D76" s="56">
        <f>IF(Учёт!$E76&gt;0,WEEKNUM(Учёт!$E76,2),WEEKNUM(Учёт!$F76,2))</f>
        <v>8</v>
      </c>
      <c r="E76" s="8"/>
      <c r="F76" s="11">
        <v>43518</v>
      </c>
      <c r="G76" s="12">
        <v>1</v>
      </c>
      <c r="H76" s="10" t="s">
        <v>62</v>
      </c>
      <c r="I76" s="13">
        <f>IFERROR(VLOOKUP(Учёт!$H76,#REF!,9,FALSE)+Учёт!$G76,0)</f>
        <v>0</v>
      </c>
      <c r="J76" s="10">
        <v>12</v>
      </c>
      <c r="K76" s="2">
        <v>1099.9992</v>
      </c>
      <c r="L76" s="10"/>
      <c r="M76" s="10"/>
      <c r="N76" s="2">
        <f>Учёт!$K76</f>
        <v>1099.9992</v>
      </c>
      <c r="O76" s="2"/>
      <c r="P76" s="2"/>
      <c r="Q76" s="2"/>
      <c r="R76" s="44"/>
      <c r="S76" s="2"/>
      <c r="T76" s="37"/>
      <c r="U76" s="2"/>
      <c r="V76" s="2"/>
      <c r="W76" s="2"/>
      <c r="X76" s="2"/>
      <c r="Y76" s="53"/>
    </row>
    <row r="77" spans="1:25">
      <c r="A77" s="9">
        <v>76</v>
      </c>
      <c r="B77" s="9" t="s">
        <v>36</v>
      </c>
      <c r="C77" s="57">
        <v>2</v>
      </c>
      <c r="D77" s="58">
        <f>IF(Учёт!$E77&gt;0,WEEKNUM(Учёт!$E77,2),WEEKNUM(Учёт!$F77,2))</f>
        <v>8</v>
      </c>
      <c r="E77" s="7"/>
      <c r="F77" s="14">
        <v>43518</v>
      </c>
      <c r="G77" s="15">
        <v>1</v>
      </c>
      <c r="H77" s="9" t="s">
        <v>61</v>
      </c>
      <c r="I77" s="16">
        <f>IFERROR(VLOOKUP(Учёт!$H77,#REF!,9,FALSE)+Учёт!$G77,0)</f>
        <v>0</v>
      </c>
      <c r="J77" s="9">
        <v>12</v>
      </c>
      <c r="K77" s="17">
        <v>1099.9992</v>
      </c>
      <c r="L77" s="9"/>
      <c r="M77" s="9"/>
      <c r="N77" s="17">
        <f>Учёт!$K77</f>
        <v>1099.9992</v>
      </c>
      <c r="O77" s="17"/>
      <c r="P77" s="17"/>
      <c r="Q77" s="17"/>
      <c r="R77" s="43"/>
      <c r="S77" s="17"/>
      <c r="T77" s="38"/>
      <c r="U77" s="17"/>
      <c r="V77" s="17"/>
      <c r="W77" s="17"/>
      <c r="X77" s="17"/>
      <c r="Y77" s="54"/>
    </row>
    <row r="78" spans="1:25">
      <c r="A78" s="10">
        <v>77</v>
      </c>
      <c r="B78" s="10" t="s">
        <v>36</v>
      </c>
      <c r="C78" s="55">
        <v>2</v>
      </c>
      <c r="D78" s="56">
        <f>IF(Учёт!$E78&gt;0,WEEKNUM(Учёт!$E78,2),WEEKNUM(Учёт!$F78,2))</f>
        <v>8</v>
      </c>
      <c r="E78" s="8"/>
      <c r="F78" s="11">
        <v>43518</v>
      </c>
      <c r="G78" s="12">
        <v>1</v>
      </c>
      <c r="H78" s="10" t="s">
        <v>66</v>
      </c>
      <c r="I78" s="13">
        <f>IFERROR(VLOOKUP(Учёт!$H78,#REF!,9,FALSE)+Учёт!$G78,0)</f>
        <v>0</v>
      </c>
      <c r="J78" s="10">
        <v>12</v>
      </c>
      <c r="K78" s="2">
        <v>1099.9992</v>
      </c>
      <c r="L78" s="10"/>
      <c r="M78" s="10"/>
      <c r="N78" s="2">
        <f>Учёт!$K78</f>
        <v>1099.9992</v>
      </c>
      <c r="O78" s="2"/>
      <c r="P78" s="2"/>
      <c r="Q78" s="2"/>
      <c r="R78" s="44"/>
      <c r="S78" s="2"/>
      <c r="T78" s="37"/>
      <c r="U78" s="2"/>
      <c r="V78" s="2"/>
      <c r="W78" s="2"/>
      <c r="X78" s="2"/>
      <c r="Y78" s="53"/>
    </row>
    <row r="79" spans="1:25">
      <c r="A79" s="9">
        <v>78</v>
      </c>
      <c r="B79" s="9" t="s">
        <v>36</v>
      </c>
      <c r="C79" s="57">
        <v>2</v>
      </c>
      <c r="D79" s="58">
        <f>IF(Учёт!$E79&gt;0,WEEKNUM(Учёт!$E79,2),WEEKNUM(Учёт!$F79,2))</f>
        <v>8</v>
      </c>
      <c r="E79" s="7">
        <v>43519</v>
      </c>
      <c r="F79" s="14"/>
      <c r="G79" s="15">
        <v>1</v>
      </c>
      <c r="H79" s="9" t="s">
        <v>59</v>
      </c>
      <c r="I79" s="16">
        <f>IFERROR(VLOOKUP(Учёт!$H79,#REF!,9,FALSE)+Учёт!$G79,0)</f>
        <v>0</v>
      </c>
      <c r="J79" s="9">
        <v>12</v>
      </c>
      <c r="K79" s="17">
        <v>1099.9992</v>
      </c>
      <c r="L79" s="9"/>
      <c r="M79" s="9"/>
      <c r="N79" s="17">
        <f>Учёт!$K79</f>
        <v>1099.9992</v>
      </c>
      <c r="O79" s="17"/>
      <c r="P79" s="17"/>
      <c r="Q79" s="17"/>
      <c r="R79" s="43"/>
      <c r="S79" s="17"/>
      <c r="T79" s="38"/>
      <c r="U79" s="17"/>
      <c r="V79" s="17"/>
      <c r="W79" s="17"/>
      <c r="X79" s="17"/>
      <c r="Y79" s="54"/>
    </row>
    <row r="80" spans="1:25">
      <c r="A80" s="10">
        <v>79</v>
      </c>
      <c r="B80" s="10" t="s">
        <v>36</v>
      </c>
      <c r="C80" s="55">
        <v>2</v>
      </c>
      <c r="D80" s="56">
        <f>IF(Учёт!$E80&gt;0,WEEKNUM(Учёт!$E80,2),WEEKNUM(Учёт!$F80,2))</f>
        <v>8</v>
      </c>
      <c r="E80" s="8">
        <v>43519</v>
      </c>
      <c r="F80" s="11"/>
      <c r="G80" s="12">
        <v>1</v>
      </c>
      <c r="H80" s="10" t="s">
        <v>54</v>
      </c>
      <c r="I80" s="13">
        <f>IFERROR(VLOOKUP(Учёт!$H80,#REF!,9,FALSE)+Учёт!$G80,0)</f>
        <v>0</v>
      </c>
      <c r="J80" s="10">
        <v>12</v>
      </c>
      <c r="K80" s="2">
        <v>1099.9992</v>
      </c>
      <c r="L80" s="10"/>
      <c r="M80" s="10"/>
      <c r="N80" s="2">
        <f>Учёт!$K80</f>
        <v>1099.9992</v>
      </c>
      <c r="O80" s="2"/>
      <c r="P80" s="2"/>
      <c r="Q80" s="2"/>
      <c r="R80" s="44"/>
      <c r="S80" s="2"/>
      <c r="T80" s="37"/>
      <c r="U80" s="2"/>
      <c r="V80" s="2"/>
      <c r="W80" s="2"/>
      <c r="X80" s="2"/>
      <c r="Y80" s="53"/>
    </row>
    <row r="81" spans="1:25">
      <c r="A81" s="9">
        <v>80</v>
      </c>
      <c r="B81" s="9" t="s">
        <v>36</v>
      </c>
      <c r="C81" s="57">
        <v>2</v>
      </c>
      <c r="D81" s="58">
        <f>IF(Учёт!$E81&gt;0,WEEKNUM(Учёт!$E81,2),WEEKNUM(Учёт!$F81,2))</f>
        <v>8</v>
      </c>
      <c r="E81" s="7"/>
      <c r="F81" s="14">
        <v>43519</v>
      </c>
      <c r="G81" s="15">
        <v>2</v>
      </c>
      <c r="H81" s="9" t="s">
        <v>60</v>
      </c>
      <c r="I81" s="16">
        <f>IFERROR(VLOOKUP(Учёт!$H81,#REF!,9,FALSE)+Учёт!$G81,0)</f>
        <v>0</v>
      </c>
      <c r="J81" s="9">
        <v>12</v>
      </c>
      <c r="K81" s="17">
        <v>1200</v>
      </c>
      <c r="L81" s="9"/>
      <c r="M81" s="9"/>
      <c r="N81" s="17">
        <f>Учёт!$K81</f>
        <v>1200</v>
      </c>
      <c r="O81" s="17"/>
      <c r="P81" s="17"/>
      <c r="Q81" s="17"/>
      <c r="R81" s="43"/>
      <c r="S81" s="17"/>
      <c r="T81" s="38"/>
      <c r="U81" s="17"/>
      <c r="V81" s="17"/>
      <c r="W81" s="17"/>
      <c r="X81" s="17"/>
      <c r="Y81" s="54"/>
    </row>
    <row r="82" spans="1:25">
      <c r="A82" s="10">
        <v>81</v>
      </c>
      <c r="B82" s="10" t="s">
        <v>36</v>
      </c>
      <c r="C82" s="55">
        <v>2</v>
      </c>
      <c r="D82" s="56">
        <f>IF(Учёт!$E82&gt;0,WEEKNUM(Учёт!$E82,2),WEEKNUM(Учёт!$F82,2))</f>
        <v>8</v>
      </c>
      <c r="E82" s="8"/>
      <c r="F82" s="11">
        <v>43519</v>
      </c>
      <c r="G82" s="12">
        <v>1</v>
      </c>
      <c r="H82" s="10" t="s">
        <v>63</v>
      </c>
      <c r="I82" s="13">
        <f>IFERROR(VLOOKUP(Учёт!$H82,#REF!,9,FALSE)+Учёт!$G82,0)</f>
        <v>0</v>
      </c>
      <c r="J82" s="10">
        <v>12</v>
      </c>
      <c r="K82" s="2">
        <v>1099.9992</v>
      </c>
      <c r="L82" s="10"/>
      <c r="M82" s="10"/>
      <c r="N82" s="2">
        <f>Учёт!$K82</f>
        <v>1099.9992</v>
      </c>
      <c r="O82" s="2"/>
      <c r="P82" s="2"/>
      <c r="Q82" s="2"/>
      <c r="R82" s="44"/>
      <c r="S82" s="2"/>
      <c r="T82" s="37"/>
      <c r="U82" s="2"/>
      <c r="V82" s="2"/>
      <c r="W82" s="2"/>
      <c r="X82" s="2"/>
      <c r="Y82" s="53"/>
    </row>
    <row r="83" spans="1:25">
      <c r="A83" s="9">
        <v>82</v>
      </c>
      <c r="B83" s="9" t="s">
        <v>36</v>
      </c>
      <c r="C83" s="57">
        <v>2</v>
      </c>
      <c r="D83" s="58">
        <f>IF(Учёт!$E83&gt;0,WEEKNUM(Учёт!$E83,2),WEEKNUM(Учёт!$F83,2))</f>
        <v>8</v>
      </c>
      <c r="E83" s="7"/>
      <c r="F83" s="14">
        <v>43519</v>
      </c>
      <c r="G83" s="15"/>
      <c r="H83" s="9" t="s">
        <v>53</v>
      </c>
      <c r="I83" s="16">
        <f>IFERROR(VLOOKUP(Учёт!$H83,#REF!,9,FALSE)+Учёт!$G83,0)</f>
        <v>0</v>
      </c>
      <c r="J83" s="9">
        <v>12</v>
      </c>
      <c r="K83" s="17">
        <v>999.9999600000001</v>
      </c>
      <c r="L83" s="9"/>
      <c r="M83" s="9"/>
      <c r="N83" s="17">
        <f>Учёт!$K83</f>
        <v>999.9999600000001</v>
      </c>
      <c r="O83" s="17"/>
      <c r="P83" s="17"/>
      <c r="Q83" s="17"/>
      <c r="R83" s="43"/>
      <c r="S83" s="17"/>
      <c r="T83" s="38"/>
      <c r="U83" s="17"/>
      <c r="V83" s="17"/>
      <c r="W83" s="17"/>
      <c r="X83" s="17"/>
      <c r="Y83" s="54"/>
    </row>
    <row r="84" spans="1:25">
      <c r="A84" s="10">
        <v>83</v>
      </c>
      <c r="B84" s="10" t="s">
        <v>36</v>
      </c>
      <c r="C84" s="55">
        <v>2</v>
      </c>
      <c r="D84" s="56">
        <f>IF(Учёт!$E84&gt;0,WEEKNUM(Учёт!$E84,2),WEEKNUM(Учёт!$F84,2))</f>
        <v>8</v>
      </c>
      <c r="E84" s="8"/>
      <c r="F84" s="11">
        <v>43519</v>
      </c>
      <c r="G84" s="12"/>
      <c r="H84" s="10" t="s">
        <v>57</v>
      </c>
      <c r="I84" s="13">
        <f>IFERROR(VLOOKUP(Учёт!$H84,#REF!,9,FALSE)+Учёт!$G84,0)</f>
        <v>0</v>
      </c>
      <c r="J84" s="10">
        <v>12</v>
      </c>
      <c r="K84" s="2">
        <v>999.9999600000001</v>
      </c>
      <c r="L84" s="10"/>
      <c r="M84" s="10"/>
      <c r="N84" s="2">
        <f>Учёт!$K84</f>
        <v>999.9999600000001</v>
      </c>
      <c r="O84" s="2"/>
      <c r="P84" s="2"/>
      <c r="Q84" s="2"/>
      <c r="R84" s="44"/>
      <c r="S84" s="2"/>
      <c r="T84" s="37"/>
      <c r="U84" s="2"/>
      <c r="V84" s="2"/>
      <c r="W84" s="2"/>
      <c r="X84" s="2"/>
      <c r="Y84" s="53"/>
    </row>
    <row r="85" spans="1:25">
      <c r="A85" s="9">
        <v>84</v>
      </c>
      <c r="B85" s="9" t="s">
        <v>36</v>
      </c>
      <c r="C85" s="57">
        <v>2</v>
      </c>
      <c r="D85" s="58">
        <f>IF(Учёт!$E85&gt;0,WEEKNUM(Учёт!$E85,2),WEEKNUM(Учёт!$F85,2))</f>
        <v>8</v>
      </c>
      <c r="E85" s="7"/>
      <c r="F85" s="14">
        <v>43519</v>
      </c>
      <c r="G85" s="15"/>
      <c r="H85" s="9" t="s">
        <v>58</v>
      </c>
      <c r="I85" s="16">
        <f>IFERROR(VLOOKUP(Учёт!$H85,#REF!,9,FALSE)+Учёт!$G85,0)</f>
        <v>0</v>
      </c>
      <c r="J85" s="9">
        <v>12</v>
      </c>
      <c r="K85" s="17">
        <v>999.9999600000001</v>
      </c>
      <c r="L85" s="9"/>
      <c r="M85" s="9"/>
      <c r="N85" s="17">
        <f>Учёт!$K85</f>
        <v>999.9999600000001</v>
      </c>
      <c r="O85" s="17"/>
      <c r="P85" s="17"/>
      <c r="Q85" s="17"/>
      <c r="R85" s="43"/>
      <c r="S85" s="17"/>
      <c r="T85" s="38"/>
      <c r="U85" s="17"/>
      <c r="V85" s="17"/>
      <c r="W85" s="17"/>
      <c r="X85" s="17"/>
      <c r="Y85" s="54"/>
    </row>
    <row r="86" spans="1:25">
      <c r="A86" s="10">
        <v>85</v>
      </c>
      <c r="B86" s="10" t="s">
        <v>36</v>
      </c>
      <c r="C86" s="55">
        <v>2</v>
      </c>
      <c r="D86" s="56">
        <f>IF(Учёт!$E86&gt;0,WEEKNUM(Учёт!$E86,2),WEEKNUM(Учёт!$F86,2))</f>
        <v>8</v>
      </c>
      <c r="E86" s="8"/>
      <c r="F86" s="11">
        <v>43520</v>
      </c>
      <c r="G86" s="12">
        <v>1</v>
      </c>
      <c r="H86" s="10" t="s">
        <v>63</v>
      </c>
      <c r="I86" s="13">
        <f>IFERROR(VLOOKUP(Учёт!$H86,#REF!,9,FALSE)+Учёт!$G86,0)</f>
        <v>0</v>
      </c>
      <c r="J86" s="10">
        <v>12</v>
      </c>
      <c r="K86" s="2">
        <v>1099.9992</v>
      </c>
      <c r="L86" s="10"/>
      <c r="M86" s="10"/>
      <c r="N86" s="2">
        <f>Учёт!$K86</f>
        <v>1099.9992</v>
      </c>
      <c r="O86" s="2"/>
      <c r="P86" s="2"/>
      <c r="Q86" s="2"/>
      <c r="R86" s="44"/>
      <c r="S86" s="2"/>
      <c r="T86" s="37"/>
      <c r="U86" s="2"/>
      <c r="V86" s="2"/>
      <c r="W86" s="2"/>
      <c r="X86" s="2"/>
      <c r="Y86" s="53"/>
    </row>
    <row r="87" spans="1:25">
      <c r="A87" s="9">
        <v>86</v>
      </c>
      <c r="B87" s="9" t="s">
        <v>36</v>
      </c>
      <c r="C87" s="57">
        <v>2</v>
      </c>
      <c r="D87" s="58">
        <f>IF(Учёт!$E87&gt;0,WEEKNUM(Учёт!$E87,2),WEEKNUM(Учёт!$F87,2))</f>
        <v>8</v>
      </c>
      <c r="E87" s="7"/>
      <c r="F87" s="14">
        <v>43520</v>
      </c>
      <c r="G87" s="15">
        <v>1</v>
      </c>
      <c r="H87" s="9" t="s">
        <v>59</v>
      </c>
      <c r="I87" s="16">
        <f>IFERROR(VLOOKUP(Учёт!$H87,#REF!,9,FALSE)+Учёт!$G87,0)</f>
        <v>0</v>
      </c>
      <c r="J87" s="9">
        <v>12</v>
      </c>
      <c r="K87" s="17">
        <v>1099.9992</v>
      </c>
      <c r="L87" s="9"/>
      <c r="M87" s="9"/>
      <c r="N87" s="17">
        <f>Учёт!$K87</f>
        <v>1099.9992</v>
      </c>
      <c r="O87" s="17"/>
      <c r="P87" s="17"/>
      <c r="Q87" s="17"/>
      <c r="R87" s="43"/>
      <c r="S87" s="17"/>
      <c r="T87" s="38"/>
      <c r="U87" s="17"/>
      <c r="V87" s="17"/>
      <c r="W87" s="17"/>
      <c r="X87" s="17"/>
      <c r="Y87" s="54"/>
    </row>
    <row r="88" spans="1:25">
      <c r="A88" s="10">
        <v>87</v>
      </c>
      <c r="B88" s="10" t="s">
        <v>36</v>
      </c>
      <c r="C88" s="55">
        <v>2</v>
      </c>
      <c r="D88" s="56">
        <f>IF(Учёт!$E88&gt;0,WEEKNUM(Учёт!$E88,2),WEEKNUM(Учёт!$F88,2))</f>
        <v>8</v>
      </c>
      <c r="E88" s="8"/>
      <c r="F88" s="11">
        <v>43520</v>
      </c>
      <c r="G88" s="12">
        <v>1</v>
      </c>
      <c r="H88" s="10" t="s">
        <v>66</v>
      </c>
      <c r="I88" s="13">
        <f>IFERROR(VLOOKUP(Учёт!$H88,#REF!,9,FALSE)+Учёт!$G88,0)</f>
        <v>0</v>
      </c>
      <c r="J88" s="10">
        <v>12</v>
      </c>
      <c r="K88" s="2">
        <v>1099.9992</v>
      </c>
      <c r="L88" s="10"/>
      <c r="M88" s="10"/>
      <c r="N88" s="2">
        <f>Учёт!$K88</f>
        <v>1099.9992</v>
      </c>
      <c r="O88" s="2"/>
      <c r="P88" s="2"/>
      <c r="Q88" s="2"/>
      <c r="R88" s="44"/>
      <c r="S88" s="2"/>
      <c r="T88" s="37"/>
      <c r="U88" s="2"/>
      <c r="V88" s="2"/>
      <c r="W88" s="2"/>
      <c r="X88" s="2"/>
      <c r="Y88" s="53"/>
    </row>
    <row r="89" spans="1:25">
      <c r="A89" s="9">
        <v>88</v>
      </c>
      <c r="B89" s="9" t="s">
        <v>36</v>
      </c>
      <c r="C89" s="57">
        <v>2</v>
      </c>
      <c r="D89" s="58">
        <f>IF(Учёт!$E89&gt;0,WEEKNUM(Учёт!$E89,2),WEEKNUM(Учёт!$F89,2))</f>
        <v>8</v>
      </c>
      <c r="E89" s="7"/>
      <c r="F89" s="14">
        <v>43520</v>
      </c>
      <c r="G89" s="15"/>
      <c r="H89" s="9" t="s">
        <v>51</v>
      </c>
      <c r="I89" s="16">
        <f>IFERROR(VLOOKUP(Учёт!$H89,#REF!,9,FALSE)+Учёт!$G89,0)</f>
        <v>0</v>
      </c>
      <c r="J89" s="9">
        <v>12</v>
      </c>
      <c r="K89" s="17">
        <v>999.9999600000001</v>
      </c>
      <c r="L89" s="9"/>
      <c r="M89" s="9"/>
      <c r="N89" s="17">
        <f>Учёт!$K89</f>
        <v>999.9999600000001</v>
      </c>
      <c r="O89" s="17"/>
      <c r="P89" s="17"/>
      <c r="Q89" s="17"/>
      <c r="R89" s="43"/>
      <c r="S89" s="17"/>
      <c r="T89" s="38"/>
      <c r="U89" s="17"/>
      <c r="V89" s="17"/>
      <c r="W89" s="17"/>
      <c r="X89" s="17"/>
      <c r="Y89" s="54"/>
    </row>
    <row r="90" spans="1:25">
      <c r="A90" s="10">
        <v>89</v>
      </c>
      <c r="B90" s="10" t="s">
        <v>36</v>
      </c>
      <c r="C90" s="55">
        <v>2</v>
      </c>
      <c r="D90" s="56">
        <f>IF(Учёт!$E90&gt;0,WEEKNUM(Учёт!$E90,2),WEEKNUM(Учёт!$F90,2))</f>
        <v>8</v>
      </c>
      <c r="E90" s="8"/>
      <c r="F90" s="11">
        <v>43520</v>
      </c>
      <c r="G90" s="12"/>
      <c r="H90" s="10" t="s">
        <v>52</v>
      </c>
      <c r="I90" s="13">
        <f>IFERROR(VLOOKUP(Учёт!$H90,#REF!,9,FALSE)+Учёт!$G90,0)</f>
        <v>0</v>
      </c>
      <c r="J90" s="10">
        <v>12</v>
      </c>
      <c r="K90" s="2">
        <v>999.9999600000001</v>
      </c>
      <c r="L90" s="10"/>
      <c r="M90" s="10"/>
      <c r="N90" s="2">
        <f>Учёт!$K90</f>
        <v>999.9999600000001</v>
      </c>
      <c r="O90" s="2"/>
      <c r="P90" s="2"/>
      <c r="Q90" s="2"/>
      <c r="R90" s="44"/>
      <c r="S90" s="2"/>
      <c r="T90" s="37"/>
      <c r="U90" s="2"/>
      <c r="V90" s="2"/>
      <c r="W90" s="2"/>
      <c r="X90" s="2"/>
      <c r="Y90" s="53"/>
    </row>
    <row r="91" spans="1:25">
      <c r="A91" s="9">
        <v>90</v>
      </c>
      <c r="B91" s="9" t="s">
        <v>36</v>
      </c>
      <c r="C91" s="57">
        <v>2</v>
      </c>
      <c r="D91" s="58">
        <f>IF(Учёт!$E91&gt;0,WEEKNUM(Учёт!$E91,2),WEEKNUM(Учёт!$F91,2))</f>
        <v>9</v>
      </c>
      <c r="E91" s="7">
        <v>43522</v>
      </c>
      <c r="F91" s="14"/>
      <c r="G91" s="15">
        <v>1</v>
      </c>
      <c r="H91" s="9" t="s">
        <v>59</v>
      </c>
      <c r="I91" s="16">
        <f>IFERROR(VLOOKUP(Учёт!$H91,#REF!,9,FALSE)+Учёт!$G91,0)</f>
        <v>0</v>
      </c>
      <c r="J91" s="9">
        <v>12</v>
      </c>
      <c r="K91" s="17">
        <v>1099.9992</v>
      </c>
      <c r="L91" s="9"/>
      <c r="M91" s="9"/>
      <c r="N91" s="17">
        <f>Учёт!$K91</f>
        <v>1099.9992</v>
      </c>
      <c r="O91" s="17"/>
      <c r="P91" s="17"/>
      <c r="Q91" s="17"/>
      <c r="R91" s="43"/>
      <c r="S91" s="17"/>
      <c r="T91" s="38"/>
      <c r="U91" s="17"/>
      <c r="V91" s="17"/>
      <c r="W91" s="17"/>
      <c r="X91" s="17"/>
      <c r="Y91" s="54"/>
    </row>
    <row r="92" spans="1:25">
      <c r="A92" s="10">
        <v>91</v>
      </c>
      <c r="B92" s="10" t="s">
        <v>36</v>
      </c>
      <c r="C92" s="55">
        <v>2</v>
      </c>
      <c r="D92" s="56">
        <f>IF(Учёт!$E92&gt;0,WEEKNUM(Учёт!$E92,2),WEEKNUM(Учёт!$F92,2))</f>
        <v>9</v>
      </c>
      <c r="E92" s="8">
        <v>43522</v>
      </c>
      <c r="F92" s="11"/>
      <c r="G92" s="12">
        <v>1</v>
      </c>
      <c r="H92" s="10" t="s">
        <v>62</v>
      </c>
      <c r="I92" s="13">
        <f>IFERROR(VLOOKUP(Учёт!$H92,#REF!,9,FALSE)+Учёт!$G92,0)</f>
        <v>0</v>
      </c>
      <c r="J92" s="10">
        <v>12</v>
      </c>
      <c r="K92" s="2">
        <v>1099.9992</v>
      </c>
      <c r="L92" s="10"/>
      <c r="M92" s="10"/>
      <c r="N92" s="2">
        <f>Учёт!$K92</f>
        <v>1099.9992</v>
      </c>
      <c r="O92" s="2"/>
      <c r="P92" s="2"/>
      <c r="Q92" s="2"/>
      <c r="R92" s="44"/>
      <c r="S92" s="2"/>
      <c r="T92" s="37"/>
      <c r="U92" s="2"/>
      <c r="V92" s="2"/>
      <c r="W92" s="2"/>
      <c r="X92" s="2"/>
      <c r="Y92" s="53"/>
    </row>
    <row r="93" spans="1:25">
      <c r="A93" s="9">
        <v>92</v>
      </c>
      <c r="B93" s="9" t="s">
        <v>36</v>
      </c>
      <c r="C93" s="57">
        <v>2</v>
      </c>
      <c r="D93" s="58">
        <f>IF(Учёт!$E93&gt;0,WEEKNUM(Учёт!$E93,2),WEEKNUM(Учёт!$F93,2))</f>
        <v>9</v>
      </c>
      <c r="E93" s="7">
        <v>43522</v>
      </c>
      <c r="F93" s="14"/>
      <c r="G93" s="15">
        <v>1</v>
      </c>
      <c r="H93" s="9" t="s">
        <v>61</v>
      </c>
      <c r="I93" s="16">
        <f>IFERROR(VLOOKUP(Учёт!$H93,#REF!,9,FALSE)+Учёт!$G93,0)</f>
        <v>0</v>
      </c>
      <c r="J93" s="9">
        <v>12</v>
      </c>
      <c r="K93" s="17">
        <v>1099.9992</v>
      </c>
      <c r="L93" s="9"/>
      <c r="M93" s="9"/>
      <c r="N93" s="17">
        <f>Учёт!$K93</f>
        <v>1099.9992</v>
      </c>
      <c r="O93" s="17"/>
      <c r="P93" s="17"/>
      <c r="Q93" s="17"/>
      <c r="R93" s="43"/>
      <c r="S93" s="17"/>
      <c r="T93" s="38"/>
      <c r="U93" s="17"/>
      <c r="V93" s="17"/>
      <c r="W93" s="17"/>
      <c r="X93" s="17"/>
      <c r="Y93" s="54"/>
    </row>
    <row r="94" spans="1:25">
      <c r="A94" s="10">
        <v>93</v>
      </c>
      <c r="B94" s="10" t="s">
        <v>36</v>
      </c>
      <c r="C94" s="55">
        <v>2</v>
      </c>
      <c r="D94" s="56">
        <f>IF(Учёт!$E94&gt;0,WEEKNUM(Учёт!$E94,2),WEEKNUM(Учёт!$F94,2))</f>
        <v>9</v>
      </c>
      <c r="E94" s="8">
        <v>43522</v>
      </c>
      <c r="F94" s="11"/>
      <c r="G94" s="12">
        <v>2</v>
      </c>
      <c r="H94" s="10" t="s">
        <v>60</v>
      </c>
      <c r="I94" s="13">
        <f>IFERROR(VLOOKUP(Учёт!$H94,#REF!,9,FALSE)+Учёт!$G94,0)</f>
        <v>0</v>
      </c>
      <c r="J94" s="10">
        <v>12</v>
      </c>
      <c r="K94" s="2">
        <v>1200</v>
      </c>
      <c r="L94" s="10"/>
      <c r="M94" s="10"/>
      <c r="N94" s="2">
        <f>Учёт!$K94</f>
        <v>1200</v>
      </c>
      <c r="O94" s="2"/>
      <c r="P94" s="2"/>
      <c r="Q94" s="2"/>
      <c r="R94" s="44"/>
      <c r="S94" s="2"/>
      <c r="T94" s="37"/>
      <c r="U94" s="2"/>
      <c r="V94" s="2"/>
      <c r="W94" s="2"/>
      <c r="X94" s="2"/>
      <c r="Y94" s="53"/>
    </row>
    <row r="95" spans="1:25">
      <c r="A95" s="9">
        <v>94</v>
      </c>
      <c r="B95" s="9" t="s">
        <v>36</v>
      </c>
      <c r="C95" s="57">
        <v>2</v>
      </c>
      <c r="D95" s="58">
        <f>IF(Учёт!$E95&gt;0,WEEKNUM(Учёт!$E95,2),WEEKNUM(Учёт!$F95,2))</f>
        <v>9</v>
      </c>
      <c r="E95" s="7">
        <v>43522</v>
      </c>
      <c r="F95" s="14"/>
      <c r="G95" s="15">
        <v>1</v>
      </c>
      <c r="H95" s="9" t="s">
        <v>54</v>
      </c>
      <c r="I95" s="16">
        <f>IFERROR(VLOOKUP(Учёт!$H95,#REF!,9,FALSE)+Учёт!$G95,0)</f>
        <v>0</v>
      </c>
      <c r="J95" s="9">
        <v>12</v>
      </c>
      <c r="K95" s="17">
        <v>1099.9992</v>
      </c>
      <c r="L95" s="9"/>
      <c r="M95" s="9"/>
      <c r="N95" s="17">
        <f>Учёт!$K95</f>
        <v>1099.9992</v>
      </c>
      <c r="O95" s="17"/>
      <c r="P95" s="17"/>
      <c r="Q95" s="17"/>
      <c r="R95" s="43"/>
      <c r="S95" s="17"/>
      <c r="T95" s="38"/>
      <c r="U95" s="17"/>
      <c r="V95" s="17"/>
      <c r="W95" s="17"/>
      <c r="X95" s="17"/>
      <c r="Y95" s="54"/>
    </row>
    <row r="96" spans="1:25">
      <c r="A96" s="10">
        <v>95</v>
      </c>
      <c r="B96" s="10" t="s">
        <v>36</v>
      </c>
      <c r="C96" s="55">
        <v>2</v>
      </c>
      <c r="D96" s="56">
        <f>IF(Учёт!$E96&gt;0,WEEKNUM(Учёт!$E96,2),WEEKNUM(Учёт!$F96,2))</f>
        <v>9</v>
      </c>
      <c r="E96" s="8">
        <v>43524</v>
      </c>
      <c r="F96" s="11"/>
      <c r="G96" s="12">
        <v>1</v>
      </c>
      <c r="H96" s="10" t="s">
        <v>63</v>
      </c>
      <c r="I96" s="13">
        <f>IFERROR(VLOOKUP(Учёт!$H96,#REF!,9,FALSE)+Учёт!$G96,0)</f>
        <v>0</v>
      </c>
      <c r="J96" s="10">
        <v>12</v>
      </c>
      <c r="K96" s="2">
        <v>1099.9992</v>
      </c>
      <c r="L96" s="10"/>
      <c r="M96" s="10"/>
      <c r="N96" s="2">
        <f>Учёт!$K96</f>
        <v>1099.9992</v>
      </c>
      <c r="O96" s="2"/>
      <c r="P96" s="2"/>
      <c r="Q96" s="2"/>
      <c r="R96" s="44"/>
      <c r="S96" s="2"/>
      <c r="T96" s="37"/>
      <c r="U96" s="2"/>
      <c r="V96" s="2"/>
      <c r="W96" s="2"/>
      <c r="X96" s="2"/>
      <c r="Y96" s="53"/>
    </row>
    <row r="97" spans="1:25">
      <c r="A97" s="9">
        <v>96</v>
      </c>
      <c r="B97" s="9" t="s">
        <v>36</v>
      </c>
      <c r="C97" s="57">
        <v>2</v>
      </c>
      <c r="D97" s="58">
        <f>IF(Учёт!$E97&gt;0,WEEKNUM(Учёт!$E97,2),WEEKNUM(Учёт!$F97,2))</f>
        <v>9</v>
      </c>
      <c r="E97" s="7">
        <v>43524</v>
      </c>
      <c r="F97" s="14"/>
      <c r="G97" s="15">
        <v>1</v>
      </c>
      <c r="H97" s="9" t="s">
        <v>62</v>
      </c>
      <c r="I97" s="16">
        <f>IFERROR(VLOOKUP(Учёт!$H97,#REF!,9,FALSE)+Учёт!$G97,0)</f>
        <v>0</v>
      </c>
      <c r="J97" s="9">
        <v>12</v>
      </c>
      <c r="K97" s="17">
        <v>1099.9992</v>
      </c>
      <c r="L97" s="9"/>
      <c r="M97" s="9"/>
      <c r="N97" s="17">
        <f>Учёт!$K97</f>
        <v>1099.9992</v>
      </c>
      <c r="O97" s="17"/>
      <c r="P97" s="17"/>
      <c r="Q97" s="17"/>
      <c r="R97" s="43"/>
      <c r="S97" s="17"/>
      <c r="T97" s="38"/>
      <c r="U97" s="17"/>
      <c r="V97" s="17"/>
      <c r="W97" s="17"/>
      <c r="X97" s="17"/>
      <c r="Y97" s="54"/>
    </row>
    <row r="98" spans="1:25">
      <c r="A98" s="10">
        <v>97</v>
      </c>
      <c r="B98" s="10" t="s">
        <v>36</v>
      </c>
      <c r="C98" s="55">
        <v>2</v>
      </c>
      <c r="D98" s="56">
        <f>IF(Учёт!$E98&gt;0,WEEKNUM(Учёт!$E98,2),WEEKNUM(Учёт!$F98,2))</f>
        <v>9</v>
      </c>
      <c r="E98" s="8">
        <v>43524</v>
      </c>
      <c r="F98" s="11"/>
      <c r="G98" s="12">
        <v>1</v>
      </c>
      <c r="H98" s="10" t="s">
        <v>61</v>
      </c>
      <c r="I98" s="13">
        <f>IFERROR(VLOOKUP(Учёт!$H98,#REF!,9,FALSE)+Учёт!$G98,0)</f>
        <v>0</v>
      </c>
      <c r="J98" s="10">
        <v>12</v>
      </c>
      <c r="K98" s="2">
        <v>1099.9992</v>
      </c>
      <c r="L98" s="10"/>
      <c r="M98" s="10"/>
      <c r="N98" s="2">
        <f>Учёт!$K98</f>
        <v>1099.9992</v>
      </c>
      <c r="O98" s="2"/>
      <c r="P98" s="2"/>
      <c r="Q98" s="2"/>
      <c r="R98" s="44"/>
      <c r="S98" s="2"/>
      <c r="T98" s="37"/>
      <c r="U98" s="2"/>
      <c r="V98" s="2"/>
      <c r="W98" s="2"/>
      <c r="X98" s="2"/>
      <c r="Y98" s="53"/>
    </row>
    <row r="99" spans="1:25">
      <c r="A99" s="9">
        <v>98</v>
      </c>
      <c r="B99" s="9" t="s">
        <v>36</v>
      </c>
      <c r="C99" s="57">
        <v>2</v>
      </c>
      <c r="D99" s="58">
        <f>IF(Учёт!$E99&gt;0,WEEKNUM(Учёт!$E99,2),WEEKNUM(Учёт!$F99,2))</f>
        <v>9</v>
      </c>
      <c r="E99" s="7">
        <v>43524</v>
      </c>
      <c r="F99" s="14"/>
      <c r="G99" s="15"/>
      <c r="H99" s="9" t="s">
        <v>58</v>
      </c>
      <c r="I99" s="16">
        <f>IFERROR(VLOOKUP(Учёт!$H99,#REF!,9,FALSE)+Учёт!$G99,0)</f>
        <v>0</v>
      </c>
      <c r="J99" s="9">
        <v>12</v>
      </c>
      <c r="K99" s="17">
        <v>999.9999600000001</v>
      </c>
      <c r="L99" s="9"/>
      <c r="M99" s="9"/>
      <c r="N99" s="17">
        <f>Учёт!$K99</f>
        <v>999.9999600000001</v>
      </c>
      <c r="O99" s="17"/>
      <c r="P99" s="17"/>
      <c r="Q99" s="17"/>
      <c r="R99" s="43"/>
      <c r="S99" s="17"/>
      <c r="T99" s="38"/>
      <c r="U99" s="17"/>
      <c r="V99" s="17"/>
      <c r="W99" s="17"/>
      <c r="X99" s="17"/>
      <c r="Y99" s="54"/>
    </row>
    <row r="100" spans="1:25">
      <c r="A100" s="10">
        <v>99</v>
      </c>
      <c r="B100" s="10" t="s">
        <v>36</v>
      </c>
      <c r="C100" s="55">
        <v>2</v>
      </c>
      <c r="D100" s="56">
        <f>IF(Учёт!$E100&gt;0,WEEKNUM(Учёт!$E100,2),WEEKNUM(Учёт!$F100,2))</f>
        <v>9</v>
      </c>
      <c r="E100" s="8">
        <v>43524</v>
      </c>
      <c r="F100" s="11"/>
      <c r="G100" s="12"/>
      <c r="H100" s="10" t="s">
        <v>57</v>
      </c>
      <c r="I100" s="13">
        <f>IFERROR(VLOOKUP(Учёт!$H100,#REF!,9,FALSE)+Учёт!$G100,0)</f>
        <v>0</v>
      </c>
      <c r="J100" s="10">
        <v>12</v>
      </c>
      <c r="K100" s="2">
        <v>999.9999600000001</v>
      </c>
      <c r="L100" s="10"/>
      <c r="M100" s="10"/>
      <c r="N100" s="2">
        <f>Учёт!$K100</f>
        <v>999.9999600000001</v>
      </c>
      <c r="O100" s="2"/>
      <c r="P100" s="2"/>
      <c r="Q100" s="2"/>
      <c r="R100" s="44"/>
      <c r="S100" s="2"/>
      <c r="T100" s="37"/>
      <c r="U100" s="2"/>
      <c r="V100" s="2"/>
      <c r="W100" s="2"/>
      <c r="X100" s="2"/>
      <c r="Y100" s="53"/>
    </row>
    <row r="101" spans="1:25">
      <c r="A101" s="9">
        <v>100</v>
      </c>
      <c r="B101" s="9" t="s">
        <v>36</v>
      </c>
      <c r="C101" s="57">
        <v>2</v>
      </c>
      <c r="D101" s="58">
        <f>IF(Учёт!$E101&gt;0,WEEKNUM(Учёт!$E101,2),WEEKNUM(Учёт!$F101,2))</f>
        <v>9</v>
      </c>
      <c r="E101" s="7">
        <v>43524</v>
      </c>
      <c r="F101" s="14"/>
      <c r="G101" s="15"/>
      <c r="H101" s="9" t="s">
        <v>51</v>
      </c>
      <c r="I101" s="16">
        <f>IFERROR(VLOOKUP(Учёт!$H101,#REF!,9,FALSE)+Учёт!$G101,0)</f>
        <v>0</v>
      </c>
      <c r="J101" s="9">
        <v>12</v>
      </c>
      <c r="K101" s="17">
        <v>999.9999600000001</v>
      </c>
      <c r="L101" s="9"/>
      <c r="M101" s="9"/>
      <c r="N101" s="17">
        <f>Учёт!$K101</f>
        <v>999.9999600000001</v>
      </c>
      <c r="O101" s="17"/>
      <c r="P101" s="17"/>
      <c r="Q101" s="17"/>
      <c r="R101" s="43"/>
      <c r="S101" s="17"/>
      <c r="T101" s="38"/>
      <c r="U101" s="17"/>
      <c r="V101" s="17"/>
      <c r="W101" s="17"/>
      <c r="X101" s="17"/>
      <c r="Y101" s="54"/>
    </row>
    <row r="102" spans="1:25">
      <c r="A102" s="10">
        <v>101</v>
      </c>
      <c r="B102" s="10" t="s">
        <v>36</v>
      </c>
      <c r="C102" s="55">
        <v>2</v>
      </c>
      <c r="D102" s="56">
        <f>IF(Учёт!$E102&gt;0,WEEKNUM(Учёт!$E102,2),WEEKNUM(Учёт!$F102,2))</f>
        <v>9</v>
      </c>
      <c r="E102" s="8">
        <v>43524</v>
      </c>
      <c r="F102" s="11"/>
      <c r="G102" s="12"/>
      <c r="H102" s="10" t="s">
        <v>52</v>
      </c>
      <c r="I102" s="13">
        <f>IFERROR(VLOOKUP(Учёт!$H102,#REF!,9,FALSE)+Учёт!$G102,0)</f>
        <v>0</v>
      </c>
      <c r="J102" s="10">
        <v>12</v>
      </c>
      <c r="K102" s="2">
        <v>999.9999600000001</v>
      </c>
      <c r="L102" s="10"/>
      <c r="M102" s="10"/>
      <c r="N102" s="2">
        <f>Учёт!$K102</f>
        <v>999.9999600000001</v>
      </c>
      <c r="O102" s="2"/>
      <c r="P102" s="2"/>
      <c r="Q102" s="2"/>
      <c r="R102" s="44"/>
      <c r="S102" s="2"/>
      <c r="T102" s="37"/>
      <c r="U102" s="2"/>
      <c r="V102" s="2"/>
      <c r="W102" s="2"/>
      <c r="X102" s="2"/>
      <c r="Y102" s="53"/>
    </row>
    <row r="103" spans="1:25">
      <c r="A103" s="9">
        <v>102</v>
      </c>
      <c r="B103" s="9" t="s">
        <v>36</v>
      </c>
      <c r="C103" s="57">
        <v>2</v>
      </c>
      <c r="D103" s="58">
        <f>IF(Учёт!$E103&gt;0,WEEKNUM(Учёт!$E103,2),WEEKNUM(Учёт!$F103,2))</f>
        <v>9</v>
      </c>
      <c r="E103" s="7"/>
      <c r="F103" s="14">
        <v>43524</v>
      </c>
      <c r="G103" s="15">
        <v>2</v>
      </c>
      <c r="H103" s="9" t="s">
        <v>60</v>
      </c>
      <c r="I103" s="16">
        <f>IFERROR(VLOOKUP(Учёт!$H103,#REF!,9,FALSE)+Учёт!$G103,0)</f>
        <v>0</v>
      </c>
      <c r="J103" s="9">
        <v>12</v>
      </c>
      <c r="K103" s="17">
        <v>1200</v>
      </c>
      <c r="L103" s="9"/>
      <c r="M103" s="9"/>
      <c r="N103" s="17">
        <f>Учёт!$K103</f>
        <v>1200</v>
      </c>
      <c r="O103" s="17"/>
      <c r="P103" s="17"/>
      <c r="Q103" s="17"/>
      <c r="R103" s="43"/>
      <c r="S103" s="17"/>
      <c r="T103" s="38"/>
      <c r="U103" s="17"/>
      <c r="V103" s="17"/>
      <c r="W103" s="17"/>
      <c r="X103" s="17"/>
      <c r="Y103" s="54"/>
    </row>
    <row r="104" spans="1:25">
      <c r="A104" s="10">
        <v>103</v>
      </c>
      <c r="B104" s="10" t="s">
        <v>36</v>
      </c>
      <c r="C104" s="55">
        <v>2</v>
      </c>
      <c r="D104" s="56">
        <f>IF(Учёт!$E104&gt;0,WEEKNUM(Учёт!$E104,2),WEEKNUM(Учёт!$F104,2))</f>
        <v>9</v>
      </c>
      <c r="E104" s="8"/>
      <c r="F104" s="11">
        <v>43524</v>
      </c>
      <c r="G104" s="12">
        <v>1</v>
      </c>
      <c r="H104" s="10" t="s">
        <v>66</v>
      </c>
      <c r="I104" s="13">
        <f>IFERROR(VLOOKUP(Учёт!$H104,#REF!,9,FALSE)+Учёт!$G104,0)</f>
        <v>0</v>
      </c>
      <c r="J104" s="10">
        <v>12</v>
      </c>
      <c r="K104" s="2">
        <v>1099.9992</v>
      </c>
      <c r="L104" s="10"/>
      <c r="M104" s="10"/>
      <c r="N104" s="2">
        <f>Учёт!$K104</f>
        <v>1099.9992</v>
      </c>
      <c r="O104" s="2"/>
      <c r="P104" s="2"/>
      <c r="Q104" s="2"/>
      <c r="R104" s="44"/>
      <c r="S104" s="2"/>
      <c r="T104" s="37"/>
      <c r="U104" s="2"/>
      <c r="V104" s="2"/>
      <c r="W104" s="2"/>
      <c r="X104" s="2"/>
      <c r="Y104" s="53"/>
    </row>
    <row r="105" spans="1:25">
      <c r="A105" s="9">
        <v>104</v>
      </c>
      <c r="B105" s="9" t="s">
        <v>74</v>
      </c>
      <c r="C105" s="57">
        <v>1</v>
      </c>
      <c r="D105" s="58">
        <f>IF(Учёт!$E105&gt;0,WEEKNUM(Учёт!$E105,2),WEEKNUM(Учёт!$F105,2))</f>
        <v>9</v>
      </c>
      <c r="E105" s="7">
        <v>43525</v>
      </c>
      <c r="F105" s="14"/>
      <c r="G105" s="15">
        <v>1</v>
      </c>
      <c r="H105" s="9" t="s">
        <v>63</v>
      </c>
      <c r="I105" s="16">
        <f>IFERROR(VLOOKUP(Учёт!$H105,#REF!,9,FALSE)+Учёт!$G105,0)</f>
        <v>0</v>
      </c>
      <c r="J105" s="9">
        <v>12</v>
      </c>
      <c r="K105" s="17">
        <v>1099.9992</v>
      </c>
      <c r="L105" s="9"/>
      <c r="M105" s="9"/>
      <c r="N105" s="17">
        <f>Учёт!$K105</f>
        <v>1099.9992</v>
      </c>
      <c r="O105" s="17"/>
      <c r="P105" s="17"/>
      <c r="Q105" s="17"/>
      <c r="R105" s="43"/>
      <c r="S105" s="17"/>
      <c r="T105" s="38"/>
      <c r="U105" s="17"/>
      <c r="V105" s="17"/>
      <c r="W105" s="17"/>
      <c r="X105" s="17"/>
      <c r="Y105" s="54"/>
    </row>
    <row r="106" spans="1:25">
      <c r="A106" s="10">
        <v>105</v>
      </c>
      <c r="B106" s="10" t="s">
        <v>74</v>
      </c>
      <c r="C106" s="55">
        <v>1</v>
      </c>
      <c r="D106" s="56">
        <f>IF(Учёт!$E106&gt;0,WEEKNUM(Учёт!$E106,2),WEEKNUM(Учёт!$F106,2))</f>
        <v>9</v>
      </c>
      <c r="E106" s="8">
        <v>43525</v>
      </c>
      <c r="F106" s="11"/>
      <c r="G106" s="12">
        <v>1</v>
      </c>
      <c r="H106" s="10" t="s">
        <v>59</v>
      </c>
      <c r="I106" s="13">
        <f>IFERROR(VLOOKUP(Учёт!$H106,#REF!,9,FALSE)+Учёт!$G106,0)</f>
        <v>0</v>
      </c>
      <c r="J106" s="10">
        <v>12</v>
      </c>
      <c r="K106" s="2">
        <v>1099.9992</v>
      </c>
      <c r="L106" s="10"/>
      <c r="M106" s="10"/>
      <c r="N106" s="2">
        <f>Учёт!$K106</f>
        <v>1099.9992</v>
      </c>
      <c r="O106" s="2"/>
      <c r="P106" s="2"/>
      <c r="Q106" s="2"/>
      <c r="R106" s="44"/>
      <c r="S106" s="2"/>
      <c r="T106" s="37"/>
      <c r="U106" s="2"/>
      <c r="V106" s="2"/>
      <c r="W106" s="2"/>
      <c r="X106" s="2"/>
      <c r="Y106" s="53"/>
    </row>
    <row r="107" spans="1:25">
      <c r="A107" s="9">
        <v>106</v>
      </c>
      <c r="B107" s="9" t="s">
        <v>74</v>
      </c>
      <c r="C107" s="57">
        <v>1</v>
      </c>
      <c r="D107" s="58">
        <f>IF(Учёт!$E107&gt;0,WEEKNUM(Учёт!$E107,2),WEEKNUM(Учёт!$F107,2))</f>
        <v>9</v>
      </c>
      <c r="E107" s="7">
        <v>43525</v>
      </c>
      <c r="F107" s="14"/>
      <c r="G107" s="15">
        <v>1</v>
      </c>
      <c r="H107" s="9" t="s">
        <v>54</v>
      </c>
      <c r="I107" s="16">
        <f>IFERROR(VLOOKUP(Учёт!$H107,#REF!,9,FALSE)+Учёт!$G107,0)</f>
        <v>0</v>
      </c>
      <c r="J107" s="9">
        <v>12</v>
      </c>
      <c r="K107" s="17">
        <v>1099.9992</v>
      </c>
      <c r="L107" s="9"/>
      <c r="M107" s="9"/>
      <c r="N107" s="17">
        <f>Учёт!$K107</f>
        <v>1099.9992</v>
      </c>
      <c r="O107" s="17"/>
      <c r="P107" s="17"/>
      <c r="Q107" s="17"/>
      <c r="R107" s="43"/>
      <c r="S107" s="17"/>
      <c r="T107" s="38"/>
      <c r="U107" s="17"/>
      <c r="V107" s="17"/>
      <c r="W107" s="17"/>
      <c r="X107" s="17"/>
      <c r="Y107" s="54"/>
    </row>
    <row r="108" spans="1:25">
      <c r="A108" s="10">
        <v>107</v>
      </c>
      <c r="B108" s="10" t="s">
        <v>74</v>
      </c>
      <c r="C108" s="55">
        <v>1</v>
      </c>
      <c r="D108" s="56">
        <f>IF(Учёт!$E108&gt;0,WEEKNUM(Учёт!$E108,2),WEEKNUM(Учёт!$F108,2))</f>
        <v>9</v>
      </c>
      <c r="E108" s="8">
        <v>43525</v>
      </c>
      <c r="F108" s="11"/>
      <c r="G108" s="12"/>
      <c r="H108" s="10" t="s">
        <v>53</v>
      </c>
      <c r="I108" s="13">
        <f>IFERROR(VLOOKUP(Учёт!$H108,#REF!,9,FALSE)+Учёт!$G108,0)</f>
        <v>0</v>
      </c>
      <c r="J108" s="10">
        <v>12</v>
      </c>
      <c r="K108" s="2">
        <v>999.9999600000001</v>
      </c>
      <c r="L108" s="10"/>
      <c r="M108" s="10"/>
      <c r="N108" s="2">
        <f>Учёт!$K108</f>
        <v>999.9999600000001</v>
      </c>
      <c r="O108" s="2"/>
      <c r="P108" s="2"/>
      <c r="Q108" s="2"/>
      <c r="R108" s="44"/>
      <c r="S108" s="2"/>
      <c r="T108" s="37"/>
      <c r="U108" s="2"/>
      <c r="V108" s="2"/>
      <c r="W108" s="2"/>
      <c r="X108" s="2"/>
      <c r="Y108" s="53"/>
    </row>
    <row r="109" spans="1:25">
      <c r="A109" s="9">
        <v>108</v>
      </c>
      <c r="B109" s="9" t="s">
        <v>74</v>
      </c>
      <c r="C109" s="57">
        <v>1</v>
      </c>
      <c r="D109" s="58">
        <f>IF(Учёт!$E109&gt;0,WEEKNUM(Учёт!$E109,2),WEEKNUM(Учёт!$F109,2))</f>
        <v>9</v>
      </c>
      <c r="E109" s="7"/>
      <c r="F109" s="14">
        <v>43525</v>
      </c>
      <c r="G109" s="15"/>
      <c r="H109" s="9" t="s">
        <v>58</v>
      </c>
      <c r="I109" s="16">
        <f>IFERROR(VLOOKUP(Учёт!$H109,#REF!,9,FALSE)+Учёт!$G109,0)</f>
        <v>0</v>
      </c>
      <c r="J109" s="9">
        <v>12</v>
      </c>
      <c r="K109" s="17">
        <v>999.9999600000001</v>
      </c>
      <c r="L109" s="9"/>
      <c r="M109" s="9"/>
      <c r="N109" s="17">
        <f>Учёт!$K109</f>
        <v>999.9999600000001</v>
      </c>
      <c r="O109" s="17"/>
      <c r="P109" s="17"/>
      <c r="Q109" s="17"/>
      <c r="R109" s="43"/>
      <c r="S109" s="17"/>
      <c r="T109" s="38"/>
      <c r="U109" s="17"/>
      <c r="V109" s="17"/>
      <c r="W109" s="17"/>
      <c r="X109" s="17"/>
      <c r="Y109" s="54"/>
    </row>
    <row r="110" spans="1:25">
      <c r="A110" s="10">
        <v>109</v>
      </c>
      <c r="B110" s="10" t="s">
        <v>74</v>
      </c>
      <c r="C110" s="55">
        <v>1</v>
      </c>
      <c r="D110" s="56">
        <f>IF(Учёт!$E110&gt;0,WEEKNUM(Учёт!$E110,2),WEEKNUM(Учёт!$F110,2))</f>
        <v>9</v>
      </c>
      <c r="E110" s="8"/>
      <c r="F110" s="11">
        <v>43525</v>
      </c>
      <c r="G110" s="12"/>
      <c r="H110" s="10" t="s">
        <v>57</v>
      </c>
      <c r="I110" s="13">
        <f>IFERROR(VLOOKUP(Учёт!$H110,#REF!,9,FALSE)+Учёт!$G110,0)</f>
        <v>0</v>
      </c>
      <c r="J110" s="10">
        <v>12</v>
      </c>
      <c r="K110" s="2">
        <v>999.9999600000001</v>
      </c>
      <c r="L110" s="10"/>
      <c r="M110" s="10"/>
      <c r="N110" s="2">
        <f>Учёт!$K110</f>
        <v>999.9999600000001</v>
      </c>
      <c r="O110" s="2"/>
      <c r="P110" s="2"/>
      <c r="Q110" s="2"/>
      <c r="R110" s="44"/>
      <c r="S110" s="2"/>
      <c r="T110" s="37"/>
      <c r="U110" s="2"/>
      <c r="V110" s="2"/>
      <c r="W110" s="2"/>
      <c r="X110" s="2"/>
      <c r="Y110" s="53"/>
    </row>
    <row r="111" spans="1:25">
      <c r="A111" s="9">
        <v>110</v>
      </c>
      <c r="B111" s="9" t="s">
        <v>74</v>
      </c>
      <c r="C111" s="57">
        <v>1</v>
      </c>
      <c r="D111" s="58">
        <f>IF(Учёт!$E111&gt;0,WEEKNUM(Учёт!$E111,2),WEEKNUM(Учёт!$F111,2))</f>
        <v>9</v>
      </c>
      <c r="E111" s="7"/>
      <c r="F111" s="14">
        <v>43525</v>
      </c>
      <c r="G111" s="15"/>
      <c r="H111" s="9" t="s">
        <v>52</v>
      </c>
      <c r="I111" s="16">
        <f>IFERROR(VLOOKUP(Учёт!$H111,#REF!,9,FALSE)+Учёт!$G111,0)</f>
        <v>0</v>
      </c>
      <c r="J111" s="9">
        <v>12</v>
      </c>
      <c r="K111" s="17">
        <v>999.9999600000001</v>
      </c>
      <c r="L111" s="9"/>
      <c r="M111" s="9"/>
      <c r="N111" s="17">
        <f>Учёт!$K111</f>
        <v>999.9999600000001</v>
      </c>
      <c r="O111" s="17"/>
      <c r="P111" s="17"/>
      <c r="Q111" s="17"/>
      <c r="R111" s="43"/>
      <c r="S111" s="17"/>
      <c r="T111" s="38"/>
      <c r="U111" s="17"/>
      <c r="V111" s="17"/>
      <c r="W111" s="17"/>
      <c r="X111" s="17"/>
      <c r="Y111" s="54"/>
    </row>
    <row r="112" spans="1:25">
      <c r="A112" s="10">
        <v>111</v>
      </c>
      <c r="B112" s="10" t="s">
        <v>74</v>
      </c>
      <c r="C112" s="55">
        <v>1</v>
      </c>
      <c r="D112" s="56">
        <f>IF(Учёт!$E112&gt;0,WEEKNUM(Учёт!$E112,2),WEEKNUM(Учёт!$F112,2))</f>
        <v>9</v>
      </c>
      <c r="E112" s="8"/>
      <c r="F112" s="11">
        <v>43525</v>
      </c>
      <c r="G112" s="12"/>
      <c r="H112" s="10" t="s">
        <v>51</v>
      </c>
      <c r="I112" s="13">
        <f>IFERROR(VLOOKUP(Учёт!$H112,#REF!,9,FALSE)+Учёт!$G112,0)</f>
        <v>0</v>
      </c>
      <c r="J112" s="10">
        <v>12</v>
      </c>
      <c r="K112" s="2">
        <v>999.9999600000001</v>
      </c>
      <c r="L112" s="10"/>
      <c r="M112" s="10"/>
      <c r="N112" s="2">
        <f>Учёт!$K112</f>
        <v>999.9999600000001</v>
      </c>
      <c r="O112" s="2"/>
      <c r="P112" s="2"/>
      <c r="Q112" s="2"/>
      <c r="R112" s="44"/>
      <c r="S112" s="2"/>
      <c r="T112" s="37"/>
      <c r="U112" s="2"/>
      <c r="V112" s="2"/>
      <c r="W112" s="2"/>
      <c r="X112" s="2"/>
      <c r="Y112" s="53"/>
    </row>
    <row r="113" spans="1:25">
      <c r="A113" s="9">
        <v>112</v>
      </c>
      <c r="B113" s="9" t="s">
        <v>74</v>
      </c>
      <c r="C113" s="57">
        <v>1</v>
      </c>
      <c r="D113" s="58">
        <f>IF(Учёт!$E113&gt;0,WEEKNUM(Учёт!$E113,2),WEEKNUM(Учёт!$F113,2))</f>
        <v>9</v>
      </c>
      <c r="E113" s="7"/>
      <c r="F113" s="14">
        <v>43526</v>
      </c>
      <c r="G113" s="15">
        <v>1</v>
      </c>
      <c r="H113" s="9" t="s">
        <v>66</v>
      </c>
      <c r="I113" s="16">
        <f>IFERROR(VLOOKUP(Учёт!$H113,#REF!,9,FALSE)+Учёт!$G113,0)</f>
        <v>0</v>
      </c>
      <c r="J113" s="9">
        <v>12</v>
      </c>
      <c r="K113" s="17">
        <v>1099.9992</v>
      </c>
      <c r="L113" s="9"/>
      <c r="M113" s="9"/>
      <c r="N113" s="17">
        <f>Учёт!$K113</f>
        <v>1099.9992</v>
      </c>
      <c r="O113" s="17"/>
      <c r="P113" s="17"/>
      <c r="Q113" s="17"/>
      <c r="R113" s="43"/>
      <c r="S113" s="17"/>
      <c r="T113" s="38"/>
      <c r="U113" s="17"/>
      <c r="V113" s="17"/>
      <c r="W113" s="17"/>
      <c r="X113" s="17"/>
      <c r="Y113" s="54"/>
    </row>
    <row r="114" spans="1:25">
      <c r="A114" s="10">
        <v>113</v>
      </c>
      <c r="B114" s="10" t="s">
        <v>74</v>
      </c>
      <c r="C114" s="55">
        <v>1</v>
      </c>
      <c r="D114" s="56">
        <f>IF(Учёт!$E114&gt;0,WEEKNUM(Учёт!$E114,2),WEEKNUM(Учёт!$F114,2))</f>
        <v>9</v>
      </c>
      <c r="E114" s="8"/>
      <c r="F114" s="11">
        <v>43526</v>
      </c>
      <c r="G114" s="12"/>
      <c r="H114" s="10" t="s">
        <v>53</v>
      </c>
      <c r="I114" s="13">
        <f>IFERROR(VLOOKUP(Учёт!$H114,#REF!,9,FALSE)+Учёт!$G114,0)</f>
        <v>0</v>
      </c>
      <c r="J114" s="10">
        <v>12</v>
      </c>
      <c r="K114" s="2">
        <v>999.9999600000001</v>
      </c>
      <c r="L114" s="10"/>
      <c r="M114" s="10"/>
      <c r="N114" s="2">
        <f>Учёт!$K114</f>
        <v>999.9999600000001</v>
      </c>
      <c r="O114" s="2"/>
      <c r="P114" s="2"/>
      <c r="Q114" s="2"/>
      <c r="R114" s="44"/>
      <c r="S114" s="2"/>
      <c r="T114" s="37"/>
      <c r="U114" s="2"/>
      <c r="V114" s="2"/>
      <c r="W114" s="2"/>
      <c r="X114" s="2"/>
      <c r="Y114" s="53"/>
    </row>
    <row r="115" spans="1:25">
      <c r="A115" s="9">
        <v>114</v>
      </c>
      <c r="B115" s="9" t="s">
        <v>74</v>
      </c>
      <c r="C115" s="57">
        <v>1</v>
      </c>
      <c r="D115" s="58">
        <f>IF(Учёт!$E115&gt;0,WEEKNUM(Учёт!$E115,2),WEEKNUM(Учёт!$F115,2))</f>
        <v>9</v>
      </c>
      <c r="E115" s="7">
        <v>43527</v>
      </c>
      <c r="F115" s="14"/>
      <c r="G115" s="15"/>
      <c r="H115" s="9" t="s">
        <v>76</v>
      </c>
      <c r="I115" s="16">
        <f>IFERROR(VLOOKUP(Учёт!$H115,#REF!,9,FALSE)+Учёт!$G115,0)</f>
        <v>0</v>
      </c>
      <c r="J115" s="9">
        <v>12</v>
      </c>
      <c r="K115" s="17">
        <v>999.9999600000001</v>
      </c>
      <c r="L115" s="9"/>
      <c r="M115" s="9"/>
      <c r="N115" s="17">
        <f>Учёт!$K115</f>
        <v>999.9999600000001</v>
      </c>
      <c r="O115" s="17"/>
      <c r="P115" s="17"/>
      <c r="Q115" s="17"/>
      <c r="R115" s="43"/>
      <c r="S115" s="17"/>
      <c r="T115" s="38"/>
      <c r="U115" s="17"/>
      <c r="V115" s="17"/>
      <c r="W115" s="17"/>
      <c r="X115" s="17"/>
      <c r="Y115" s="54"/>
    </row>
    <row r="116" spans="1:25">
      <c r="A116" s="10">
        <v>115</v>
      </c>
      <c r="B116" s="10" t="s">
        <v>74</v>
      </c>
      <c r="C116" s="55">
        <v>1</v>
      </c>
      <c r="D116" s="56">
        <f>IF(Учёт!$E116&gt;0,WEEKNUM(Учёт!$E116,2),WEEKNUM(Учёт!$F116,2))</f>
        <v>9</v>
      </c>
      <c r="E116" s="8">
        <v>43527</v>
      </c>
      <c r="F116" s="11"/>
      <c r="G116" s="12">
        <v>1</v>
      </c>
      <c r="H116" s="10" t="s">
        <v>59</v>
      </c>
      <c r="I116" s="13">
        <f>IFERROR(VLOOKUP(Учёт!$H116,#REF!,9,FALSE)+Учёт!$G116,0)</f>
        <v>0</v>
      </c>
      <c r="J116" s="10">
        <v>12</v>
      </c>
      <c r="K116" s="2">
        <v>1099.9992</v>
      </c>
      <c r="L116" s="10"/>
      <c r="M116" s="10"/>
      <c r="N116" s="2">
        <f>Учёт!$K116</f>
        <v>1099.9992</v>
      </c>
      <c r="O116" s="2"/>
      <c r="P116" s="2"/>
      <c r="Q116" s="2"/>
      <c r="R116" s="44"/>
      <c r="S116" s="2"/>
      <c r="T116" s="37"/>
      <c r="U116" s="2"/>
      <c r="V116" s="2"/>
      <c r="W116" s="2"/>
      <c r="X116" s="2"/>
      <c r="Y116" s="53"/>
    </row>
    <row r="117" spans="1:25">
      <c r="A117" s="9">
        <v>116</v>
      </c>
      <c r="B117" s="9" t="s">
        <v>74</v>
      </c>
      <c r="C117" s="57">
        <v>1</v>
      </c>
      <c r="D117" s="58">
        <f>IF(Учёт!$E117&gt;0,WEEKNUM(Учёт!$E117,2),WEEKNUM(Учёт!$F117,2))</f>
        <v>9</v>
      </c>
      <c r="E117" s="7">
        <v>43527</v>
      </c>
      <c r="F117" s="14"/>
      <c r="G117" s="15">
        <v>1</v>
      </c>
      <c r="H117" s="9" t="s">
        <v>54</v>
      </c>
      <c r="I117" s="16">
        <f>IFERROR(VLOOKUP(Учёт!$H117,#REF!,9,FALSE)+Учёт!$G117,0)</f>
        <v>0</v>
      </c>
      <c r="J117" s="9">
        <v>12</v>
      </c>
      <c r="K117" s="17">
        <v>1099.9992</v>
      </c>
      <c r="L117" s="9"/>
      <c r="M117" s="9"/>
      <c r="N117" s="17">
        <f>Учёт!$K117</f>
        <v>1099.9992</v>
      </c>
      <c r="O117" s="17"/>
      <c r="P117" s="17"/>
      <c r="Q117" s="17"/>
      <c r="R117" s="43"/>
      <c r="S117" s="17"/>
      <c r="T117" s="38"/>
      <c r="U117" s="17"/>
      <c r="V117" s="17"/>
      <c r="W117" s="17"/>
      <c r="X117" s="17"/>
      <c r="Y117" s="54"/>
    </row>
    <row r="118" spans="1:25">
      <c r="A118" s="10">
        <v>117</v>
      </c>
      <c r="B118" s="10" t="s">
        <v>74</v>
      </c>
      <c r="C118" s="55">
        <v>1</v>
      </c>
      <c r="D118" s="56">
        <f>IF(Учёт!$E118&gt;0,WEEKNUM(Учёт!$E118,2),WEEKNUM(Учёт!$F118,2))</f>
        <v>9</v>
      </c>
      <c r="E118" s="8"/>
      <c r="F118" s="11">
        <v>43527</v>
      </c>
      <c r="G118" s="12">
        <v>1</v>
      </c>
      <c r="H118" s="10" t="s">
        <v>63</v>
      </c>
      <c r="I118" s="13">
        <f>IFERROR(VLOOKUP(Учёт!$H118,#REF!,9,FALSE)+Учёт!$G118,0)</f>
        <v>0</v>
      </c>
      <c r="J118" s="10">
        <v>12</v>
      </c>
      <c r="K118" s="2">
        <v>1099.9992</v>
      </c>
      <c r="L118" s="10"/>
      <c r="M118" s="10"/>
      <c r="N118" s="2">
        <f>Учёт!$K118</f>
        <v>1099.9992</v>
      </c>
      <c r="O118" s="2"/>
      <c r="P118" s="2"/>
      <c r="Q118" s="2"/>
      <c r="R118" s="44"/>
      <c r="S118" s="2"/>
      <c r="T118" s="37"/>
      <c r="U118" s="2"/>
      <c r="V118" s="2"/>
      <c r="W118" s="2"/>
      <c r="X118" s="2"/>
      <c r="Y118" s="53"/>
    </row>
    <row r="119" spans="1:25">
      <c r="A119" s="9">
        <v>118</v>
      </c>
      <c r="B119" s="9" t="s">
        <v>74</v>
      </c>
      <c r="C119" s="57">
        <v>1</v>
      </c>
      <c r="D119" s="58">
        <f>IF(Учёт!$E119&gt;0,WEEKNUM(Учёт!$E119,2),WEEKNUM(Учёт!$F119,2))</f>
        <v>9</v>
      </c>
      <c r="E119" s="7"/>
      <c r="F119" s="14">
        <v>43527</v>
      </c>
      <c r="G119" s="15">
        <v>1</v>
      </c>
      <c r="H119" s="9" t="s">
        <v>62</v>
      </c>
      <c r="I119" s="16">
        <f>IFERROR(VLOOKUP(Учёт!$H119,#REF!,9,FALSE)+Учёт!$G119,0)</f>
        <v>0</v>
      </c>
      <c r="J119" s="9">
        <v>12</v>
      </c>
      <c r="K119" s="17">
        <v>1099.9992</v>
      </c>
      <c r="L119" s="9"/>
      <c r="M119" s="9"/>
      <c r="N119" s="17">
        <f>Учёт!$K119</f>
        <v>1099.9992</v>
      </c>
      <c r="O119" s="17"/>
      <c r="P119" s="17"/>
      <c r="Q119" s="17"/>
      <c r="R119" s="43"/>
      <c r="S119" s="17"/>
      <c r="T119" s="38"/>
      <c r="U119" s="17"/>
      <c r="V119" s="17"/>
      <c r="W119" s="17"/>
      <c r="X119" s="17"/>
      <c r="Y119" s="54"/>
    </row>
    <row r="120" spans="1:25">
      <c r="A120" s="10">
        <v>119</v>
      </c>
      <c r="B120" s="10" t="s">
        <v>74</v>
      </c>
      <c r="C120" s="55">
        <v>1</v>
      </c>
      <c r="D120" s="56">
        <f>IF(Учёт!$E120&gt;0,WEEKNUM(Учёт!$E120,2),WEEKNUM(Учёт!$F120,2))</f>
        <v>9</v>
      </c>
      <c r="E120" s="8"/>
      <c r="F120" s="11">
        <v>43527</v>
      </c>
      <c r="G120" s="12">
        <v>1</v>
      </c>
      <c r="H120" s="10" t="s">
        <v>61</v>
      </c>
      <c r="I120" s="13">
        <f>IFERROR(VLOOKUP(Учёт!$H120,#REF!,9,FALSE)+Учёт!$G120,0)</f>
        <v>0</v>
      </c>
      <c r="J120" s="10">
        <v>12</v>
      </c>
      <c r="K120" s="2">
        <v>1099.9992</v>
      </c>
      <c r="L120" s="10"/>
      <c r="M120" s="10"/>
      <c r="N120" s="2">
        <f>Учёт!$K120</f>
        <v>1099.9992</v>
      </c>
      <c r="O120" s="2"/>
      <c r="P120" s="2"/>
      <c r="Q120" s="2"/>
      <c r="R120" s="44"/>
      <c r="S120" s="2"/>
      <c r="T120" s="37"/>
      <c r="U120" s="2"/>
      <c r="V120" s="2"/>
      <c r="W120" s="2"/>
      <c r="X120" s="2"/>
      <c r="Y120" s="53"/>
    </row>
    <row r="121" spans="1:25">
      <c r="A121" s="9">
        <v>120</v>
      </c>
      <c r="B121" s="9" t="s">
        <v>74</v>
      </c>
      <c r="C121" s="57">
        <v>1</v>
      </c>
      <c r="D121" s="58">
        <f>IF(Учёт!$E121&gt;0,WEEKNUM(Учёт!$E121,2),WEEKNUM(Учёт!$F121,2))</f>
        <v>9</v>
      </c>
      <c r="E121" s="7"/>
      <c r="F121" s="14">
        <v>43527</v>
      </c>
      <c r="G121" s="15">
        <v>1</v>
      </c>
      <c r="H121" s="9" t="s">
        <v>66</v>
      </c>
      <c r="I121" s="16">
        <f>IFERROR(VLOOKUP(Учёт!$H121,#REF!,9,FALSE)+Учёт!$G121,0)</f>
        <v>0</v>
      </c>
      <c r="J121" s="9">
        <v>12</v>
      </c>
      <c r="K121" s="17">
        <v>1099.9992</v>
      </c>
      <c r="L121" s="9"/>
      <c r="M121" s="9"/>
      <c r="N121" s="17">
        <f>Учёт!$K121</f>
        <v>1099.9992</v>
      </c>
      <c r="O121" s="17"/>
      <c r="P121" s="17"/>
      <c r="Q121" s="17"/>
      <c r="R121" s="43"/>
      <c r="S121" s="17"/>
      <c r="T121" s="38"/>
      <c r="U121" s="17"/>
      <c r="V121" s="17"/>
      <c r="W121" s="17"/>
      <c r="X121" s="17"/>
      <c r="Y121" s="54"/>
    </row>
    <row r="122" spans="1:25">
      <c r="A122" s="10">
        <v>121</v>
      </c>
      <c r="B122" s="10" t="s">
        <v>74</v>
      </c>
      <c r="C122" s="55">
        <v>1</v>
      </c>
      <c r="D122" s="56">
        <f>IF(Учёт!$E122&gt;0,WEEKNUM(Учёт!$E122,2),WEEKNUM(Учёт!$F122,2))</f>
        <v>9</v>
      </c>
      <c r="E122" s="8"/>
      <c r="F122" s="11">
        <v>43527</v>
      </c>
      <c r="G122" s="12"/>
      <c r="H122" s="10" t="s">
        <v>53</v>
      </c>
      <c r="I122" s="13">
        <f>IFERROR(VLOOKUP(Учёт!$H122,#REF!,9,FALSE)+Учёт!$G122,0)</f>
        <v>0</v>
      </c>
      <c r="J122" s="10">
        <v>12</v>
      </c>
      <c r="K122" s="2">
        <v>999.9999600000001</v>
      </c>
      <c r="L122" s="10"/>
      <c r="M122" s="10"/>
      <c r="N122" s="2">
        <f>Учёт!$K122</f>
        <v>999.9999600000001</v>
      </c>
      <c r="O122" s="2"/>
      <c r="P122" s="2"/>
      <c r="Q122" s="2"/>
      <c r="R122" s="44"/>
      <c r="S122" s="2"/>
      <c r="T122" s="37"/>
      <c r="U122" s="2"/>
      <c r="V122" s="2"/>
      <c r="W122" s="2"/>
      <c r="X122" s="2"/>
      <c r="Y122" s="53"/>
    </row>
    <row r="123" spans="1:25">
      <c r="A123" s="9">
        <v>122</v>
      </c>
      <c r="B123" s="9" t="s">
        <v>74</v>
      </c>
      <c r="C123" s="57">
        <v>1</v>
      </c>
      <c r="D123" s="58">
        <f>IF(Учёт!$E123&gt;0,WEEKNUM(Учёт!$E123,2),WEEKNUM(Учёт!$F123,2))</f>
        <v>9</v>
      </c>
      <c r="E123" s="7"/>
      <c r="F123" s="14">
        <v>43527</v>
      </c>
      <c r="G123" s="15"/>
      <c r="H123" s="9" t="s">
        <v>58</v>
      </c>
      <c r="I123" s="16">
        <f>IFERROR(VLOOKUP(Учёт!$H123,#REF!,9,FALSE)+Учёт!$G123,0)</f>
        <v>0</v>
      </c>
      <c r="J123" s="9">
        <v>12</v>
      </c>
      <c r="K123" s="17">
        <v>999.9999600000001</v>
      </c>
      <c r="L123" s="9"/>
      <c r="M123" s="9"/>
      <c r="N123" s="17">
        <f>Учёт!$K123</f>
        <v>999.9999600000001</v>
      </c>
      <c r="O123" s="17"/>
      <c r="P123" s="17"/>
      <c r="Q123" s="17"/>
      <c r="R123" s="43"/>
      <c r="S123" s="17"/>
      <c r="T123" s="38"/>
      <c r="U123" s="17"/>
      <c r="V123" s="17"/>
      <c r="W123" s="17"/>
      <c r="X123" s="17"/>
      <c r="Y123" s="54"/>
    </row>
    <row r="124" spans="1:25">
      <c r="A124" s="10">
        <v>123</v>
      </c>
      <c r="B124" s="10" t="s">
        <v>74</v>
      </c>
      <c r="C124" s="55">
        <v>1</v>
      </c>
      <c r="D124" s="56">
        <f>IF(Учёт!$E124&gt;0,WEEKNUM(Учёт!$E124,2),WEEKNUM(Учёт!$F124,2))</f>
        <v>9</v>
      </c>
      <c r="E124" s="8"/>
      <c r="F124" s="11">
        <v>43527</v>
      </c>
      <c r="G124" s="12"/>
      <c r="H124" s="10" t="s">
        <v>57</v>
      </c>
      <c r="I124" s="13">
        <f>IFERROR(VLOOKUP(Учёт!$H124,#REF!,9,FALSE)+Учёт!$G124,0)</f>
        <v>0</v>
      </c>
      <c r="J124" s="10">
        <v>12</v>
      </c>
      <c r="K124" s="2">
        <v>999.9999600000001</v>
      </c>
      <c r="L124" s="10"/>
      <c r="M124" s="10"/>
      <c r="N124" s="2">
        <f>Учёт!$K124</f>
        <v>999.9999600000001</v>
      </c>
      <c r="O124" s="2"/>
      <c r="P124" s="2"/>
      <c r="Q124" s="2"/>
      <c r="R124" s="44"/>
      <c r="S124" s="2"/>
      <c r="T124" s="37"/>
      <c r="U124" s="2"/>
      <c r="V124" s="2"/>
      <c r="W124" s="2"/>
      <c r="X124" s="2"/>
      <c r="Y124" s="53"/>
    </row>
    <row r="125" spans="1:25">
      <c r="A125" s="9">
        <v>124</v>
      </c>
      <c r="B125" s="9" t="s">
        <v>74</v>
      </c>
      <c r="C125" s="57">
        <v>1</v>
      </c>
      <c r="D125" s="58">
        <f>IF(Учёт!$E125&gt;0,WEEKNUM(Учёт!$E125,2),WEEKNUM(Учёт!$F125,2))</f>
        <v>9</v>
      </c>
      <c r="E125" s="7"/>
      <c r="F125" s="14">
        <v>43527</v>
      </c>
      <c r="G125" s="15"/>
      <c r="H125" s="9" t="s">
        <v>52</v>
      </c>
      <c r="I125" s="16">
        <f>IFERROR(VLOOKUP(Учёт!$H125,#REF!,9,FALSE)+Учёт!$G125,0)</f>
        <v>0</v>
      </c>
      <c r="J125" s="9">
        <v>12</v>
      </c>
      <c r="K125" s="17">
        <v>999.9999600000001</v>
      </c>
      <c r="L125" s="9"/>
      <c r="M125" s="9"/>
      <c r="N125" s="17">
        <f>Учёт!$K125</f>
        <v>999.9999600000001</v>
      </c>
      <c r="O125" s="17"/>
      <c r="P125" s="17"/>
      <c r="Q125" s="17"/>
      <c r="R125" s="43"/>
      <c r="S125" s="17"/>
      <c r="T125" s="38"/>
      <c r="U125" s="17"/>
      <c r="V125" s="17"/>
      <c r="W125" s="17"/>
      <c r="X125" s="17"/>
      <c r="Y125" s="54"/>
    </row>
    <row r="126" spans="1:25">
      <c r="A126" s="10">
        <v>125</v>
      </c>
      <c r="B126" s="10" t="s">
        <v>74</v>
      </c>
      <c r="C126" s="55">
        <v>1</v>
      </c>
      <c r="D126" s="56">
        <f>IF(Учёт!$E126&gt;0,WEEKNUM(Учёт!$E126,2),WEEKNUM(Учёт!$F126,2))</f>
        <v>9</v>
      </c>
      <c r="E126" s="8"/>
      <c r="F126" s="11">
        <v>43527</v>
      </c>
      <c r="G126" s="12"/>
      <c r="H126" s="10" t="s">
        <v>51</v>
      </c>
      <c r="I126" s="13">
        <f>IFERROR(VLOOKUP(Учёт!$H126,#REF!,9,FALSE)+Учёт!$G126,0)</f>
        <v>0</v>
      </c>
      <c r="J126" s="10">
        <v>12</v>
      </c>
      <c r="K126" s="2">
        <v>999.9999600000001</v>
      </c>
      <c r="L126" s="10"/>
      <c r="M126" s="10"/>
      <c r="N126" s="2">
        <f>Учёт!$K126</f>
        <v>999.9999600000001</v>
      </c>
      <c r="O126" s="2"/>
      <c r="P126" s="2"/>
      <c r="Q126" s="2"/>
      <c r="R126" s="44"/>
      <c r="S126" s="2"/>
      <c r="T126" s="37"/>
      <c r="U126" s="2"/>
      <c r="V126" s="2"/>
      <c r="W126" s="2"/>
      <c r="X126" s="2"/>
      <c r="Y126" s="53"/>
    </row>
    <row r="127" spans="1:25">
      <c r="A127" s="9">
        <v>126</v>
      </c>
      <c r="B127" s="9" t="s">
        <v>74</v>
      </c>
      <c r="C127" s="57">
        <v>1</v>
      </c>
      <c r="D127" s="58">
        <f>IF(Учёт!$E127&gt;0,WEEKNUM(Учёт!$E127,2),WEEKNUM(Учёт!$F127,2))</f>
        <v>10</v>
      </c>
      <c r="E127" s="7">
        <v>43528</v>
      </c>
      <c r="F127" s="14"/>
      <c r="G127" s="15">
        <v>1</v>
      </c>
      <c r="H127" s="9" t="s">
        <v>54</v>
      </c>
      <c r="I127" s="16">
        <f>IFERROR(VLOOKUP(Учёт!$H127,#REF!,9,FALSE)+Учёт!$G127,0)</f>
        <v>0</v>
      </c>
      <c r="J127" s="9">
        <v>12</v>
      </c>
      <c r="K127" s="17">
        <v>1099.9992</v>
      </c>
      <c r="L127" s="9"/>
      <c r="M127" s="9"/>
      <c r="N127" s="17">
        <f>Учёт!$K127</f>
        <v>1099.9992</v>
      </c>
      <c r="O127" s="17"/>
      <c r="P127" s="17"/>
      <c r="Q127" s="17"/>
      <c r="R127" s="43"/>
      <c r="S127" s="17"/>
      <c r="T127" s="38"/>
      <c r="U127" s="17"/>
      <c r="V127" s="17"/>
      <c r="W127" s="17"/>
      <c r="X127" s="17"/>
      <c r="Y127" s="54"/>
    </row>
    <row r="128" spans="1:25">
      <c r="A128" s="10">
        <v>127</v>
      </c>
      <c r="B128" s="10" t="s">
        <v>74</v>
      </c>
      <c r="C128" s="55">
        <v>1</v>
      </c>
      <c r="D128" s="56">
        <f>IF(Учёт!$E128&gt;0,WEEKNUM(Учёт!$E128,2),WEEKNUM(Учёт!$F128,2))</f>
        <v>10</v>
      </c>
      <c r="E128" s="8"/>
      <c r="F128" s="11">
        <v>43528</v>
      </c>
      <c r="G128" s="12">
        <v>1</v>
      </c>
      <c r="H128" s="10" t="s">
        <v>63</v>
      </c>
      <c r="I128" s="13">
        <f>IFERROR(VLOOKUP(Учёт!$H128,#REF!,9,FALSE)+Учёт!$G128,0)</f>
        <v>0</v>
      </c>
      <c r="J128" s="10">
        <v>12</v>
      </c>
      <c r="K128" s="2">
        <v>1099.9992</v>
      </c>
      <c r="L128" s="10"/>
      <c r="M128" s="10"/>
      <c r="N128" s="2">
        <f>Учёт!$K128</f>
        <v>1099.9992</v>
      </c>
      <c r="O128" s="2"/>
      <c r="P128" s="2"/>
      <c r="Q128" s="2"/>
      <c r="R128" s="44"/>
      <c r="S128" s="2"/>
      <c r="T128" s="37"/>
      <c r="U128" s="2"/>
      <c r="V128" s="2"/>
      <c r="W128" s="2"/>
      <c r="X128" s="2"/>
      <c r="Y128" s="53"/>
    </row>
    <row r="129" spans="1:25">
      <c r="A129" s="9">
        <v>128</v>
      </c>
      <c r="B129" s="9" t="s">
        <v>74</v>
      </c>
      <c r="C129" s="57">
        <v>1</v>
      </c>
      <c r="D129" s="58">
        <f>IF(Учёт!$E129&gt;0,WEEKNUM(Учёт!$E129,2),WEEKNUM(Учёт!$F129,2))</f>
        <v>10</v>
      </c>
      <c r="E129" s="7"/>
      <c r="F129" s="14">
        <v>43528</v>
      </c>
      <c r="G129" s="15">
        <v>1</v>
      </c>
      <c r="H129" s="9" t="s">
        <v>62</v>
      </c>
      <c r="I129" s="16">
        <f>IFERROR(VLOOKUP(Учёт!$H129,#REF!,9,FALSE)+Учёт!$G129,0)</f>
        <v>0</v>
      </c>
      <c r="J129" s="9">
        <v>12</v>
      </c>
      <c r="K129" s="17">
        <v>1099.9992</v>
      </c>
      <c r="L129" s="9"/>
      <c r="M129" s="9"/>
      <c r="N129" s="17">
        <f>Учёт!$K129</f>
        <v>1099.9992</v>
      </c>
      <c r="O129" s="17"/>
      <c r="P129" s="17"/>
      <c r="Q129" s="17"/>
      <c r="R129" s="43"/>
      <c r="S129" s="17"/>
      <c r="T129" s="38"/>
      <c r="U129" s="17"/>
      <c r="V129" s="17"/>
      <c r="W129" s="17"/>
      <c r="X129" s="17"/>
      <c r="Y129" s="54"/>
    </row>
    <row r="130" spans="1:25">
      <c r="A130" s="10">
        <v>129</v>
      </c>
      <c r="B130" s="10" t="s">
        <v>74</v>
      </c>
      <c r="C130" s="55">
        <v>1</v>
      </c>
      <c r="D130" s="56">
        <f>IF(Учёт!$E130&gt;0,WEEKNUM(Учёт!$E130,2),WEEKNUM(Учёт!$F130,2))</f>
        <v>10</v>
      </c>
      <c r="E130" s="8"/>
      <c r="F130" s="11">
        <v>43528</v>
      </c>
      <c r="G130" s="12">
        <v>2</v>
      </c>
      <c r="H130" s="10" t="s">
        <v>61</v>
      </c>
      <c r="I130" s="13">
        <f>IFERROR(VLOOKUP(Учёт!$H130,#REF!,9,FALSE)+Учёт!$G130,0)</f>
        <v>0</v>
      </c>
      <c r="J130" s="10">
        <v>12</v>
      </c>
      <c r="K130" s="2">
        <v>1200</v>
      </c>
      <c r="L130" s="10"/>
      <c r="M130" s="10"/>
      <c r="N130" s="2">
        <f>Учёт!$K130</f>
        <v>1200</v>
      </c>
      <c r="O130" s="2"/>
      <c r="P130" s="2"/>
      <c r="Q130" s="2"/>
      <c r="R130" s="44"/>
      <c r="S130" s="2"/>
      <c r="T130" s="37"/>
      <c r="U130" s="2"/>
      <c r="V130" s="2"/>
      <c r="W130" s="2"/>
      <c r="X130" s="2"/>
      <c r="Y130" s="53"/>
    </row>
    <row r="131" spans="1:25">
      <c r="A131" s="9">
        <v>130</v>
      </c>
      <c r="B131" s="9" t="s">
        <v>74</v>
      </c>
      <c r="C131" s="57">
        <v>1</v>
      </c>
      <c r="D131" s="58">
        <f>IF(Учёт!$E131&gt;0,WEEKNUM(Учёт!$E131,2),WEEKNUM(Учёт!$F131,2))</f>
        <v>10</v>
      </c>
      <c r="E131" s="7"/>
      <c r="F131" s="14">
        <v>43528</v>
      </c>
      <c r="G131" s="15">
        <v>1</v>
      </c>
      <c r="H131" s="9" t="s">
        <v>66</v>
      </c>
      <c r="I131" s="16">
        <f>IFERROR(VLOOKUP(Учёт!$H131,#REF!,9,FALSE)+Учёт!$G131,0)</f>
        <v>0</v>
      </c>
      <c r="J131" s="9">
        <v>12</v>
      </c>
      <c r="K131" s="17">
        <v>1099.9992</v>
      </c>
      <c r="L131" s="9"/>
      <c r="M131" s="9"/>
      <c r="N131" s="17">
        <f>Учёт!$K131</f>
        <v>1099.9992</v>
      </c>
      <c r="O131" s="17"/>
      <c r="P131" s="17"/>
      <c r="Q131" s="17"/>
      <c r="R131" s="43"/>
      <c r="S131" s="17"/>
      <c r="T131" s="38"/>
      <c r="U131" s="17"/>
      <c r="V131" s="17"/>
      <c r="W131" s="17"/>
      <c r="X131" s="17"/>
      <c r="Y131" s="54"/>
    </row>
    <row r="132" spans="1:25">
      <c r="A132" s="10">
        <v>131</v>
      </c>
      <c r="B132" s="10" t="s">
        <v>74</v>
      </c>
      <c r="C132" s="55">
        <v>1</v>
      </c>
      <c r="D132" s="56">
        <f>IF(Учёт!$E132&gt;0,WEEKNUM(Учёт!$E132,2),WEEKNUM(Учёт!$F132,2))</f>
        <v>10</v>
      </c>
      <c r="E132" s="8"/>
      <c r="F132" s="11">
        <v>43528</v>
      </c>
      <c r="G132" s="12">
        <v>1</v>
      </c>
      <c r="H132" s="10" t="s">
        <v>59</v>
      </c>
      <c r="I132" s="13">
        <f>IFERROR(VLOOKUP(Учёт!$H132,#REF!,9,FALSE)+Учёт!$G132,0)</f>
        <v>0</v>
      </c>
      <c r="J132" s="10">
        <v>12</v>
      </c>
      <c r="K132" s="2">
        <v>1099.9992</v>
      </c>
      <c r="L132" s="10"/>
      <c r="M132" s="10"/>
      <c r="N132" s="2">
        <f>Учёт!$K132</f>
        <v>1099.9992</v>
      </c>
      <c r="O132" s="2"/>
      <c r="P132" s="2"/>
      <c r="Q132" s="2"/>
      <c r="R132" s="44"/>
      <c r="S132" s="2"/>
      <c r="T132" s="37"/>
      <c r="U132" s="2"/>
      <c r="V132" s="2"/>
      <c r="W132" s="2"/>
      <c r="X132" s="2"/>
      <c r="Y132" s="53"/>
    </row>
    <row r="133" spans="1:25">
      <c r="A133" s="9">
        <v>132</v>
      </c>
      <c r="B133" s="9" t="s">
        <v>74</v>
      </c>
      <c r="C133" s="57">
        <v>1</v>
      </c>
      <c r="D133" s="58">
        <f>IF(Учёт!$E133&gt;0,WEEKNUM(Учёт!$E133,2),WEEKNUM(Учёт!$F133,2))</f>
        <v>10</v>
      </c>
      <c r="E133" s="7"/>
      <c r="F133" s="14">
        <v>43528</v>
      </c>
      <c r="G133" s="15"/>
      <c r="H133" s="9" t="s">
        <v>58</v>
      </c>
      <c r="I133" s="16">
        <f>IFERROR(VLOOKUP(Учёт!$H133,#REF!,9,FALSE)+Учёт!$G133,0)</f>
        <v>0</v>
      </c>
      <c r="J133" s="9">
        <v>12</v>
      </c>
      <c r="K133" s="17">
        <v>999.9999600000001</v>
      </c>
      <c r="L133" s="9"/>
      <c r="M133" s="9"/>
      <c r="N133" s="17">
        <f>Учёт!$K133</f>
        <v>999.9999600000001</v>
      </c>
      <c r="O133" s="17"/>
      <c r="P133" s="17"/>
      <c r="Q133" s="17"/>
      <c r="R133" s="43"/>
      <c r="S133" s="17"/>
      <c r="T133" s="38"/>
      <c r="U133" s="17"/>
      <c r="V133" s="17"/>
      <c r="W133" s="17"/>
      <c r="X133" s="17"/>
      <c r="Y133" s="54"/>
    </row>
    <row r="134" spans="1:25">
      <c r="A134" s="10">
        <v>133</v>
      </c>
      <c r="B134" s="10" t="s">
        <v>74</v>
      </c>
      <c r="C134" s="55">
        <v>1</v>
      </c>
      <c r="D134" s="56">
        <f>IF(Учёт!$E134&gt;0,WEEKNUM(Учёт!$E134,2),WEEKNUM(Учёт!$F134,2))</f>
        <v>10</v>
      </c>
      <c r="E134" s="8"/>
      <c r="F134" s="11">
        <v>43528</v>
      </c>
      <c r="G134" s="12"/>
      <c r="H134" s="10" t="s">
        <v>57</v>
      </c>
      <c r="I134" s="13">
        <f>IFERROR(VLOOKUP(Учёт!$H134,#REF!,9,FALSE)+Учёт!$G134,0)</f>
        <v>0</v>
      </c>
      <c r="J134" s="10">
        <v>12</v>
      </c>
      <c r="K134" s="2">
        <v>999.9999600000001</v>
      </c>
      <c r="L134" s="10"/>
      <c r="M134" s="10"/>
      <c r="N134" s="2">
        <f>Учёт!$K134</f>
        <v>999.9999600000001</v>
      </c>
      <c r="O134" s="2"/>
      <c r="P134" s="2"/>
      <c r="Q134" s="2"/>
      <c r="R134" s="44"/>
      <c r="S134" s="2"/>
      <c r="T134" s="37"/>
      <c r="U134" s="2"/>
      <c r="V134" s="2"/>
      <c r="W134" s="2"/>
      <c r="X134" s="2"/>
      <c r="Y134" s="53"/>
    </row>
    <row r="135" spans="1:25">
      <c r="A135" s="9">
        <v>134</v>
      </c>
      <c r="B135" s="9" t="s">
        <v>74</v>
      </c>
      <c r="C135" s="57">
        <v>1</v>
      </c>
      <c r="D135" s="58">
        <f>IF(Учёт!$E135&gt;0,WEEKNUM(Учёт!$E135,2),WEEKNUM(Учёт!$F135,2))</f>
        <v>10</v>
      </c>
      <c r="E135" s="7"/>
      <c r="F135" s="14">
        <v>43528</v>
      </c>
      <c r="G135" s="15"/>
      <c r="H135" s="9" t="s">
        <v>78</v>
      </c>
      <c r="I135" s="16">
        <f>IFERROR(VLOOKUP(Учёт!$H135,#REF!,9,FALSE)+Учёт!$G135,0)</f>
        <v>0</v>
      </c>
      <c r="J135" s="9">
        <v>0</v>
      </c>
      <c r="K135" s="17">
        <v>0</v>
      </c>
      <c r="L135" s="9"/>
      <c r="M135" s="9"/>
      <c r="N135" s="17">
        <f>Учёт!$K135</f>
        <v>0</v>
      </c>
      <c r="O135" s="17"/>
      <c r="P135" s="17"/>
      <c r="Q135" s="17"/>
      <c r="R135" s="43"/>
      <c r="S135" s="17"/>
      <c r="T135" s="38"/>
      <c r="U135" s="17"/>
      <c r="V135" s="17"/>
      <c r="W135" s="17"/>
      <c r="X135" s="17"/>
      <c r="Y135" s="54"/>
    </row>
    <row r="136" spans="1:25">
      <c r="A136" s="10">
        <v>135</v>
      </c>
      <c r="B136" s="10" t="s">
        <v>74</v>
      </c>
      <c r="C136" s="55">
        <v>1</v>
      </c>
      <c r="D136" s="56">
        <f>IF(Учёт!$E136&gt;0,WEEKNUM(Учёт!$E136,2),WEEKNUM(Учёт!$F136,2))</f>
        <v>10</v>
      </c>
      <c r="E136" s="8"/>
      <c r="F136" s="11">
        <v>43528</v>
      </c>
      <c r="G136" s="12"/>
      <c r="H136" s="10" t="s">
        <v>51</v>
      </c>
      <c r="I136" s="13">
        <f>IFERROR(VLOOKUP(Учёт!$H136,#REF!,9,FALSE)+Учёт!$G136,0)</f>
        <v>0</v>
      </c>
      <c r="J136" s="10">
        <v>12</v>
      </c>
      <c r="K136" s="2">
        <v>999.9999600000001</v>
      </c>
      <c r="L136" s="10"/>
      <c r="M136" s="10"/>
      <c r="N136" s="2">
        <f>Учёт!$K136</f>
        <v>999.9999600000001</v>
      </c>
      <c r="O136" s="2"/>
      <c r="P136" s="2"/>
      <c r="Q136" s="2"/>
      <c r="R136" s="44"/>
      <c r="S136" s="2"/>
      <c r="T136" s="37"/>
      <c r="U136" s="2"/>
      <c r="V136" s="2"/>
      <c r="W136" s="2"/>
      <c r="X136" s="2"/>
      <c r="Y136" s="53"/>
    </row>
    <row r="137" spans="1:25">
      <c r="A137" s="9">
        <v>136</v>
      </c>
      <c r="B137" s="9" t="s">
        <v>74</v>
      </c>
      <c r="C137" s="57">
        <v>1</v>
      </c>
      <c r="D137" s="58">
        <f>IF(Учёт!$E137&gt;0,WEEKNUM(Учёт!$E137,2),WEEKNUM(Учёт!$F137,2))</f>
        <v>10</v>
      </c>
      <c r="E137" s="7"/>
      <c r="F137" s="14">
        <v>43528</v>
      </c>
      <c r="G137" s="15"/>
      <c r="H137" s="9" t="s">
        <v>77</v>
      </c>
      <c r="I137" s="16">
        <f>IFERROR(VLOOKUP(Учёт!$H137,#REF!,9,FALSE)+Учёт!$G137,0)</f>
        <v>0</v>
      </c>
      <c r="J137" s="9">
        <v>12</v>
      </c>
      <c r="K137" s="17">
        <v>999.9999600000001</v>
      </c>
      <c r="L137" s="9"/>
      <c r="M137" s="9"/>
      <c r="N137" s="17">
        <f>Учёт!$K137</f>
        <v>999.9999600000001</v>
      </c>
      <c r="O137" s="17"/>
      <c r="P137" s="17"/>
      <c r="Q137" s="17"/>
      <c r="R137" s="43"/>
      <c r="S137" s="17"/>
      <c r="T137" s="38"/>
      <c r="U137" s="17"/>
      <c r="V137" s="17"/>
      <c r="W137" s="17"/>
      <c r="X137" s="17"/>
      <c r="Y137" s="54"/>
    </row>
    <row r="138" spans="1:25">
      <c r="A138" s="10">
        <v>137</v>
      </c>
      <c r="B138" s="10" t="s">
        <v>74</v>
      </c>
      <c r="C138" s="55">
        <v>1</v>
      </c>
      <c r="D138" s="56">
        <f>IF(Учёт!$E138&gt;0,WEEKNUM(Учёт!$E138,2),WEEKNUM(Учёт!$F138,2))</f>
        <v>10</v>
      </c>
      <c r="E138" s="8"/>
      <c r="F138" s="11">
        <v>43529</v>
      </c>
      <c r="G138" s="12">
        <v>1</v>
      </c>
      <c r="H138" s="10" t="s">
        <v>66</v>
      </c>
      <c r="I138" s="13">
        <f>IFERROR(VLOOKUP(Учёт!$H138,#REF!,9,FALSE)+Учёт!$G138,0)</f>
        <v>0</v>
      </c>
      <c r="J138" s="10">
        <v>12</v>
      </c>
      <c r="K138" s="2">
        <v>1099.9992</v>
      </c>
      <c r="L138" s="10"/>
      <c r="M138" s="10"/>
      <c r="N138" s="2">
        <f>Учёт!$K138</f>
        <v>1099.9992</v>
      </c>
      <c r="O138" s="2"/>
      <c r="P138" s="2"/>
      <c r="Q138" s="2"/>
      <c r="R138" s="44"/>
      <c r="S138" s="2"/>
      <c r="T138" s="37"/>
      <c r="U138" s="2"/>
      <c r="V138" s="2"/>
      <c r="W138" s="2"/>
      <c r="X138" s="2"/>
      <c r="Y138" s="53"/>
    </row>
    <row r="139" spans="1:25">
      <c r="A139" s="9">
        <v>138</v>
      </c>
      <c r="B139" s="9" t="s">
        <v>74</v>
      </c>
      <c r="C139" s="57">
        <v>1</v>
      </c>
      <c r="D139" s="58">
        <f>IF(Учёт!$E139&gt;0,WEEKNUM(Учёт!$E139,2),WEEKNUM(Учёт!$F139,2))</f>
        <v>10</v>
      </c>
      <c r="E139" s="7"/>
      <c r="F139" s="14">
        <v>43529</v>
      </c>
      <c r="G139" s="15"/>
      <c r="H139" s="9" t="s">
        <v>53</v>
      </c>
      <c r="I139" s="16">
        <f>IFERROR(VLOOKUP(Учёт!$H139,#REF!,9,FALSE)+Учёт!$G139,0)</f>
        <v>0</v>
      </c>
      <c r="J139" s="9">
        <v>12</v>
      </c>
      <c r="K139" s="17">
        <v>999.9999600000001</v>
      </c>
      <c r="L139" s="9"/>
      <c r="M139" s="9"/>
      <c r="N139" s="17">
        <f>Учёт!$K139</f>
        <v>999.9999600000001</v>
      </c>
      <c r="O139" s="17"/>
      <c r="P139" s="17"/>
      <c r="Q139" s="17"/>
      <c r="R139" s="43"/>
      <c r="S139" s="17"/>
      <c r="T139" s="38"/>
      <c r="U139" s="17"/>
      <c r="V139" s="17"/>
      <c r="W139" s="17"/>
      <c r="X139" s="17"/>
      <c r="Y139" s="54"/>
    </row>
    <row r="140" spans="1:25">
      <c r="A140" s="10">
        <v>139</v>
      </c>
      <c r="B140" s="10" t="s">
        <v>74</v>
      </c>
      <c r="C140" s="55">
        <v>1</v>
      </c>
      <c r="D140" s="56">
        <f>IF(Учёт!$E140&gt;0,WEEKNUM(Учёт!$E140,2),WEEKNUM(Учёт!$F140,2))</f>
        <v>10</v>
      </c>
      <c r="E140" s="8"/>
      <c r="F140" s="11">
        <v>43530</v>
      </c>
      <c r="G140" s="12">
        <v>1</v>
      </c>
      <c r="H140" s="10" t="s">
        <v>63</v>
      </c>
      <c r="I140" s="13">
        <f>IFERROR(VLOOKUP(Учёт!$H140,#REF!,9,FALSE)+Учёт!$G140,0)</f>
        <v>0</v>
      </c>
      <c r="J140" s="10">
        <v>12</v>
      </c>
      <c r="K140" s="2">
        <v>1099.9992</v>
      </c>
      <c r="L140" s="10"/>
      <c r="M140" s="10"/>
      <c r="N140" s="2">
        <f>Учёт!$K140</f>
        <v>1099.9992</v>
      </c>
      <c r="O140" s="2"/>
      <c r="P140" s="2"/>
      <c r="Q140" s="2"/>
      <c r="R140" s="44"/>
      <c r="S140" s="2"/>
      <c r="T140" s="37"/>
      <c r="U140" s="2"/>
      <c r="V140" s="2"/>
      <c r="W140" s="2"/>
      <c r="X140" s="2"/>
      <c r="Y140" s="53"/>
    </row>
    <row r="141" spans="1:25">
      <c r="A141" s="9">
        <v>140</v>
      </c>
      <c r="B141" s="9" t="s">
        <v>74</v>
      </c>
      <c r="C141" s="57">
        <v>1</v>
      </c>
      <c r="D141" s="58">
        <f>IF(Учёт!$E141&gt;0,WEEKNUM(Учёт!$E141,2),WEEKNUM(Учёт!$F141,2))</f>
        <v>10</v>
      </c>
      <c r="E141" s="7"/>
      <c r="F141" s="14">
        <v>43530</v>
      </c>
      <c r="G141" s="15">
        <v>1</v>
      </c>
      <c r="H141" s="9" t="s">
        <v>62</v>
      </c>
      <c r="I141" s="16">
        <f>IFERROR(VLOOKUP(Учёт!$H141,#REF!,9,FALSE)+Учёт!$G141,0)</f>
        <v>0</v>
      </c>
      <c r="J141" s="9">
        <v>12</v>
      </c>
      <c r="K141" s="17">
        <v>1099.9992</v>
      </c>
      <c r="L141" s="9"/>
      <c r="M141" s="9"/>
      <c r="N141" s="17">
        <f>Учёт!$K141</f>
        <v>1099.9992</v>
      </c>
      <c r="O141" s="17"/>
      <c r="P141" s="17"/>
      <c r="Q141" s="17"/>
      <c r="R141" s="43"/>
      <c r="S141" s="17"/>
      <c r="T141" s="38"/>
      <c r="U141" s="17"/>
      <c r="V141" s="17"/>
      <c r="W141" s="17"/>
      <c r="X141" s="17"/>
      <c r="Y141" s="54"/>
    </row>
    <row r="142" spans="1:25">
      <c r="A142" s="10">
        <v>141</v>
      </c>
      <c r="B142" s="10" t="s">
        <v>74</v>
      </c>
      <c r="C142" s="55">
        <v>1</v>
      </c>
      <c r="D142" s="56">
        <f>IF(Учёт!$E142&gt;0,WEEKNUM(Учёт!$E142,2),WEEKNUM(Учёт!$F142,2))</f>
        <v>10</v>
      </c>
      <c r="E142" s="7"/>
      <c r="F142" s="11">
        <v>43530</v>
      </c>
      <c r="G142" s="12">
        <v>2</v>
      </c>
      <c r="H142" s="10" t="s">
        <v>61</v>
      </c>
      <c r="I142" s="13">
        <f>IFERROR(VLOOKUP(Учёт!$H142,#REF!,9,FALSE)+Учёт!$G142,0)</f>
        <v>0</v>
      </c>
      <c r="J142" s="10">
        <v>12</v>
      </c>
      <c r="K142" s="2">
        <v>1200</v>
      </c>
      <c r="L142" s="10"/>
      <c r="M142" s="10"/>
      <c r="N142" s="2">
        <f>Учёт!$K142</f>
        <v>1200</v>
      </c>
      <c r="O142" s="2"/>
      <c r="P142" s="2"/>
      <c r="Q142" s="2"/>
      <c r="R142" s="44"/>
      <c r="S142" s="2"/>
      <c r="T142" s="37"/>
      <c r="U142" s="2"/>
      <c r="V142" s="2"/>
      <c r="W142" s="2"/>
      <c r="X142" s="2"/>
      <c r="Y142" s="53"/>
    </row>
    <row r="143" spans="1:25">
      <c r="A143" s="9">
        <v>142</v>
      </c>
      <c r="B143" s="9" t="s">
        <v>74</v>
      </c>
      <c r="C143" s="57">
        <v>1</v>
      </c>
      <c r="D143" s="58">
        <f>IF(Учёт!$E143&gt;0,WEEKNUM(Учёт!$E143,2),WEEKNUM(Учёт!$F143,2))</f>
        <v>10</v>
      </c>
      <c r="E143" s="7"/>
      <c r="F143" s="14">
        <v>43530</v>
      </c>
      <c r="G143" s="15"/>
      <c r="H143" s="9" t="s">
        <v>82</v>
      </c>
      <c r="I143" s="16">
        <f>IFERROR(VLOOKUP(Учёт!$H143,#REF!,9,FALSE)+Учёт!$G143,0)</f>
        <v>0</v>
      </c>
      <c r="J143" s="9">
        <v>12</v>
      </c>
      <c r="K143" s="17">
        <v>999.9999600000001</v>
      </c>
      <c r="L143" s="9"/>
      <c r="M143" s="9"/>
      <c r="N143" s="17">
        <f>Учёт!$K143</f>
        <v>999.9999600000001</v>
      </c>
      <c r="O143" s="17"/>
      <c r="P143" s="17"/>
      <c r="Q143" s="17"/>
      <c r="R143" s="43"/>
      <c r="S143" s="17"/>
      <c r="T143" s="38"/>
      <c r="U143" s="17"/>
      <c r="V143" s="17"/>
      <c r="W143" s="17"/>
      <c r="X143" s="17"/>
      <c r="Y143" s="54"/>
    </row>
    <row r="144" spans="1:25">
      <c r="A144" s="10">
        <v>143</v>
      </c>
      <c r="B144" s="10" t="s">
        <v>74</v>
      </c>
      <c r="C144" s="55">
        <v>1</v>
      </c>
      <c r="D144" s="56">
        <f>IF(Учёт!$E144&gt;0,WEEKNUM(Учёт!$E144,2),WEEKNUM(Учёт!$F144,2))</f>
        <v>10</v>
      </c>
      <c r="E144" s="7"/>
      <c r="F144" s="11">
        <v>43530</v>
      </c>
      <c r="G144" s="12"/>
      <c r="H144" s="10" t="s">
        <v>75</v>
      </c>
      <c r="I144" s="13">
        <f>IFERROR(VLOOKUP(Учёт!$H144,#REF!,9,FALSE)+Учёт!$G144,0)</f>
        <v>0</v>
      </c>
      <c r="J144" s="10">
        <v>12</v>
      </c>
      <c r="K144" s="2">
        <v>999.9999600000001</v>
      </c>
      <c r="L144" s="10"/>
      <c r="M144" s="10"/>
      <c r="N144" s="2">
        <f>Учёт!$K144</f>
        <v>999.9999600000001</v>
      </c>
      <c r="O144" s="2"/>
      <c r="P144" s="2"/>
      <c r="Q144" s="2"/>
      <c r="R144" s="44"/>
      <c r="S144" s="2"/>
      <c r="T144" s="37"/>
      <c r="U144" s="2"/>
      <c r="V144" s="2"/>
      <c r="W144" s="2"/>
      <c r="X144" s="2"/>
      <c r="Y144" s="53"/>
    </row>
    <row r="145" spans="1:25">
      <c r="A145" s="9">
        <v>144</v>
      </c>
      <c r="B145" s="9" t="s">
        <v>74</v>
      </c>
      <c r="C145" s="57">
        <v>1</v>
      </c>
      <c r="D145" s="58">
        <f>IF(Учёт!$E145&gt;0,WEEKNUM(Учёт!$E145,2),WEEKNUM(Учёт!$F145,2))</f>
        <v>10</v>
      </c>
      <c r="E145" s="7">
        <v>43531</v>
      </c>
      <c r="F145" s="14"/>
      <c r="G145" s="15">
        <v>1</v>
      </c>
      <c r="H145" s="9" t="s">
        <v>59</v>
      </c>
      <c r="I145" s="16">
        <f>IFERROR(VLOOKUP(Учёт!$H145,#REF!,9,FALSE)+Учёт!$G145,0)</f>
        <v>0</v>
      </c>
      <c r="J145" s="9">
        <v>12</v>
      </c>
      <c r="K145" s="17">
        <v>1099.9992</v>
      </c>
      <c r="L145" s="9"/>
      <c r="M145" s="9"/>
      <c r="N145" s="17">
        <f>Учёт!$K145</f>
        <v>1099.9992</v>
      </c>
      <c r="O145" s="17"/>
      <c r="P145" s="17"/>
      <c r="Q145" s="17"/>
      <c r="R145" s="43"/>
      <c r="S145" s="17"/>
      <c r="T145" s="38"/>
      <c r="U145" s="17"/>
      <c r="V145" s="17"/>
      <c r="W145" s="17"/>
      <c r="X145" s="17"/>
      <c r="Y145" s="54"/>
    </row>
    <row r="146" spans="1:25">
      <c r="A146" s="10">
        <v>145</v>
      </c>
      <c r="B146" s="10" t="s">
        <v>74</v>
      </c>
      <c r="C146" s="55">
        <v>1</v>
      </c>
      <c r="D146" s="56">
        <f>IF(Учёт!$E146&gt;0,WEEKNUM(Учёт!$E146,2),WEEKNUM(Учёт!$F146,2))</f>
        <v>10</v>
      </c>
      <c r="E146" s="7">
        <v>43531</v>
      </c>
      <c r="F146" s="11"/>
      <c r="G146" s="12">
        <v>1</v>
      </c>
      <c r="H146" s="9" t="s">
        <v>54</v>
      </c>
      <c r="I146" s="13">
        <f>IFERROR(VLOOKUP(Учёт!$H146,#REF!,9,FALSE)+Учёт!$G146,0)</f>
        <v>0</v>
      </c>
      <c r="J146" s="10">
        <v>12</v>
      </c>
      <c r="K146" s="2">
        <v>1099.9992</v>
      </c>
      <c r="L146" s="10"/>
      <c r="M146" s="10"/>
      <c r="N146" s="2">
        <f>Учёт!$K146</f>
        <v>1099.9992</v>
      </c>
      <c r="O146" s="2"/>
      <c r="P146" s="2"/>
      <c r="Q146" s="2"/>
      <c r="R146" s="44"/>
      <c r="S146" s="2"/>
      <c r="T146" s="37"/>
      <c r="U146" s="2"/>
      <c r="V146" s="2"/>
      <c r="W146" s="2"/>
      <c r="X146" s="2"/>
      <c r="Y146" s="53"/>
    </row>
    <row r="147" spans="1:25">
      <c r="A147" s="9">
        <v>146</v>
      </c>
      <c r="B147" s="9" t="s">
        <v>74</v>
      </c>
      <c r="C147" s="57">
        <v>1</v>
      </c>
      <c r="D147" s="58">
        <f>IF(Учёт!$E147&gt;0,WEEKNUM(Учёт!$E147,2),WEEKNUM(Учёт!$F147,2))</f>
        <v>10</v>
      </c>
      <c r="E147" s="7">
        <v>43531</v>
      </c>
      <c r="F147" s="14"/>
      <c r="G147" s="15"/>
      <c r="H147" s="9" t="s">
        <v>77</v>
      </c>
      <c r="I147" s="16">
        <f>IFERROR(VLOOKUP(Учёт!$H147,#REF!,9,FALSE)+Учёт!$G147,0)</f>
        <v>0</v>
      </c>
      <c r="J147" s="9">
        <v>0</v>
      </c>
      <c r="K147" s="17">
        <v>0</v>
      </c>
      <c r="L147" s="9"/>
      <c r="M147" s="9"/>
      <c r="N147" s="17">
        <f>Учёт!$K147</f>
        <v>0</v>
      </c>
      <c r="O147" s="17"/>
      <c r="P147" s="17"/>
      <c r="Q147" s="17"/>
      <c r="R147" s="43"/>
      <c r="S147" s="17"/>
      <c r="T147" s="38"/>
      <c r="U147" s="17"/>
      <c r="V147" s="17"/>
      <c r="W147" s="17"/>
      <c r="X147" s="17"/>
      <c r="Y147" s="54"/>
    </row>
    <row r="148" spans="1:25">
      <c r="A148" s="10">
        <v>147</v>
      </c>
      <c r="B148" s="10" t="s">
        <v>74</v>
      </c>
      <c r="C148" s="55">
        <v>1</v>
      </c>
      <c r="D148" s="56">
        <f>IF(Учёт!$E148&gt;0,WEEKNUM(Учёт!$E148,2),WEEKNUM(Учёт!$F148,2))</f>
        <v>10</v>
      </c>
      <c r="E148" s="8">
        <v>43531</v>
      </c>
      <c r="F148" s="11"/>
      <c r="G148" s="12"/>
      <c r="H148" s="10" t="s">
        <v>53</v>
      </c>
      <c r="I148" s="13">
        <f>IFERROR(VLOOKUP(Учёт!$H148,#REF!,9,FALSE)+Учёт!$G148,0)</f>
        <v>0</v>
      </c>
      <c r="J148" s="10">
        <v>12</v>
      </c>
      <c r="K148" s="2">
        <v>999.9999600000001</v>
      </c>
      <c r="L148" s="10"/>
      <c r="M148" s="10"/>
      <c r="N148" s="2">
        <f>Учёт!$K148</f>
        <v>999.9999600000001</v>
      </c>
      <c r="O148" s="2"/>
      <c r="P148" s="2"/>
      <c r="Q148" s="2"/>
      <c r="R148" s="44"/>
      <c r="S148" s="2"/>
      <c r="T148" s="37"/>
      <c r="U148" s="2"/>
      <c r="V148" s="2"/>
      <c r="W148" s="2"/>
      <c r="X148" s="2"/>
      <c r="Y148" s="53"/>
    </row>
    <row r="149" spans="1:25">
      <c r="A149" s="9">
        <v>148</v>
      </c>
      <c r="B149" s="9" t="s">
        <v>74</v>
      </c>
      <c r="C149" s="57">
        <v>1</v>
      </c>
      <c r="D149" s="58">
        <f>IF(Учёт!$E149&gt;0,WEEKNUM(Учёт!$E149,2),WEEKNUM(Учёт!$F149,2))</f>
        <v>10</v>
      </c>
      <c r="E149" s="7">
        <v>43531</v>
      </c>
      <c r="F149" s="14"/>
      <c r="G149" s="15"/>
      <c r="H149" s="9" t="s">
        <v>81</v>
      </c>
      <c r="I149" s="16">
        <f>IFERROR(VLOOKUP(Учёт!$H149,#REF!,9,FALSE)+Учёт!$G149,0)</f>
        <v>0</v>
      </c>
      <c r="J149" s="9">
        <v>0</v>
      </c>
      <c r="K149" s="17">
        <v>0</v>
      </c>
      <c r="L149" s="9"/>
      <c r="M149" s="9"/>
      <c r="N149" s="17">
        <f>Учёт!$K149</f>
        <v>0</v>
      </c>
      <c r="O149" s="17"/>
      <c r="P149" s="17"/>
      <c r="Q149" s="17"/>
      <c r="R149" s="43"/>
      <c r="S149" s="17"/>
      <c r="T149" s="38"/>
      <c r="U149" s="17"/>
      <c r="V149" s="17"/>
      <c r="W149" s="17"/>
      <c r="X149" s="17"/>
      <c r="Y149" s="54"/>
    </row>
    <row r="150" spans="1:25">
      <c r="A150" s="10">
        <v>149</v>
      </c>
      <c r="B150" s="10" t="s">
        <v>74</v>
      </c>
      <c r="C150" s="55">
        <v>1</v>
      </c>
      <c r="D150" s="56">
        <f>IF(Учёт!$E150&gt;0,WEEKNUM(Учёт!$E150,2),WEEKNUM(Учёт!$F150,2))</f>
        <v>10</v>
      </c>
      <c r="E150" s="14">
        <v>43531</v>
      </c>
      <c r="F150" s="14"/>
      <c r="G150" s="12"/>
      <c r="H150" s="10" t="s">
        <v>90</v>
      </c>
      <c r="I150" s="13">
        <f>IFERROR(VLOOKUP(Учёт!$H150,#REF!,9,FALSE)+Учёт!$G150,0)</f>
        <v>0</v>
      </c>
      <c r="J150" s="10">
        <v>12</v>
      </c>
      <c r="K150" s="2">
        <v>999.9999600000001</v>
      </c>
      <c r="L150" s="10"/>
      <c r="M150" s="10"/>
      <c r="N150" s="2">
        <f>Учёт!$K150</f>
        <v>999.9999600000001</v>
      </c>
      <c r="O150" s="2"/>
      <c r="P150" s="2"/>
      <c r="Q150" s="2"/>
      <c r="R150" s="44"/>
      <c r="S150" s="2"/>
      <c r="T150" s="37"/>
      <c r="U150" s="2"/>
      <c r="V150" s="2"/>
      <c r="W150" s="2"/>
      <c r="X150" s="2"/>
      <c r="Y150" s="53"/>
    </row>
    <row r="151" spans="1:25">
      <c r="A151" s="9">
        <v>150</v>
      </c>
      <c r="B151" s="9" t="s">
        <v>74</v>
      </c>
      <c r="C151" s="57">
        <v>1</v>
      </c>
      <c r="D151" s="58">
        <f>IF(Учёт!$E151&gt;0,WEEKNUM(Учёт!$E151,2),WEEKNUM(Учёт!$F151,2))</f>
        <v>10</v>
      </c>
      <c r="E151" s="14">
        <v>43531</v>
      </c>
      <c r="F151" s="14"/>
      <c r="G151" s="15"/>
      <c r="H151" s="9" t="s">
        <v>83</v>
      </c>
      <c r="I151" s="16">
        <f>IFERROR(VLOOKUP(Учёт!$H151,#REF!,9,FALSE)+Учёт!$G151,0)</f>
        <v>0</v>
      </c>
      <c r="J151" s="9">
        <v>12</v>
      </c>
      <c r="K151" s="17">
        <v>999.9999600000001</v>
      </c>
      <c r="L151" s="9"/>
      <c r="M151" s="9"/>
      <c r="N151" s="17">
        <f>Учёт!$K151</f>
        <v>999.9999600000001</v>
      </c>
      <c r="O151" s="17"/>
      <c r="P151" s="17"/>
      <c r="Q151" s="17"/>
      <c r="R151" s="43"/>
      <c r="S151" s="17"/>
      <c r="T151" s="38"/>
      <c r="U151" s="17"/>
      <c r="V151" s="17"/>
      <c r="W151" s="17"/>
      <c r="X151" s="17"/>
      <c r="Y151" s="54"/>
    </row>
    <row r="152" spans="1:25">
      <c r="A152" s="10">
        <v>151</v>
      </c>
      <c r="B152" s="10" t="s">
        <v>74</v>
      </c>
      <c r="C152" s="55">
        <v>1</v>
      </c>
      <c r="D152" s="56">
        <f>IF(Учёт!$E152&gt;0,WEEKNUM(Учёт!$E152,2),WEEKNUM(Учёт!$F152,2))</f>
        <v>10</v>
      </c>
      <c r="E152" s="8"/>
      <c r="F152" s="14">
        <v>43531</v>
      </c>
      <c r="G152" s="12">
        <v>1</v>
      </c>
      <c r="H152" s="10" t="s">
        <v>66</v>
      </c>
      <c r="I152" s="13">
        <f>IFERROR(VLOOKUP(Учёт!$H152,#REF!,9,FALSE)+Учёт!$G152,0)</f>
        <v>0</v>
      </c>
      <c r="J152" s="10">
        <v>12</v>
      </c>
      <c r="K152" s="2">
        <v>1099.9992</v>
      </c>
      <c r="L152" s="10"/>
      <c r="M152" s="10"/>
      <c r="N152" s="2">
        <f>Учёт!$K152</f>
        <v>1099.9992</v>
      </c>
      <c r="O152" s="2"/>
      <c r="P152" s="2"/>
      <c r="Q152" s="2"/>
      <c r="R152" s="44"/>
      <c r="S152" s="2"/>
      <c r="T152" s="37"/>
      <c r="U152" s="2"/>
      <c r="V152" s="2"/>
      <c r="W152" s="2"/>
      <c r="X152" s="2"/>
      <c r="Y152" s="53"/>
    </row>
    <row r="153" spans="1:25">
      <c r="A153" s="9">
        <v>152</v>
      </c>
      <c r="B153" s="9" t="s">
        <v>74</v>
      </c>
      <c r="C153" s="57">
        <v>1</v>
      </c>
      <c r="D153" s="58">
        <f>IF(Учёт!$E153&gt;0,WEEKNUM(Учёт!$E153,2),WEEKNUM(Учёт!$F153,2))</f>
        <v>10</v>
      </c>
      <c r="E153" s="7"/>
      <c r="F153" s="14">
        <v>43531</v>
      </c>
      <c r="G153" s="15"/>
      <c r="H153" s="9" t="s">
        <v>58</v>
      </c>
      <c r="I153" s="16">
        <f>IFERROR(VLOOKUP(Учёт!$H153,#REF!,9,FALSE)+Учёт!$G153,0)</f>
        <v>0</v>
      </c>
      <c r="J153" s="9">
        <v>12</v>
      </c>
      <c r="K153" s="17">
        <v>999.9999600000001</v>
      </c>
      <c r="L153" s="9"/>
      <c r="M153" s="9"/>
      <c r="N153" s="17">
        <f>Учёт!$K153</f>
        <v>999.9999600000001</v>
      </c>
      <c r="O153" s="17"/>
      <c r="P153" s="17"/>
      <c r="Q153" s="17"/>
      <c r="R153" s="43"/>
      <c r="S153" s="17"/>
      <c r="T153" s="38"/>
      <c r="U153" s="17"/>
      <c r="V153" s="17"/>
      <c r="W153" s="17"/>
      <c r="X153" s="17"/>
      <c r="Y153" s="54"/>
    </row>
    <row r="154" spans="1:25">
      <c r="A154" s="10">
        <v>153</v>
      </c>
      <c r="B154" s="10" t="s">
        <v>74</v>
      </c>
      <c r="C154" s="55">
        <v>1</v>
      </c>
      <c r="D154" s="56">
        <f>IF(Учёт!$E154&gt;0,WEEKNUM(Учёт!$E154,2),WEEKNUM(Учёт!$F154,2))</f>
        <v>10</v>
      </c>
      <c r="E154" s="8"/>
      <c r="F154" s="11">
        <v>43531</v>
      </c>
      <c r="G154" s="12"/>
      <c r="H154" s="10" t="s">
        <v>57</v>
      </c>
      <c r="I154" s="13">
        <f>IFERROR(VLOOKUP(Учёт!$H154,#REF!,9,FALSE)+Учёт!$G154,0)</f>
        <v>0</v>
      </c>
      <c r="J154" s="10">
        <v>12</v>
      </c>
      <c r="K154" s="2">
        <v>999.9999600000001</v>
      </c>
      <c r="L154" s="10"/>
      <c r="M154" s="10"/>
      <c r="N154" s="2">
        <f>Учёт!$K154</f>
        <v>999.9999600000001</v>
      </c>
      <c r="O154" s="2"/>
      <c r="P154" s="2"/>
      <c r="Q154" s="2"/>
      <c r="R154" s="44"/>
      <c r="S154" s="2"/>
      <c r="T154" s="37"/>
      <c r="U154" s="2"/>
      <c r="V154" s="2"/>
      <c r="W154" s="2"/>
      <c r="X154" s="2"/>
      <c r="Y154" s="53"/>
    </row>
    <row r="155" spans="1:25">
      <c r="A155" s="9">
        <v>154</v>
      </c>
      <c r="B155" s="9" t="s">
        <v>74</v>
      </c>
      <c r="C155" s="57">
        <v>1</v>
      </c>
      <c r="D155" s="58">
        <f>IF(Учёт!$E155&gt;0,WEEKNUM(Учёт!$E155,2),WEEKNUM(Учёт!$F155,2))</f>
        <v>10</v>
      </c>
      <c r="E155" s="7"/>
      <c r="F155" s="14">
        <v>43531</v>
      </c>
      <c r="G155" s="15"/>
      <c r="H155" s="9" t="s">
        <v>51</v>
      </c>
      <c r="I155" s="16">
        <f>IFERROR(VLOOKUP(Учёт!$H155,#REF!,9,FALSE)+Учёт!$G155,0)</f>
        <v>0</v>
      </c>
      <c r="J155" s="9">
        <v>12</v>
      </c>
      <c r="K155" s="17">
        <v>999.9999600000001</v>
      </c>
      <c r="L155" s="9"/>
      <c r="M155" s="9"/>
      <c r="N155" s="17">
        <f>Учёт!$K155</f>
        <v>999.9999600000001</v>
      </c>
      <c r="O155" s="17"/>
      <c r="P155" s="17"/>
      <c r="Q155" s="17"/>
      <c r="R155" s="43"/>
      <c r="S155" s="17"/>
      <c r="T155" s="38"/>
      <c r="U155" s="17"/>
      <c r="V155" s="17"/>
      <c r="W155" s="17"/>
      <c r="X155" s="17"/>
      <c r="Y155" s="54"/>
    </row>
    <row r="156" spans="1:25">
      <c r="A156" s="10">
        <v>155</v>
      </c>
      <c r="B156" s="10" t="s">
        <v>74</v>
      </c>
      <c r="C156" s="55">
        <v>1</v>
      </c>
      <c r="D156" s="56">
        <f>IF(Учёт!$E156&gt;0,WEEKNUM(Учёт!$E156,2),WEEKNUM(Учёт!$F156,2))</f>
        <v>10</v>
      </c>
      <c r="E156" s="8">
        <v>43532</v>
      </c>
      <c r="F156" s="14"/>
      <c r="G156" s="12">
        <v>1</v>
      </c>
      <c r="H156" s="10" t="s">
        <v>63</v>
      </c>
      <c r="I156" s="13">
        <f>IFERROR(VLOOKUP(Учёт!$H156,#REF!,9,FALSE)+Учёт!$G156,0)</f>
        <v>0</v>
      </c>
      <c r="J156" s="10">
        <v>12</v>
      </c>
      <c r="K156" s="2">
        <v>1099.9992</v>
      </c>
      <c r="L156" s="10"/>
      <c r="M156" s="10"/>
      <c r="N156" s="2">
        <f>Учёт!$K156</f>
        <v>1099.9992</v>
      </c>
      <c r="O156" s="2"/>
      <c r="P156" s="2"/>
      <c r="Q156" s="2"/>
      <c r="R156" s="44"/>
      <c r="S156" s="2"/>
      <c r="T156" s="37"/>
      <c r="U156" s="2"/>
      <c r="V156" s="2"/>
      <c r="W156" s="2"/>
      <c r="X156" s="2"/>
      <c r="Y156" s="53"/>
    </row>
    <row r="157" spans="1:25">
      <c r="A157" s="9">
        <v>156</v>
      </c>
      <c r="B157" s="9" t="s">
        <v>74</v>
      </c>
      <c r="C157" s="57">
        <v>1</v>
      </c>
      <c r="D157" s="58">
        <f>IF(Учёт!$E157&gt;0,WEEKNUM(Учёт!$E157,2),WEEKNUM(Учёт!$F157,2))</f>
        <v>10</v>
      </c>
      <c r="E157" s="7">
        <v>43532</v>
      </c>
      <c r="F157" s="14"/>
      <c r="G157" s="15"/>
      <c r="H157" s="9" t="s">
        <v>75</v>
      </c>
      <c r="I157" s="16">
        <f>IFERROR(VLOOKUP(Учёт!$H157,#REF!,9,FALSE)+Учёт!$G157,0)</f>
        <v>0</v>
      </c>
      <c r="J157" s="9">
        <v>12</v>
      </c>
      <c r="K157" s="17">
        <v>999.9999600000001</v>
      </c>
      <c r="L157" s="9"/>
      <c r="M157" s="9"/>
      <c r="N157" s="17">
        <f>Учёт!$K157</f>
        <v>999.9999600000001</v>
      </c>
      <c r="O157" s="17"/>
      <c r="P157" s="17"/>
      <c r="Q157" s="17"/>
      <c r="R157" s="43"/>
      <c r="S157" s="17"/>
      <c r="T157" s="38"/>
      <c r="U157" s="17"/>
      <c r="V157" s="17"/>
      <c r="W157" s="17"/>
      <c r="X157" s="17"/>
      <c r="Y157" s="54"/>
    </row>
    <row r="158" spans="1:25">
      <c r="A158" s="10">
        <v>157</v>
      </c>
      <c r="B158" s="10" t="s">
        <v>74</v>
      </c>
      <c r="C158" s="55">
        <v>1</v>
      </c>
      <c r="D158" s="56">
        <f>IF(Учёт!$E158&gt;0,WEEKNUM(Учёт!$E158,2),WEEKNUM(Учёт!$F158,2))</f>
        <v>10</v>
      </c>
      <c r="E158" s="8">
        <v>43532</v>
      </c>
      <c r="F158" s="11"/>
      <c r="G158" s="12"/>
      <c r="H158" s="10" t="s">
        <v>77</v>
      </c>
      <c r="I158" s="13">
        <f>IFERROR(VLOOKUP(Учёт!$H158,#REF!,9,FALSE)+Учёт!$G158,0)</f>
        <v>0</v>
      </c>
      <c r="J158" s="10">
        <v>0</v>
      </c>
      <c r="K158" s="2">
        <v>0</v>
      </c>
      <c r="L158" s="10"/>
      <c r="M158" s="10"/>
      <c r="N158" s="2">
        <f>Учёт!$K158</f>
        <v>0</v>
      </c>
      <c r="O158" s="2"/>
      <c r="P158" s="2"/>
      <c r="Q158" s="2"/>
      <c r="R158" s="44"/>
      <c r="S158" s="2"/>
      <c r="T158" s="37"/>
      <c r="U158" s="2"/>
      <c r="V158" s="2"/>
      <c r="W158" s="2"/>
      <c r="X158" s="2"/>
      <c r="Y158" s="53"/>
    </row>
    <row r="159" spans="1:25">
      <c r="A159" s="9">
        <v>158</v>
      </c>
      <c r="B159" s="9" t="s">
        <v>74</v>
      </c>
      <c r="C159" s="57">
        <v>1</v>
      </c>
      <c r="D159" s="58">
        <f>IF(Учёт!$E159&gt;0,WEEKNUM(Учёт!$E159,2),WEEKNUM(Учёт!$F159,2))</f>
        <v>10</v>
      </c>
      <c r="E159" s="7">
        <v>43532</v>
      </c>
      <c r="F159" s="14"/>
      <c r="G159" s="15"/>
      <c r="H159" s="9" t="s">
        <v>90</v>
      </c>
      <c r="I159" s="16">
        <f>IFERROR(VLOOKUP(Учёт!$H159,#REF!,9,FALSE)+Учёт!$G159,0)</f>
        <v>0</v>
      </c>
      <c r="J159" s="9">
        <v>12</v>
      </c>
      <c r="K159" s="17">
        <v>999.9999600000001</v>
      </c>
      <c r="L159" s="9"/>
      <c r="M159" s="9"/>
      <c r="N159" s="17">
        <f>Учёт!$K159</f>
        <v>999.9999600000001</v>
      </c>
      <c r="O159" s="17"/>
      <c r="P159" s="17"/>
      <c r="Q159" s="17"/>
      <c r="R159" s="43"/>
      <c r="S159" s="17"/>
      <c r="T159" s="38"/>
      <c r="U159" s="17"/>
      <c r="V159" s="17"/>
      <c r="W159" s="17"/>
      <c r="X159" s="17"/>
      <c r="Y159" s="54"/>
    </row>
    <row r="160" spans="1:25">
      <c r="A160" s="10">
        <v>159</v>
      </c>
      <c r="B160" s="10" t="s">
        <v>74</v>
      </c>
      <c r="C160" s="55">
        <v>1</v>
      </c>
      <c r="D160" s="56">
        <f>IF(Учёт!$E160&gt;0,WEEKNUM(Учёт!$E160,2),WEEKNUM(Учёт!$F160,2))</f>
        <v>10</v>
      </c>
      <c r="E160" s="7">
        <v>43532</v>
      </c>
      <c r="F160" s="11"/>
      <c r="G160" s="12"/>
      <c r="H160" s="10" t="s">
        <v>83</v>
      </c>
      <c r="I160" s="13">
        <f>IFERROR(VLOOKUP(Учёт!$H160,#REF!,9,FALSE)+Учёт!$G160,0)</f>
        <v>0</v>
      </c>
      <c r="J160" s="10">
        <v>12</v>
      </c>
      <c r="K160" s="2">
        <v>999.9999600000001</v>
      </c>
      <c r="L160" s="10"/>
      <c r="M160" s="10"/>
      <c r="N160" s="2">
        <f>Учёт!$K160</f>
        <v>999.9999600000001</v>
      </c>
      <c r="O160" s="2"/>
      <c r="P160" s="2"/>
      <c r="Q160" s="2"/>
      <c r="R160" s="44"/>
      <c r="S160" s="2"/>
      <c r="T160" s="37"/>
      <c r="U160" s="2"/>
      <c r="V160" s="2"/>
      <c r="W160" s="2"/>
      <c r="X160" s="2"/>
      <c r="Y160" s="53"/>
    </row>
    <row r="161" spans="1:25">
      <c r="A161" s="9">
        <v>160</v>
      </c>
      <c r="B161" s="9" t="s">
        <v>74</v>
      </c>
      <c r="C161" s="57">
        <v>1</v>
      </c>
      <c r="D161" s="58">
        <f>IF(Учёт!$E161&gt;0,WEEKNUM(Учёт!$E161,2),WEEKNUM(Учёт!$F161,2))</f>
        <v>10</v>
      </c>
      <c r="E161" s="7">
        <v>43532</v>
      </c>
      <c r="F161" s="14"/>
      <c r="G161" s="15"/>
      <c r="H161" s="9" t="s">
        <v>84</v>
      </c>
      <c r="I161" s="16">
        <f>IFERROR(VLOOKUP(Учёт!$H161,#REF!,9,FALSE)+Учёт!$G161,0)</f>
        <v>0</v>
      </c>
      <c r="J161" s="9">
        <v>12</v>
      </c>
      <c r="K161" s="17">
        <v>999.9999600000001</v>
      </c>
      <c r="L161" s="9"/>
      <c r="M161" s="9"/>
      <c r="N161" s="17">
        <f>Учёт!$K161</f>
        <v>999.9999600000001</v>
      </c>
      <c r="O161" s="17"/>
      <c r="P161" s="17"/>
      <c r="Q161" s="17"/>
      <c r="R161" s="43"/>
      <c r="S161" s="17"/>
      <c r="T161" s="38"/>
      <c r="U161" s="17"/>
      <c r="V161" s="17"/>
      <c r="W161" s="17"/>
      <c r="X161" s="17"/>
      <c r="Y161" s="54"/>
    </row>
    <row r="162" spans="1:25">
      <c r="A162" s="10">
        <v>161</v>
      </c>
      <c r="B162" s="10" t="s">
        <v>74</v>
      </c>
      <c r="C162" s="55">
        <v>1</v>
      </c>
      <c r="D162" s="56">
        <f>IF(Учёт!$E162&gt;0,WEEKNUM(Учёт!$E162,2),WEEKNUM(Учёт!$F162,2))</f>
        <v>10</v>
      </c>
      <c r="E162" s="7"/>
      <c r="F162" s="11">
        <v>43532</v>
      </c>
      <c r="G162" s="12">
        <v>1</v>
      </c>
      <c r="H162" s="10" t="s">
        <v>62</v>
      </c>
      <c r="I162" s="13">
        <f>IFERROR(VLOOKUP(Учёт!$H162,#REF!,9,FALSE)+Учёт!$G162,0)</f>
        <v>0</v>
      </c>
      <c r="J162" s="10">
        <v>12</v>
      </c>
      <c r="K162" s="2">
        <v>1099.9992</v>
      </c>
      <c r="L162" s="10"/>
      <c r="M162" s="10"/>
      <c r="N162" s="2">
        <f>Учёт!$K162</f>
        <v>1099.9992</v>
      </c>
      <c r="O162" s="2"/>
      <c r="P162" s="2"/>
      <c r="Q162" s="2"/>
      <c r="R162" s="44"/>
      <c r="S162" s="2"/>
      <c r="T162" s="37"/>
      <c r="U162" s="2"/>
      <c r="V162" s="2"/>
      <c r="W162" s="2"/>
      <c r="X162" s="2"/>
      <c r="Y162" s="53"/>
    </row>
    <row r="163" spans="1:25">
      <c r="A163" s="9">
        <v>162</v>
      </c>
      <c r="B163" s="9" t="s">
        <v>74</v>
      </c>
      <c r="C163" s="57">
        <v>1</v>
      </c>
      <c r="D163" s="58">
        <f>IF(Учёт!$E163&gt;0,WEEKNUM(Учёт!$E163,2),WEEKNUM(Учёт!$F163,2))</f>
        <v>10</v>
      </c>
      <c r="E163" s="7"/>
      <c r="F163" s="14">
        <v>43532</v>
      </c>
      <c r="G163" s="15">
        <v>2</v>
      </c>
      <c r="H163" s="9" t="s">
        <v>61</v>
      </c>
      <c r="I163" s="16">
        <f>IFERROR(VLOOKUP(Учёт!$H163,#REF!,9,FALSE)+Учёт!$G163,0)</f>
        <v>0</v>
      </c>
      <c r="J163" s="9">
        <v>12</v>
      </c>
      <c r="K163" s="17">
        <v>1200</v>
      </c>
      <c r="L163" s="9"/>
      <c r="M163" s="9"/>
      <c r="N163" s="17">
        <f>Учёт!$K163</f>
        <v>1200</v>
      </c>
      <c r="O163" s="17"/>
      <c r="P163" s="17"/>
      <c r="Q163" s="17"/>
      <c r="R163" s="43"/>
      <c r="S163" s="17"/>
      <c r="T163" s="38"/>
      <c r="U163" s="17"/>
      <c r="V163" s="17"/>
      <c r="W163" s="17"/>
      <c r="X163" s="17"/>
      <c r="Y163" s="54"/>
    </row>
    <row r="164" spans="1:25">
      <c r="A164" s="10">
        <v>163</v>
      </c>
      <c r="B164" s="10" t="s">
        <v>74</v>
      </c>
      <c r="C164" s="55">
        <v>1</v>
      </c>
      <c r="D164" s="56">
        <f>IF(Учёт!$E164&gt;0,WEEKNUM(Учёт!$E164,2),WEEKNUM(Учёт!$F164,2))</f>
        <v>10</v>
      </c>
      <c r="E164" s="7"/>
      <c r="F164" s="11">
        <v>43532</v>
      </c>
      <c r="G164" s="12">
        <v>1</v>
      </c>
      <c r="H164" s="10" t="s">
        <v>59</v>
      </c>
      <c r="I164" s="13">
        <f>IFERROR(VLOOKUP(Учёт!$H164,#REF!,9,FALSE)+Учёт!$G164,0)</f>
        <v>0</v>
      </c>
      <c r="J164" s="10">
        <v>12</v>
      </c>
      <c r="K164" s="2">
        <v>1099.9992</v>
      </c>
      <c r="L164" s="10"/>
      <c r="M164" s="10"/>
      <c r="N164" s="2">
        <f>Учёт!$K164</f>
        <v>1099.9992</v>
      </c>
      <c r="O164" s="2"/>
      <c r="P164" s="2"/>
      <c r="Q164" s="2"/>
      <c r="R164" s="44"/>
      <c r="S164" s="2"/>
      <c r="T164" s="37"/>
      <c r="U164" s="2"/>
      <c r="V164" s="2"/>
      <c r="W164" s="2"/>
      <c r="X164" s="2"/>
      <c r="Y164" s="53"/>
    </row>
    <row r="165" spans="1:25">
      <c r="A165" s="9">
        <v>164</v>
      </c>
      <c r="B165" s="9" t="s">
        <v>74</v>
      </c>
      <c r="C165" s="57">
        <v>1</v>
      </c>
      <c r="D165" s="58">
        <f>IF(Учёт!$E165&gt;0,WEEKNUM(Учёт!$E165,2),WEEKNUM(Учёт!$F165,2))</f>
        <v>10</v>
      </c>
      <c r="E165" s="7"/>
      <c r="F165" s="14">
        <v>43532</v>
      </c>
      <c r="G165" s="15">
        <v>1</v>
      </c>
      <c r="H165" s="9" t="s">
        <v>66</v>
      </c>
      <c r="I165" s="16">
        <f>IFERROR(VLOOKUP(Учёт!$H165,#REF!,9,FALSE)+Учёт!$G165,0)</f>
        <v>0</v>
      </c>
      <c r="J165" s="9">
        <v>12</v>
      </c>
      <c r="K165" s="17">
        <v>1099.9992</v>
      </c>
      <c r="L165" s="9"/>
      <c r="M165" s="9"/>
      <c r="N165" s="17">
        <f>Учёт!$K165</f>
        <v>1099.9992</v>
      </c>
      <c r="O165" s="17"/>
      <c r="P165" s="17"/>
      <c r="Q165" s="17"/>
      <c r="R165" s="43"/>
      <c r="S165" s="17"/>
      <c r="T165" s="38"/>
      <c r="U165" s="17"/>
      <c r="V165" s="17"/>
      <c r="W165" s="17"/>
      <c r="X165" s="17"/>
      <c r="Y165" s="54"/>
    </row>
    <row r="166" spans="1:25">
      <c r="A166" s="10">
        <v>165</v>
      </c>
      <c r="B166" s="10" t="s">
        <v>74</v>
      </c>
      <c r="C166" s="55">
        <v>1</v>
      </c>
      <c r="D166" s="56">
        <f>IF(Учёт!$E166&gt;0,WEEKNUM(Учёт!$E166,2),WEEKNUM(Учёт!$F166,2))</f>
        <v>10</v>
      </c>
      <c r="E166" s="8"/>
      <c r="F166" s="11">
        <v>43532</v>
      </c>
      <c r="G166" s="12"/>
      <c r="H166" s="10" t="s">
        <v>53</v>
      </c>
      <c r="I166" s="13">
        <f>IFERROR(VLOOKUP(Учёт!$H166,#REF!,9,FALSE)+Учёт!$G166,0)</f>
        <v>0</v>
      </c>
      <c r="J166" s="9">
        <v>12</v>
      </c>
      <c r="K166" s="2">
        <v>999.9999600000001</v>
      </c>
      <c r="L166" s="10"/>
      <c r="M166" s="10"/>
      <c r="N166" s="2">
        <f>Учёт!$K166</f>
        <v>999.9999600000001</v>
      </c>
      <c r="O166" s="2"/>
      <c r="P166" s="2"/>
      <c r="Q166" s="2"/>
      <c r="R166" s="44"/>
      <c r="S166" s="2"/>
      <c r="T166" s="37"/>
      <c r="U166" s="2"/>
      <c r="V166" s="2"/>
      <c r="W166" s="2"/>
      <c r="X166" s="2"/>
      <c r="Y166" s="53"/>
    </row>
    <row r="167" spans="1:25">
      <c r="A167" s="9">
        <v>166</v>
      </c>
      <c r="B167" s="9" t="s">
        <v>74</v>
      </c>
      <c r="C167" s="57">
        <v>1</v>
      </c>
      <c r="D167" s="58">
        <f>IF(Учёт!$E167&gt;0,WEEKNUM(Учёт!$E167,2),WEEKNUM(Учёт!$F167,2))</f>
        <v>10</v>
      </c>
      <c r="E167" s="7"/>
      <c r="F167" s="14">
        <v>43532</v>
      </c>
      <c r="G167" s="15"/>
      <c r="H167" s="9" t="s">
        <v>82</v>
      </c>
      <c r="I167" s="16">
        <f>IFERROR(VLOOKUP(Учёт!$H167,#REF!,9,FALSE)+Учёт!$G167,0)</f>
        <v>0</v>
      </c>
      <c r="J167" s="9">
        <v>12</v>
      </c>
      <c r="K167" s="17">
        <v>999.9999600000001</v>
      </c>
      <c r="L167" s="9"/>
      <c r="M167" s="9"/>
      <c r="N167" s="17">
        <f>Учёт!$K167</f>
        <v>999.9999600000001</v>
      </c>
      <c r="O167" s="17"/>
      <c r="P167" s="17"/>
      <c r="Q167" s="17"/>
      <c r="R167" s="43"/>
      <c r="S167" s="17"/>
      <c r="T167" s="38"/>
      <c r="U167" s="17"/>
      <c r="V167" s="17"/>
      <c r="W167" s="17"/>
      <c r="X167" s="17"/>
      <c r="Y167" s="54"/>
    </row>
    <row r="168" spans="1:25">
      <c r="A168" s="10">
        <v>167</v>
      </c>
      <c r="B168" s="10" t="s">
        <v>74</v>
      </c>
      <c r="C168" s="55">
        <v>1</v>
      </c>
      <c r="D168" s="56">
        <f>IF(Учёт!$E168&gt;0,WEEKNUM(Учёт!$E168,2),WEEKNUM(Учёт!$F168,2))</f>
        <v>10</v>
      </c>
      <c r="E168" s="8">
        <v>43533</v>
      </c>
      <c r="F168" s="11"/>
      <c r="G168" s="12">
        <v>1</v>
      </c>
      <c r="H168" s="10" t="s">
        <v>63</v>
      </c>
      <c r="I168" s="13">
        <f>IFERROR(VLOOKUP(Учёт!$H168,#REF!,9,FALSE)+Учёт!$G168,0)</f>
        <v>0</v>
      </c>
      <c r="J168" s="9">
        <v>12</v>
      </c>
      <c r="K168" s="2">
        <v>1099.9992</v>
      </c>
      <c r="L168" s="10"/>
      <c r="M168" s="10"/>
      <c r="N168" s="2">
        <f>Учёт!$K168</f>
        <v>1099.9992</v>
      </c>
      <c r="O168" s="2"/>
      <c r="P168" s="2"/>
      <c r="Q168" s="2"/>
      <c r="R168" s="44"/>
      <c r="S168" s="2"/>
      <c r="T168" s="37"/>
      <c r="U168" s="2"/>
      <c r="V168" s="2"/>
      <c r="W168" s="2"/>
      <c r="X168" s="2"/>
      <c r="Y168" s="53"/>
    </row>
    <row r="169" spans="1:25">
      <c r="A169" s="9">
        <v>168</v>
      </c>
      <c r="B169" s="9" t="s">
        <v>74</v>
      </c>
      <c r="C169" s="57">
        <v>1</v>
      </c>
      <c r="D169" s="58">
        <f>IF(Учёт!$E169&gt;0,WEEKNUM(Учёт!$E169,2),WEEKNUM(Учёт!$F169,2))</f>
        <v>10</v>
      </c>
      <c r="E169" s="7">
        <v>43533</v>
      </c>
      <c r="F169" s="14"/>
      <c r="G169" s="15"/>
      <c r="H169" s="9" t="s">
        <v>58</v>
      </c>
      <c r="I169" s="16">
        <f>IFERROR(VLOOKUP(Учёт!$H169,#REF!,9,FALSE)+Учёт!$G169,0)</f>
        <v>0</v>
      </c>
      <c r="J169" s="9">
        <v>12</v>
      </c>
      <c r="K169" s="17">
        <v>999.9999600000001</v>
      </c>
      <c r="L169" s="9"/>
      <c r="M169" s="9"/>
      <c r="N169" s="17">
        <f>Учёт!$K169</f>
        <v>999.9999600000001</v>
      </c>
      <c r="O169" s="17"/>
      <c r="P169" s="17"/>
      <c r="Q169" s="17"/>
      <c r="R169" s="43"/>
      <c r="S169" s="17"/>
      <c r="T169" s="38"/>
      <c r="U169" s="17"/>
      <c r="V169" s="17"/>
      <c r="W169" s="17"/>
      <c r="X169" s="17"/>
      <c r="Y169" s="54"/>
    </row>
    <row r="170" spans="1:25">
      <c r="A170" s="10">
        <v>169</v>
      </c>
      <c r="B170" s="10" t="s">
        <v>74</v>
      </c>
      <c r="C170" s="55">
        <v>1</v>
      </c>
      <c r="D170" s="56">
        <f>IF(Учёт!$E170&gt;0,WEEKNUM(Учёт!$E170,2),WEEKNUM(Учёт!$F170,2))</f>
        <v>10</v>
      </c>
      <c r="E170" s="8">
        <v>43533</v>
      </c>
      <c r="F170" s="11"/>
      <c r="G170" s="12"/>
      <c r="H170" s="10" t="s">
        <v>57</v>
      </c>
      <c r="I170" s="13">
        <f>IFERROR(VLOOKUP(Учёт!$H170,#REF!,9,FALSE)+Учёт!$G170,0)</f>
        <v>0</v>
      </c>
      <c r="J170" s="9">
        <v>12</v>
      </c>
      <c r="K170" s="2">
        <v>999.9999600000001</v>
      </c>
      <c r="L170" s="10"/>
      <c r="M170" s="10"/>
      <c r="N170" s="2">
        <f>Учёт!$K170</f>
        <v>999.9999600000001</v>
      </c>
      <c r="O170" s="2"/>
      <c r="P170" s="2"/>
      <c r="Q170" s="2"/>
      <c r="R170" s="44"/>
      <c r="S170" s="2"/>
      <c r="T170" s="37"/>
      <c r="U170" s="2"/>
      <c r="V170" s="2"/>
      <c r="W170" s="2"/>
      <c r="X170" s="2"/>
      <c r="Y170" s="53"/>
    </row>
    <row r="171" spans="1:25">
      <c r="A171" s="9">
        <v>170</v>
      </c>
      <c r="B171" s="9" t="s">
        <v>74</v>
      </c>
      <c r="C171" s="57">
        <v>1</v>
      </c>
      <c r="D171" s="58">
        <f>IF(Учёт!$E171&gt;0,WEEKNUM(Учёт!$E171,2),WEEKNUM(Учёт!$F171,2))</f>
        <v>10</v>
      </c>
      <c r="E171" s="7">
        <v>43533</v>
      </c>
      <c r="F171" s="14"/>
      <c r="G171" s="15"/>
      <c r="H171" s="9" t="s">
        <v>51</v>
      </c>
      <c r="I171" s="16">
        <f>IFERROR(VLOOKUP(Учёт!$H171,#REF!,9,FALSE)+Учёт!$G171,0)</f>
        <v>0</v>
      </c>
      <c r="J171" s="9">
        <v>12</v>
      </c>
      <c r="K171" s="17">
        <v>999.9999600000001</v>
      </c>
      <c r="L171" s="9"/>
      <c r="M171" s="9"/>
      <c r="N171" s="17">
        <f>Учёт!$K171</f>
        <v>999.9999600000001</v>
      </c>
      <c r="O171" s="17"/>
      <c r="P171" s="17"/>
      <c r="Q171" s="17"/>
      <c r="R171" s="43"/>
      <c r="S171" s="17"/>
      <c r="T171" s="38"/>
      <c r="U171" s="17"/>
      <c r="V171" s="17"/>
      <c r="W171" s="17"/>
      <c r="X171" s="17"/>
      <c r="Y171" s="54"/>
    </row>
    <row r="172" spans="1:25">
      <c r="A172" s="10">
        <v>171</v>
      </c>
      <c r="B172" s="10" t="s">
        <v>74</v>
      </c>
      <c r="C172" s="55">
        <v>1</v>
      </c>
      <c r="D172" s="56">
        <f>IF(Учёт!$E172&gt;0,WEEKNUM(Учёт!$E172,2),WEEKNUM(Учёт!$F172,2))</f>
        <v>10</v>
      </c>
      <c r="E172" s="8">
        <v>43533</v>
      </c>
      <c r="F172" s="11"/>
      <c r="G172" s="12"/>
      <c r="H172" s="10" t="s">
        <v>75</v>
      </c>
      <c r="I172" s="13">
        <f>IFERROR(VLOOKUP(Учёт!$H172,#REF!,9,FALSE)+Учёт!$G172,0)</f>
        <v>0</v>
      </c>
      <c r="J172" s="9">
        <v>12</v>
      </c>
      <c r="K172" s="2">
        <v>999.9999600000001</v>
      </c>
      <c r="L172" s="10"/>
      <c r="M172" s="10"/>
      <c r="N172" s="2">
        <f>Учёт!$K172</f>
        <v>999.9999600000001</v>
      </c>
      <c r="O172" s="2"/>
      <c r="P172" s="2"/>
      <c r="Q172" s="2"/>
      <c r="R172" s="44"/>
      <c r="S172" s="2"/>
      <c r="T172" s="37"/>
      <c r="U172" s="2"/>
      <c r="V172" s="2"/>
      <c r="W172" s="2"/>
      <c r="X172" s="2"/>
      <c r="Y172" s="53"/>
    </row>
    <row r="173" spans="1:25">
      <c r="A173" s="9">
        <v>172</v>
      </c>
      <c r="B173" s="9" t="s">
        <v>74</v>
      </c>
      <c r="C173" s="57">
        <v>1</v>
      </c>
      <c r="D173" s="58">
        <f>IF(Учёт!$E173&gt;0,WEEKNUM(Учёт!$E173,2),WEEKNUM(Учёт!$F173,2))</f>
        <v>10</v>
      </c>
      <c r="E173" s="7">
        <v>43533</v>
      </c>
      <c r="F173" s="14"/>
      <c r="G173" s="15"/>
      <c r="H173" s="9" t="s">
        <v>84</v>
      </c>
      <c r="I173" s="16">
        <f>IFERROR(VLOOKUP(Учёт!$H173,#REF!,9,FALSE)+Учёт!$G173,0)</f>
        <v>0</v>
      </c>
      <c r="J173" s="9">
        <v>12</v>
      </c>
      <c r="K173" s="17">
        <v>999.9999600000001</v>
      </c>
      <c r="L173" s="9"/>
      <c r="M173" s="9"/>
      <c r="N173" s="17">
        <f>Учёт!$K173</f>
        <v>999.9999600000001</v>
      </c>
      <c r="O173" s="17"/>
      <c r="P173" s="17"/>
      <c r="Q173" s="17"/>
      <c r="R173" s="43"/>
      <c r="S173" s="17"/>
      <c r="T173" s="38"/>
      <c r="U173" s="17"/>
      <c r="V173" s="17"/>
      <c r="W173" s="17"/>
      <c r="X173" s="17"/>
      <c r="Y173" s="54"/>
    </row>
    <row r="174" spans="1:25">
      <c r="A174" s="10">
        <v>173</v>
      </c>
      <c r="B174" s="10" t="s">
        <v>74</v>
      </c>
      <c r="C174" s="55">
        <v>1</v>
      </c>
      <c r="D174" s="56">
        <f>IF(Учёт!$E174&gt;0,WEEKNUM(Учёт!$E174,2),WEEKNUM(Учёт!$F174,2))</f>
        <v>10</v>
      </c>
      <c r="E174" s="8">
        <v>43533</v>
      </c>
      <c r="F174" s="11"/>
      <c r="G174" s="12"/>
      <c r="H174" s="10" t="s">
        <v>90</v>
      </c>
      <c r="I174" s="13">
        <f>IFERROR(VLOOKUP(Учёт!$H174,#REF!,9,FALSE)+Учёт!$G174,0)</f>
        <v>0</v>
      </c>
      <c r="J174" s="10">
        <v>11</v>
      </c>
      <c r="K174" s="2">
        <v>916.66663000000005</v>
      </c>
      <c r="L174" s="10">
        <v>314</v>
      </c>
      <c r="M174" s="10"/>
      <c r="N174" s="2">
        <f>Учёт!$K174</f>
        <v>916.66663000000005</v>
      </c>
      <c r="O174" s="2"/>
      <c r="P174" s="2"/>
      <c r="Q174" s="2"/>
      <c r="R174" s="44"/>
      <c r="S174" s="2"/>
      <c r="T174" s="37"/>
      <c r="U174" s="2"/>
      <c r="V174" s="2"/>
      <c r="W174" s="2"/>
      <c r="X174" s="2"/>
      <c r="Y174" s="53"/>
    </row>
    <row r="175" spans="1:25">
      <c r="A175" s="9">
        <v>174</v>
      </c>
      <c r="B175" s="9" t="s">
        <v>74</v>
      </c>
      <c r="C175" s="57">
        <v>1</v>
      </c>
      <c r="D175" s="58">
        <f>IF(Учёт!$E175&gt;0,WEEKNUM(Учёт!$E175,2),WEEKNUM(Учёт!$F175,2))</f>
        <v>10</v>
      </c>
      <c r="E175" s="7">
        <v>43533</v>
      </c>
      <c r="F175" s="14"/>
      <c r="G175" s="15"/>
      <c r="H175" s="9" t="s">
        <v>83</v>
      </c>
      <c r="I175" s="16">
        <f>IFERROR(VLOOKUP(Учёт!$H175,#REF!,9,FALSE)+Учёт!$G175,0)</f>
        <v>0</v>
      </c>
      <c r="J175" s="9">
        <v>0</v>
      </c>
      <c r="K175" s="17">
        <v>0</v>
      </c>
      <c r="L175" s="9"/>
      <c r="M175" s="9"/>
      <c r="N175" s="17">
        <f>Учёт!$K175</f>
        <v>0</v>
      </c>
      <c r="O175" s="17"/>
      <c r="P175" s="17"/>
      <c r="Q175" s="17"/>
      <c r="R175" s="43"/>
      <c r="S175" s="17"/>
      <c r="T175" s="38"/>
      <c r="U175" s="17"/>
      <c r="V175" s="17"/>
      <c r="W175" s="17"/>
      <c r="X175" s="17"/>
      <c r="Y175" s="54"/>
    </row>
    <row r="176" spans="1:25">
      <c r="A176" s="10">
        <v>175</v>
      </c>
      <c r="B176" s="10" t="s">
        <v>74</v>
      </c>
      <c r="C176" s="55">
        <v>1</v>
      </c>
      <c r="D176" s="56">
        <f>IF(Учёт!$E176&gt;0,WEEKNUM(Учёт!$E176,2),WEEKNUM(Учёт!$F176,2))</f>
        <v>10</v>
      </c>
      <c r="E176" s="11"/>
      <c r="F176" s="11">
        <v>43533</v>
      </c>
      <c r="G176" s="12">
        <v>2</v>
      </c>
      <c r="H176" s="74" t="s">
        <v>61</v>
      </c>
      <c r="I176" s="13">
        <f>IFERROR(VLOOKUP(Учёт!$H176,#REF!,9,FALSE)+Учёт!$G176,0)</f>
        <v>0</v>
      </c>
      <c r="J176" s="10">
        <v>12</v>
      </c>
      <c r="K176" s="2">
        <v>1200</v>
      </c>
      <c r="L176" s="10"/>
      <c r="M176" s="10"/>
      <c r="N176" s="2">
        <f>Учёт!$K176</f>
        <v>1200</v>
      </c>
      <c r="O176" s="2"/>
      <c r="P176" s="2"/>
      <c r="Q176" s="2"/>
      <c r="R176" s="44"/>
      <c r="S176" s="2"/>
      <c r="T176" s="37"/>
      <c r="U176" s="2"/>
      <c r="V176" s="2"/>
      <c r="W176" s="2"/>
      <c r="X176" s="2"/>
      <c r="Y176" s="53"/>
    </row>
    <row r="177" spans="1:25">
      <c r="A177" s="9">
        <v>176</v>
      </c>
      <c r="B177" s="9" t="s">
        <v>74</v>
      </c>
      <c r="C177" s="57">
        <v>1</v>
      </c>
      <c r="D177" s="58">
        <f>IF(Учёт!$E177&gt;0,WEEKNUM(Учёт!$E177,2),WEEKNUM(Учёт!$F177,2))</f>
        <v>10</v>
      </c>
      <c r="E177" s="7"/>
      <c r="F177" s="14">
        <v>43533</v>
      </c>
      <c r="G177" s="15">
        <v>1</v>
      </c>
      <c r="H177" s="73" t="s">
        <v>62</v>
      </c>
      <c r="I177" s="16">
        <f>IFERROR(VLOOKUP(Учёт!$H177,#REF!,9,FALSE)+Учёт!$G177,0)</f>
        <v>0</v>
      </c>
      <c r="J177" s="9">
        <v>12</v>
      </c>
      <c r="K177" s="17">
        <v>1099.9992</v>
      </c>
      <c r="L177" s="9"/>
      <c r="M177" s="9"/>
      <c r="N177" s="17">
        <f>Учёт!$K177</f>
        <v>1099.9992</v>
      </c>
      <c r="O177" s="17"/>
      <c r="P177" s="17"/>
      <c r="Q177" s="17"/>
      <c r="R177" s="43"/>
      <c r="S177" s="17"/>
      <c r="T177" s="38"/>
      <c r="U177" s="17"/>
      <c r="V177" s="17"/>
      <c r="W177" s="17"/>
      <c r="X177" s="17"/>
      <c r="Y177" s="54"/>
    </row>
    <row r="178" spans="1:25">
      <c r="A178" s="10">
        <v>177</v>
      </c>
      <c r="B178" s="10" t="s">
        <v>74</v>
      </c>
      <c r="C178" s="55">
        <v>1</v>
      </c>
      <c r="D178" s="56">
        <f>IF(Учёт!$E178&gt;0,WEEKNUM(Учёт!$E178,2),WEEKNUM(Учёт!$F178,2))</f>
        <v>10</v>
      </c>
      <c r="E178" s="8"/>
      <c r="F178" s="11">
        <v>43533</v>
      </c>
      <c r="G178" s="12">
        <v>1</v>
      </c>
      <c r="H178" s="75" t="s">
        <v>66</v>
      </c>
      <c r="I178" s="13">
        <f>IFERROR(VLOOKUP(Учёт!$H178,#REF!,9,FALSE)+Учёт!$G178,0)</f>
        <v>0</v>
      </c>
      <c r="J178" s="10">
        <v>12</v>
      </c>
      <c r="K178" s="2">
        <v>1099.9992</v>
      </c>
      <c r="L178" s="10"/>
      <c r="M178" s="10"/>
      <c r="N178" s="2">
        <f>Учёт!$K178</f>
        <v>1099.9992</v>
      </c>
      <c r="O178" s="2"/>
      <c r="P178" s="2"/>
      <c r="Q178" s="2"/>
      <c r="R178" s="44"/>
      <c r="S178" s="2"/>
      <c r="T178" s="37"/>
      <c r="U178" s="2"/>
      <c r="V178" s="2"/>
      <c r="W178" s="2"/>
      <c r="X178" s="2"/>
      <c r="Y178" s="53"/>
    </row>
    <row r="179" spans="1:25">
      <c r="A179" s="9">
        <v>178</v>
      </c>
      <c r="B179" s="9" t="s">
        <v>74</v>
      </c>
      <c r="C179" s="57">
        <v>1</v>
      </c>
      <c r="D179" s="58">
        <f>IF(Учёт!$E179&gt;0,WEEKNUM(Учёт!$E179,2),WEEKNUM(Учёт!$F179,2))</f>
        <v>10</v>
      </c>
      <c r="E179" s="7"/>
      <c r="F179" s="14">
        <v>43533</v>
      </c>
      <c r="G179" s="15"/>
      <c r="H179" s="76" t="s">
        <v>85</v>
      </c>
      <c r="I179" s="16">
        <f>IFERROR(VLOOKUP(Учёт!$H179,#REF!,9,FALSE)+Учёт!$G179,0)</f>
        <v>0</v>
      </c>
      <c r="J179" s="9">
        <v>0</v>
      </c>
      <c r="K179" s="17">
        <v>0</v>
      </c>
      <c r="L179" s="9"/>
      <c r="M179" s="9"/>
      <c r="N179" s="17">
        <f>Учёт!$K179</f>
        <v>0</v>
      </c>
      <c r="O179" s="17"/>
      <c r="P179" s="17"/>
      <c r="Q179" s="17"/>
      <c r="R179" s="43"/>
      <c r="S179" s="17"/>
      <c r="T179" s="38"/>
      <c r="U179" s="17"/>
      <c r="V179" s="17"/>
      <c r="W179" s="17"/>
      <c r="X179" s="17"/>
      <c r="Y179" s="54"/>
    </row>
    <row r="180" spans="1:25">
      <c r="A180" s="10">
        <v>179</v>
      </c>
      <c r="B180" s="10" t="s">
        <v>74</v>
      </c>
      <c r="C180" s="55">
        <v>1</v>
      </c>
      <c r="D180" s="56">
        <f>IF(Учёт!$E180&gt;0,WEEKNUM(Учёт!$E180,2),WEEKNUM(Учёт!$F180,2))</f>
        <v>10</v>
      </c>
      <c r="E180" s="11">
        <v>43534</v>
      </c>
      <c r="F180" s="11"/>
      <c r="G180" s="12"/>
      <c r="H180" s="75" t="s">
        <v>53</v>
      </c>
      <c r="I180" s="13">
        <f>IFERROR(VLOOKUP(Учёт!$H180,#REF!,9,FALSE)+Учёт!$G180,0)</f>
        <v>0</v>
      </c>
      <c r="J180" s="10">
        <v>12</v>
      </c>
      <c r="K180" s="2">
        <v>999.9999600000001</v>
      </c>
      <c r="L180" s="10"/>
      <c r="M180" s="10"/>
      <c r="N180" s="2">
        <f>Учёт!$K180</f>
        <v>999.9999600000001</v>
      </c>
      <c r="O180" s="2"/>
      <c r="P180" s="2"/>
      <c r="Q180" s="2"/>
      <c r="R180" s="44"/>
      <c r="S180" s="2"/>
      <c r="T180" s="37"/>
      <c r="U180" s="2"/>
      <c r="V180" s="2"/>
      <c r="W180" s="2"/>
      <c r="X180" s="2"/>
      <c r="Y180" s="53"/>
    </row>
    <row r="181" spans="1:25">
      <c r="A181" s="9">
        <v>180</v>
      </c>
      <c r="B181" s="9" t="s">
        <v>74</v>
      </c>
      <c r="C181" s="57">
        <v>1</v>
      </c>
      <c r="D181" s="58">
        <f>IF(Учёт!$E181&gt;0,WEEKNUM(Учёт!$E181,2),WEEKNUM(Учёт!$F181,2))</f>
        <v>10</v>
      </c>
      <c r="E181" s="14">
        <v>43534</v>
      </c>
      <c r="F181" s="14"/>
      <c r="G181" s="15"/>
      <c r="H181" s="9" t="s">
        <v>82</v>
      </c>
      <c r="I181" s="16">
        <f>IFERROR(VLOOKUP(Учёт!$H181,#REF!,9,FALSE)+Учёт!$G181,0)</f>
        <v>0</v>
      </c>
      <c r="J181" s="9">
        <v>12</v>
      </c>
      <c r="K181" s="17">
        <v>999.9999600000001</v>
      </c>
      <c r="L181" s="9"/>
      <c r="M181" s="9"/>
      <c r="N181" s="17">
        <f>Учёт!$K181</f>
        <v>999.9999600000001</v>
      </c>
      <c r="O181" s="17"/>
      <c r="P181" s="17"/>
      <c r="Q181" s="17"/>
      <c r="R181" s="43"/>
      <c r="S181" s="17"/>
      <c r="T181" s="38"/>
      <c r="U181" s="17"/>
      <c r="V181" s="17"/>
      <c r="W181" s="17"/>
      <c r="X181" s="17"/>
      <c r="Y181" s="54"/>
    </row>
    <row r="182" spans="1:25">
      <c r="A182" s="10">
        <v>181</v>
      </c>
      <c r="B182" s="10" t="s">
        <v>74</v>
      </c>
      <c r="C182" s="55">
        <v>1</v>
      </c>
      <c r="D182" s="56">
        <f>IF(Учёт!$E182&gt;0,WEEKNUM(Учёт!$E182,2),WEEKNUM(Учёт!$F182,2))</f>
        <v>10</v>
      </c>
      <c r="E182" s="11"/>
      <c r="F182" s="11">
        <v>43534</v>
      </c>
      <c r="G182" s="12">
        <v>2</v>
      </c>
      <c r="H182" s="10" t="s">
        <v>61</v>
      </c>
      <c r="I182" s="13">
        <f>IFERROR(VLOOKUP(Учёт!$H182,#REF!,9,FALSE)+Учёт!$G182,0)</f>
        <v>0</v>
      </c>
      <c r="J182" s="10">
        <v>12</v>
      </c>
      <c r="K182" s="2">
        <v>1200</v>
      </c>
      <c r="L182" s="10"/>
      <c r="M182" s="10"/>
      <c r="N182" s="2">
        <f>Учёт!$K182</f>
        <v>1200</v>
      </c>
      <c r="O182" s="2"/>
      <c r="P182" s="2"/>
      <c r="Q182" s="2"/>
      <c r="R182" s="44"/>
      <c r="S182" s="2"/>
      <c r="T182" s="37"/>
      <c r="U182" s="2"/>
      <c r="V182" s="2"/>
      <c r="W182" s="2"/>
      <c r="X182" s="2"/>
      <c r="Y182" s="53"/>
    </row>
    <row r="183" spans="1:25">
      <c r="A183" s="9">
        <v>182</v>
      </c>
      <c r="B183" s="9" t="s">
        <v>74</v>
      </c>
      <c r="C183" s="57">
        <v>1</v>
      </c>
      <c r="D183" s="58">
        <f>IF(Учёт!$E183&gt;0,WEEKNUM(Учёт!$E183,2),WEEKNUM(Учёт!$F183,2))</f>
        <v>10</v>
      </c>
      <c r="E183" s="14"/>
      <c r="F183" s="14">
        <v>43534</v>
      </c>
      <c r="G183" s="15">
        <v>1</v>
      </c>
      <c r="H183" s="9" t="s">
        <v>62</v>
      </c>
      <c r="I183" s="16">
        <f>IFERROR(VLOOKUP(Учёт!$H183,#REF!,9,FALSE)+Учёт!$G183,0)</f>
        <v>0</v>
      </c>
      <c r="J183" s="9">
        <v>12</v>
      </c>
      <c r="K183" s="17">
        <v>1099.9992</v>
      </c>
      <c r="L183" s="9"/>
      <c r="M183" s="9"/>
      <c r="N183" s="17">
        <f>Учёт!$K183</f>
        <v>1099.9992</v>
      </c>
      <c r="O183" s="17"/>
      <c r="P183" s="17"/>
      <c r="Q183" s="17"/>
      <c r="R183" s="43"/>
      <c r="S183" s="17"/>
      <c r="T183" s="38"/>
      <c r="U183" s="17"/>
      <c r="V183" s="17"/>
      <c r="W183" s="17"/>
      <c r="X183" s="17"/>
      <c r="Y183" s="54"/>
    </row>
  </sheetData>
  <conditionalFormatting sqref="I1:I1048576">
    <cfRule type="cellIs" dxfId="5" priority="7" operator="equal">
      <formula>3</formula>
    </cfRule>
    <cfRule type="cellIs" dxfId="4" priority="8" operator="equal">
      <formula>2</formula>
    </cfRule>
  </conditionalFormatting>
  <conditionalFormatting sqref="L2:L183">
    <cfRule type="cellIs" dxfId="3" priority="6" operator="greaterThan">
      <formula>0</formula>
    </cfRule>
  </conditionalFormatting>
  <conditionalFormatting sqref="E2:F183">
    <cfRule type="expression" dxfId="2" priority="5">
      <formula>E2:F2=TODAY()</formula>
    </cfRule>
  </conditionalFormatting>
  <conditionalFormatting sqref="J1:J1048576">
    <cfRule type="cellIs" dxfId="1" priority="4" operator="equal">
      <formula>0</formula>
    </cfRule>
  </conditionalFormatting>
  <conditionalFormatting sqref="H1:H175 H178:H1048576">
    <cfRule type="expression" dxfId="0" priority="2">
      <formula>IF(J1=0,1,0)</formula>
    </cfRule>
  </conditionalFormatting>
  <dataValidations count="2">
    <dataValidation type="list" allowBlank="1" showInputMessage="1" showErrorMessage="1" sqref="H1 H165:H1048576 H154:H160 H145 H139:H140">
      <formula1>#REF!</formula1>
    </dataValidation>
    <dataValidation type="list" allowBlank="1" showInputMessage="1" showErrorMessage="1" sqref="H2:H138 H161:H164 H146:H153 H141:H144">
      <formula1>ФИО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X46"/>
  <sheetViews>
    <sheetView tabSelected="1" topLeftCell="CC1" zoomScale="40" zoomScaleNormal="40" zoomScaleSheetLayoutView="40" workbookViewId="0">
      <pane xSplit="2" ySplit="9" topLeftCell="CE10" activePane="bottomRight" state="frozen"/>
      <selection activeCell="CC1" sqref="CC1"/>
      <selection pane="topRight" activeCell="CE1" sqref="CE1"/>
      <selection pane="bottomLeft" activeCell="CC10" sqref="CC10"/>
      <selection pane="bottomRight" activeCell="CE10" sqref="CE10"/>
    </sheetView>
  </sheetViews>
  <sheetFormatPr defaultRowHeight="18"/>
  <cols>
    <col min="1" max="1" width="12.88671875" style="3" bestFit="1" customWidth="1"/>
    <col min="2" max="2" width="39.77734375" style="3" bestFit="1" customWidth="1"/>
    <col min="3" max="16" width="17.6640625" style="3" customWidth="1"/>
    <col min="17" max="17" width="19.6640625" style="3" customWidth="1"/>
    <col min="18" max="18" width="24.88671875" style="3" customWidth="1"/>
    <col min="19" max="19" width="33" style="3" customWidth="1"/>
    <col min="20" max="20" width="36.33203125" style="3" customWidth="1"/>
    <col min="21" max="21" width="12.88671875" style="3" bestFit="1" customWidth="1"/>
    <col min="22" max="22" width="39.77734375" style="3" bestFit="1" customWidth="1"/>
    <col min="23" max="36" width="17.6640625" style="3" customWidth="1"/>
    <col min="37" max="37" width="23.77734375" style="3" bestFit="1" customWidth="1"/>
    <col min="38" max="38" width="24.88671875" style="3" customWidth="1"/>
    <col min="39" max="39" width="36.77734375" style="3" customWidth="1"/>
    <col min="40" max="40" width="45.44140625" style="3" customWidth="1"/>
    <col min="41" max="41" width="12.88671875" style="3" bestFit="1" customWidth="1"/>
    <col min="42" max="42" width="39.77734375" style="3" bestFit="1" customWidth="1"/>
    <col min="43" max="56" width="17.6640625" style="3" customWidth="1"/>
    <col min="57" max="57" width="23.77734375" style="3" bestFit="1" customWidth="1"/>
    <col min="58" max="58" width="24.88671875" style="3" customWidth="1"/>
    <col min="59" max="59" width="36.77734375" style="3" customWidth="1"/>
    <col min="60" max="60" width="45.44140625" style="3" customWidth="1"/>
    <col min="61" max="61" width="12.88671875" style="3" bestFit="1" customWidth="1"/>
    <col min="62" max="62" width="39.77734375" style="3" bestFit="1" customWidth="1"/>
    <col min="63" max="76" width="17.6640625" style="3" customWidth="1"/>
    <col min="77" max="77" width="23.77734375" style="3" bestFit="1" customWidth="1"/>
    <col min="78" max="78" width="24.88671875" style="3" customWidth="1"/>
    <col min="79" max="79" width="36.77734375" style="3" customWidth="1"/>
    <col min="80" max="80" width="45.44140625" style="3" customWidth="1"/>
    <col min="81" max="81" width="12.88671875" style="3" bestFit="1" customWidth="1"/>
    <col min="82" max="82" width="39.77734375" style="3" bestFit="1" customWidth="1"/>
    <col min="83" max="96" width="17.6640625" style="3" customWidth="1"/>
    <col min="97" max="97" width="23.77734375" style="3" bestFit="1" customWidth="1"/>
    <col min="98" max="98" width="24.88671875" style="3" customWidth="1"/>
    <col min="99" max="99" width="36.77734375" style="3" customWidth="1"/>
    <col min="100" max="100" width="45.44140625" style="3" customWidth="1"/>
    <col min="101" max="101" width="12.88671875" style="3" bestFit="1" customWidth="1"/>
    <col min="102" max="102" width="43.77734375" style="3" customWidth="1"/>
    <col min="103" max="116" width="17.6640625" style="3" customWidth="1"/>
    <col min="117" max="117" width="23.77734375" style="3" bestFit="1" customWidth="1"/>
    <col min="118" max="118" width="24.88671875" style="3" customWidth="1"/>
    <col min="119" max="119" width="36.77734375" style="3" customWidth="1"/>
    <col min="120" max="120" width="45.44140625" style="3" customWidth="1"/>
    <col min="121" max="121" width="12.88671875" style="3" bestFit="1" customWidth="1"/>
    <col min="122" max="122" width="39.77734375" style="3" bestFit="1" customWidth="1"/>
    <col min="123" max="136" width="17.6640625" style="3" customWidth="1"/>
    <col min="137" max="137" width="23.77734375" style="3" bestFit="1" customWidth="1"/>
    <col min="138" max="138" width="24.88671875" style="3" customWidth="1"/>
    <col min="139" max="139" width="36.77734375" style="3" customWidth="1"/>
    <col min="140" max="140" width="45.44140625" style="3" customWidth="1"/>
    <col min="141" max="141" width="12.88671875" style="3" bestFit="1" customWidth="1"/>
    <col min="142" max="142" width="39.77734375" style="3" bestFit="1" customWidth="1"/>
    <col min="143" max="156" width="17.6640625" style="3" customWidth="1"/>
    <col min="157" max="157" width="23.77734375" style="3" bestFit="1" customWidth="1"/>
    <col min="158" max="158" width="24.88671875" style="3" customWidth="1"/>
    <col min="159" max="159" width="36.77734375" style="3" customWidth="1"/>
    <col min="160" max="160" width="45.44140625" style="3" customWidth="1"/>
    <col min="161" max="161" width="12.88671875" style="3" bestFit="1" customWidth="1"/>
    <col min="162" max="162" width="39.77734375" style="3" bestFit="1" customWidth="1"/>
    <col min="163" max="176" width="17.6640625" style="3" customWidth="1"/>
    <col min="177" max="177" width="23.77734375" style="3" bestFit="1" customWidth="1"/>
    <col min="178" max="178" width="24.88671875" style="3" customWidth="1"/>
    <col min="179" max="179" width="36.77734375" style="3" customWidth="1"/>
    <col min="180" max="180" width="45.44140625" style="3" customWidth="1"/>
    <col min="181" max="16384" width="8.88671875" style="3"/>
  </cols>
  <sheetData>
    <row r="1" spans="1:180" ht="18.600000000000001" thickBot="1">
      <c r="A1" s="4" t="s">
        <v>22</v>
      </c>
      <c r="B1" s="5">
        <f>WEEKNUM(C7,1)</f>
        <v>6</v>
      </c>
      <c r="C1" s="3" t="s">
        <v>64</v>
      </c>
      <c r="E1" s="49" t="e">
        <f>Q3/#REF!</f>
        <v>#REF!</v>
      </c>
      <c r="F1" s="3" t="s">
        <v>65</v>
      </c>
      <c r="H1" s="50" t="e">
        <f>E1</f>
        <v>#REF!</v>
      </c>
      <c r="U1" s="4" t="s">
        <v>22</v>
      </c>
      <c r="V1" s="5">
        <f>WEEKNUM(W7,1)</f>
        <v>7</v>
      </c>
      <c r="W1" s="3" t="s">
        <v>64</v>
      </c>
      <c r="Y1" s="49" t="e">
        <f>AK3/AK2</f>
        <v>#VALUE!</v>
      </c>
      <c r="Z1" s="3" t="s">
        <v>65</v>
      </c>
      <c r="AB1" s="50" t="e">
        <f>AVERAGE($H$1,$Y$1)</f>
        <v>#REF!</v>
      </c>
      <c r="AO1" s="4" t="s">
        <v>22</v>
      </c>
      <c r="AP1" s="5">
        <f>WEEKNUM(AQ7,1)</f>
        <v>8</v>
      </c>
      <c r="AQ1" s="3" t="s">
        <v>64</v>
      </c>
      <c r="AS1" s="49" t="e">
        <f>BE3/BE2</f>
        <v>#VALUE!</v>
      </c>
      <c r="AT1" s="3" t="s">
        <v>65</v>
      </c>
      <c r="AV1" s="50" t="e">
        <f>AVERAGE($H$1,$Y$1,$AS$1)</f>
        <v>#REF!</v>
      </c>
      <c r="BI1" s="4" t="s">
        <v>22</v>
      </c>
      <c r="BJ1" s="5">
        <f>WEEKNUM(BK7,1)</f>
        <v>9</v>
      </c>
      <c r="BK1" s="3" t="s">
        <v>64</v>
      </c>
      <c r="BM1" s="49" t="e">
        <f>BY3/BY2</f>
        <v>#VALUE!</v>
      </c>
      <c r="BN1" s="3" t="s">
        <v>65</v>
      </c>
      <c r="BP1" s="50" t="e">
        <f>AVERAGE($H$1,$Y$1,$AS$1,$BM$1)</f>
        <v>#REF!</v>
      </c>
      <c r="CC1" s="4" t="s">
        <v>22</v>
      </c>
      <c r="CD1" s="5">
        <f>WEEKNUM(CE7,1)</f>
        <v>10</v>
      </c>
      <c r="CE1" s="3" t="s">
        <v>64</v>
      </c>
      <c r="CG1" s="49" t="e">
        <f>CS4/CS2</f>
        <v>#VALUE!</v>
      </c>
      <c r="CH1" s="3" t="s">
        <v>65</v>
      </c>
      <c r="CJ1" s="50" t="e">
        <f>AVERAGE($H$1,$Y$1,$AS$1,$BM$1,$CG$1)</f>
        <v>#REF!</v>
      </c>
      <c r="CW1" s="4" t="s">
        <v>22</v>
      </c>
      <c r="CX1" s="5">
        <f>WEEKNUM(CY7,1)</f>
        <v>11</v>
      </c>
      <c r="CY1" s="3" t="s">
        <v>64</v>
      </c>
      <c r="DA1" s="49" t="e">
        <f>DM4/DM2</f>
        <v>#VALUE!</v>
      </c>
      <c r="DB1" s="3" t="s">
        <v>65</v>
      </c>
      <c r="DD1" s="50" t="e">
        <f>AVERAGE($H$1,$Y$1,$AS$1,$BM$1,$DA$1)</f>
        <v>#REF!</v>
      </c>
      <c r="DQ1" s="4" t="s">
        <v>22</v>
      </c>
      <c r="DR1" s="5">
        <f>WEEKNUM(DS7,1)</f>
        <v>12</v>
      </c>
      <c r="DS1" s="3" t="s">
        <v>64</v>
      </c>
      <c r="DU1" s="49" t="e">
        <f>EG4/EG2</f>
        <v>#VALUE!</v>
      </c>
      <c r="DV1" s="3" t="s">
        <v>65</v>
      </c>
      <c r="DX1" s="50" t="e">
        <f>AVERAGE($H$1,$Y$1,$AS$1,$BM$1,$CG$1,$DA$1,$DU$1)</f>
        <v>#REF!</v>
      </c>
      <c r="EK1" s="4" t="s">
        <v>22</v>
      </c>
      <c r="EL1" s="5">
        <f>WEEKNUM(EM7,1)</f>
        <v>13</v>
      </c>
      <c r="EM1" s="3" t="s">
        <v>64</v>
      </c>
      <c r="EO1" s="49" t="e">
        <f>FA4/FA2</f>
        <v>#VALUE!</v>
      </c>
      <c r="EP1" s="3" t="s">
        <v>65</v>
      </c>
      <c r="ER1" s="50" t="e">
        <f>AVERAGE($H$1,$Y$1,$AS$1,$BM$1)</f>
        <v>#REF!</v>
      </c>
      <c r="FE1" s="4" t="s">
        <v>22</v>
      </c>
      <c r="FF1" s="5">
        <f>WEEKNUM(FG7,1)</f>
        <v>14</v>
      </c>
      <c r="FG1" s="3" t="s">
        <v>64</v>
      </c>
      <c r="FI1" s="49" t="e">
        <f>FU4/FU2</f>
        <v>#VALUE!</v>
      </c>
      <c r="FJ1" s="3" t="s">
        <v>65</v>
      </c>
      <c r="FL1" s="50" t="e">
        <f>AVERAGE($H$1,$Y$1,$AS$1,$BM$1)</f>
        <v>#REF!</v>
      </c>
    </row>
    <row r="2" spans="1:180" ht="47.4" customHeight="1">
      <c r="A2" s="47" t="s">
        <v>38</v>
      </c>
      <c r="B2" s="48"/>
      <c r="C2" s="25">
        <v>2</v>
      </c>
      <c r="D2" s="26">
        <v>0</v>
      </c>
      <c r="E2" s="25">
        <v>0</v>
      </c>
      <c r="F2" s="26">
        <v>0</v>
      </c>
      <c r="G2" s="25"/>
      <c r="H2" s="26"/>
      <c r="I2" s="25">
        <v>10</v>
      </c>
      <c r="J2" s="26">
        <v>0</v>
      </c>
      <c r="K2" s="25"/>
      <c r="L2" s="26"/>
      <c r="M2" s="25"/>
      <c r="N2" s="26">
        <v>5</v>
      </c>
      <c r="O2" s="25"/>
      <c r="P2" s="26">
        <v>2</v>
      </c>
      <c r="Q2" s="77" t="s">
        <v>39</v>
      </c>
      <c r="R2" s="77" t="s">
        <v>47</v>
      </c>
      <c r="S2" s="77" t="s">
        <v>5</v>
      </c>
      <c r="T2" s="77" t="s">
        <v>24</v>
      </c>
      <c r="U2" s="47" t="s">
        <v>38</v>
      </c>
      <c r="V2" s="48"/>
      <c r="W2" s="25">
        <v>7</v>
      </c>
      <c r="X2" s="26">
        <v>2</v>
      </c>
      <c r="Y2" s="25">
        <v>8</v>
      </c>
      <c r="Z2" s="26"/>
      <c r="AA2" s="25"/>
      <c r="AB2" s="26"/>
      <c r="AC2" s="25"/>
      <c r="AD2" s="26"/>
      <c r="AE2" s="25"/>
      <c r="AF2" s="26"/>
      <c r="AG2" s="25"/>
      <c r="AH2" s="26"/>
      <c r="AI2" s="25"/>
      <c r="AJ2" s="26"/>
      <c r="AK2" s="77" t="s">
        <v>39</v>
      </c>
      <c r="AL2" s="77" t="s">
        <v>47</v>
      </c>
      <c r="AM2" s="77" t="s">
        <v>5</v>
      </c>
      <c r="AN2" s="77" t="s">
        <v>24</v>
      </c>
      <c r="AO2" s="47" t="s">
        <v>38</v>
      </c>
      <c r="AP2" s="48"/>
      <c r="AQ2" s="25"/>
      <c r="AR2" s="26">
        <v>7</v>
      </c>
      <c r="AS2" s="25"/>
      <c r="AT2" s="26">
        <v>6</v>
      </c>
      <c r="AU2" s="25"/>
      <c r="AV2" s="26"/>
      <c r="AW2" s="25">
        <v>0</v>
      </c>
      <c r="AX2" s="26">
        <v>2</v>
      </c>
      <c r="AY2" s="25">
        <v>4</v>
      </c>
      <c r="AZ2" s="26">
        <v>3</v>
      </c>
      <c r="BA2" s="25">
        <v>2</v>
      </c>
      <c r="BB2" s="26">
        <v>5</v>
      </c>
      <c r="BC2" s="25"/>
      <c r="BD2" s="26">
        <v>5</v>
      </c>
      <c r="BE2" s="77" t="s">
        <v>39</v>
      </c>
      <c r="BF2" s="77" t="s">
        <v>47</v>
      </c>
      <c r="BG2" s="77" t="s">
        <v>5</v>
      </c>
      <c r="BH2" s="77" t="s">
        <v>24</v>
      </c>
      <c r="BI2" s="91" t="s">
        <v>38</v>
      </c>
      <c r="BJ2" s="92"/>
      <c r="BK2" s="25"/>
      <c r="BL2" s="26"/>
      <c r="BM2" s="25">
        <v>5</v>
      </c>
      <c r="BN2" s="26"/>
      <c r="BO2" s="25"/>
      <c r="BP2" s="26"/>
      <c r="BQ2" s="25">
        <v>7</v>
      </c>
      <c r="BR2" s="26">
        <v>2</v>
      </c>
      <c r="BS2" s="25">
        <v>4</v>
      </c>
      <c r="BT2" s="26">
        <v>4</v>
      </c>
      <c r="BU2" s="25"/>
      <c r="BV2" s="26">
        <v>2</v>
      </c>
      <c r="BW2" s="25">
        <v>3</v>
      </c>
      <c r="BX2" s="26">
        <v>9</v>
      </c>
      <c r="BY2" s="77" t="s">
        <v>39</v>
      </c>
      <c r="BZ2" s="77" t="s">
        <v>47</v>
      </c>
      <c r="CA2" s="77" t="s">
        <v>5</v>
      </c>
      <c r="CB2" s="77" t="s">
        <v>24</v>
      </c>
      <c r="CC2" s="91" t="s">
        <v>38</v>
      </c>
      <c r="CD2" s="92"/>
      <c r="CE2" s="61">
        <v>1</v>
      </c>
      <c r="CF2" s="26">
        <v>10</v>
      </c>
      <c r="CG2" s="25"/>
      <c r="CH2" s="26">
        <v>2</v>
      </c>
      <c r="CI2" s="25"/>
      <c r="CJ2" s="26">
        <v>5</v>
      </c>
      <c r="CK2" s="25">
        <v>7</v>
      </c>
      <c r="CL2" s="26">
        <v>4</v>
      </c>
      <c r="CM2" s="25">
        <v>6</v>
      </c>
      <c r="CN2" s="26">
        <v>6</v>
      </c>
      <c r="CO2" s="25">
        <v>8</v>
      </c>
      <c r="CP2" s="26">
        <v>4</v>
      </c>
      <c r="CQ2" s="25">
        <v>2</v>
      </c>
      <c r="CR2" s="65">
        <v>2</v>
      </c>
      <c r="CS2" s="77" t="s">
        <v>39</v>
      </c>
      <c r="CT2" s="77" t="s">
        <v>47</v>
      </c>
      <c r="CU2" s="77" t="s">
        <v>5</v>
      </c>
      <c r="CV2" s="77" t="s">
        <v>24</v>
      </c>
      <c r="CW2" s="91" t="s">
        <v>38</v>
      </c>
      <c r="CX2" s="92"/>
      <c r="CY2" s="61"/>
      <c r="CZ2" s="26"/>
      <c r="DA2" s="25">
        <v>7</v>
      </c>
      <c r="DB2" s="26">
        <v>6</v>
      </c>
      <c r="DC2" s="25">
        <v>11</v>
      </c>
      <c r="DD2" s="26">
        <v>1</v>
      </c>
      <c r="DE2" s="25"/>
      <c r="DF2" s="26">
        <v>9</v>
      </c>
      <c r="DG2" s="25">
        <v>11</v>
      </c>
      <c r="DH2" s="26"/>
      <c r="DI2" s="25"/>
      <c r="DJ2" s="26"/>
      <c r="DK2" s="25">
        <v>2</v>
      </c>
      <c r="DL2" s="65">
        <v>2</v>
      </c>
      <c r="DM2" s="77" t="s">
        <v>39</v>
      </c>
      <c r="DN2" s="77" t="s">
        <v>47</v>
      </c>
      <c r="DO2" s="77" t="s">
        <v>5</v>
      </c>
      <c r="DP2" s="77" t="s">
        <v>24</v>
      </c>
      <c r="DQ2" s="91" t="s">
        <v>38</v>
      </c>
      <c r="DR2" s="92"/>
      <c r="DS2" s="61"/>
      <c r="DT2" s="26"/>
      <c r="DU2" s="25"/>
      <c r="DV2" s="26"/>
      <c r="DW2" s="25"/>
      <c r="DX2" s="26"/>
      <c r="DY2" s="25"/>
      <c r="DZ2" s="26"/>
      <c r="EA2" s="25"/>
      <c r="EB2" s="26"/>
      <c r="EC2" s="25"/>
      <c r="ED2" s="26"/>
      <c r="EE2" s="25"/>
      <c r="EF2" s="65"/>
      <c r="EG2" s="77" t="s">
        <v>39</v>
      </c>
      <c r="EH2" s="77" t="s">
        <v>47</v>
      </c>
      <c r="EI2" s="77" t="s">
        <v>5</v>
      </c>
      <c r="EJ2" s="77" t="s">
        <v>24</v>
      </c>
      <c r="EK2" s="91" t="s">
        <v>38</v>
      </c>
      <c r="EL2" s="92"/>
      <c r="EM2" s="61"/>
      <c r="EN2" s="26"/>
      <c r="EO2" s="25"/>
      <c r="EP2" s="26"/>
      <c r="EQ2" s="25"/>
      <c r="ER2" s="26"/>
      <c r="ES2" s="25"/>
      <c r="ET2" s="26"/>
      <c r="EU2" s="25"/>
      <c r="EV2" s="26"/>
      <c r="EW2" s="25"/>
      <c r="EX2" s="26"/>
      <c r="EY2" s="25"/>
      <c r="EZ2" s="65"/>
      <c r="FA2" s="77" t="s">
        <v>39</v>
      </c>
      <c r="FB2" s="77" t="s">
        <v>47</v>
      </c>
      <c r="FC2" s="77" t="s">
        <v>5</v>
      </c>
      <c r="FD2" s="77" t="s">
        <v>24</v>
      </c>
      <c r="FE2" s="91" t="s">
        <v>38</v>
      </c>
      <c r="FF2" s="92"/>
      <c r="FG2" s="61"/>
      <c r="FH2" s="26"/>
      <c r="FI2" s="25"/>
      <c r="FJ2" s="26"/>
      <c r="FK2" s="25"/>
      <c r="FL2" s="26"/>
      <c r="FM2" s="25"/>
      <c r="FN2" s="26"/>
      <c r="FO2" s="25"/>
      <c r="FP2" s="26"/>
      <c r="FQ2" s="25"/>
      <c r="FR2" s="26"/>
      <c r="FS2" s="25"/>
      <c r="FT2" s="65"/>
      <c r="FU2" s="77" t="s">
        <v>39</v>
      </c>
      <c r="FV2" s="77" t="s">
        <v>47</v>
      </c>
      <c r="FW2" s="77" t="s">
        <v>5</v>
      </c>
      <c r="FX2" s="77" t="s">
        <v>24</v>
      </c>
    </row>
    <row r="3" spans="1:180" ht="47.4" customHeight="1">
      <c r="A3" s="80" t="s">
        <v>40</v>
      </c>
      <c r="B3" s="87"/>
      <c r="C3" s="27">
        <f t="shared" ref="C3:P3" si="0">COUNTIF(C10:C46,"1")</f>
        <v>2</v>
      </c>
      <c r="D3" s="28">
        <f t="shared" si="0"/>
        <v>0</v>
      </c>
      <c r="E3" s="27">
        <f t="shared" si="0"/>
        <v>0</v>
      </c>
      <c r="F3" s="28">
        <f t="shared" si="0"/>
        <v>0</v>
      </c>
      <c r="G3" s="27">
        <f t="shared" si="0"/>
        <v>0</v>
      </c>
      <c r="H3" s="28">
        <f t="shared" si="0"/>
        <v>0</v>
      </c>
      <c r="I3" s="27">
        <f t="shared" si="0"/>
        <v>10</v>
      </c>
      <c r="J3" s="28">
        <f t="shared" si="0"/>
        <v>0</v>
      </c>
      <c r="K3" s="27">
        <f t="shared" si="0"/>
        <v>0</v>
      </c>
      <c r="L3" s="28">
        <f t="shared" si="0"/>
        <v>0</v>
      </c>
      <c r="M3" s="27">
        <f t="shared" si="0"/>
        <v>0</v>
      </c>
      <c r="N3" s="28">
        <f t="shared" si="0"/>
        <v>4</v>
      </c>
      <c r="O3" s="27">
        <f t="shared" si="0"/>
        <v>0</v>
      </c>
      <c r="P3" s="28">
        <f t="shared" si="0"/>
        <v>2</v>
      </c>
      <c r="Q3" s="78"/>
      <c r="R3" s="78"/>
      <c r="S3" s="78"/>
      <c r="T3" s="78"/>
      <c r="U3" s="80" t="s">
        <v>40</v>
      </c>
      <c r="V3" s="87"/>
      <c r="W3" s="27">
        <f t="shared" ref="W3:AJ3" si="1">COUNTIF(W10:W46,"1")</f>
        <v>6</v>
      </c>
      <c r="X3" s="28">
        <f t="shared" si="1"/>
        <v>2</v>
      </c>
      <c r="Y3" s="27">
        <f t="shared" si="1"/>
        <v>6</v>
      </c>
      <c r="Z3" s="28">
        <f t="shared" si="1"/>
        <v>0</v>
      </c>
      <c r="AA3" s="27">
        <f t="shared" si="1"/>
        <v>0</v>
      </c>
      <c r="AB3" s="28">
        <f t="shared" si="1"/>
        <v>0</v>
      </c>
      <c r="AC3" s="27">
        <f t="shared" si="1"/>
        <v>0</v>
      </c>
      <c r="AD3" s="28">
        <f t="shared" si="1"/>
        <v>0</v>
      </c>
      <c r="AE3" s="27">
        <f t="shared" si="1"/>
        <v>0</v>
      </c>
      <c r="AF3" s="28">
        <f t="shared" si="1"/>
        <v>0</v>
      </c>
      <c r="AG3" s="27">
        <f t="shared" si="1"/>
        <v>0</v>
      </c>
      <c r="AH3" s="28">
        <f t="shared" si="1"/>
        <v>0</v>
      </c>
      <c r="AI3" s="27">
        <f t="shared" si="1"/>
        <v>0</v>
      </c>
      <c r="AJ3" s="28">
        <f t="shared" si="1"/>
        <v>0</v>
      </c>
      <c r="AK3" s="78"/>
      <c r="AL3" s="78"/>
      <c r="AM3" s="78"/>
      <c r="AN3" s="78"/>
      <c r="AO3" s="80" t="s">
        <v>40</v>
      </c>
      <c r="AP3" s="87"/>
      <c r="AQ3" s="27">
        <f t="shared" ref="AQ3:BD3" si="2">COUNTIF(AQ10:AQ46,"1")</f>
        <v>0</v>
      </c>
      <c r="AR3" s="28">
        <f t="shared" si="2"/>
        <v>7</v>
      </c>
      <c r="AS3" s="27">
        <f t="shared" si="2"/>
        <v>0</v>
      </c>
      <c r="AT3" s="28">
        <f t="shared" si="2"/>
        <v>6</v>
      </c>
      <c r="AU3" s="27">
        <f t="shared" si="2"/>
        <v>0</v>
      </c>
      <c r="AV3" s="28">
        <f t="shared" si="2"/>
        <v>0</v>
      </c>
      <c r="AW3" s="27">
        <f t="shared" si="2"/>
        <v>0</v>
      </c>
      <c r="AX3" s="28">
        <f t="shared" si="2"/>
        <v>2</v>
      </c>
      <c r="AY3" s="27">
        <f t="shared" si="2"/>
        <v>4</v>
      </c>
      <c r="AZ3" s="28">
        <f t="shared" si="2"/>
        <v>3</v>
      </c>
      <c r="BA3" s="27">
        <f t="shared" si="2"/>
        <v>2</v>
      </c>
      <c r="BB3" s="28">
        <f t="shared" si="2"/>
        <v>5</v>
      </c>
      <c r="BC3" s="27">
        <f t="shared" si="2"/>
        <v>0</v>
      </c>
      <c r="BD3" s="28">
        <f t="shared" si="2"/>
        <v>5</v>
      </c>
      <c r="BE3" s="78"/>
      <c r="BF3" s="78"/>
      <c r="BG3" s="78"/>
      <c r="BH3" s="78"/>
      <c r="BI3" s="80" t="s">
        <v>40</v>
      </c>
      <c r="BJ3" s="81"/>
      <c r="BK3" s="27">
        <f t="shared" ref="BK3:BX3" si="3">COUNTIF(BK10:BK46,"1")</f>
        <v>0</v>
      </c>
      <c r="BL3" s="28">
        <f t="shared" si="3"/>
        <v>0</v>
      </c>
      <c r="BM3" s="27">
        <f t="shared" si="3"/>
        <v>5</v>
      </c>
      <c r="BN3" s="28">
        <f t="shared" si="3"/>
        <v>0</v>
      </c>
      <c r="BO3" s="27">
        <f t="shared" si="3"/>
        <v>0</v>
      </c>
      <c r="BP3" s="28">
        <f t="shared" si="3"/>
        <v>0</v>
      </c>
      <c r="BQ3" s="27">
        <f t="shared" si="3"/>
        <v>7</v>
      </c>
      <c r="BR3" s="28">
        <f t="shared" si="3"/>
        <v>2</v>
      </c>
      <c r="BS3" s="27">
        <f t="shared" si="3"/>
        <v>4</v>
      </c>
      <c r="BT3" s="28">
        <f t="shared" si="3"/>
        <v>4</v>
      </c>
      <c r="BU3" s="27">
        <f t="shared" si="3"/>
        <v>0</v>
      </c>
      <c r="BV3" s="28">
        <f t="shared" si="3"/>
        <v>2</v>
      </c>
      <c r="BW3" s="27">
        <f t="shared" si="3"/>
        <v>3</v>
      </c>
      <c r="BX3" s="28">
        <f t="shared" si="3"/>
        <v>9</v>
      </c>
      <c r="BY3" s="78"/>
      <c r="BZ3" s="78"/>
      <c r="CA3" s="78"/>
      <c r="CB3" s="78"/>
      <c r="CC3" s="80" t="s">
        <v>40</v>
      </c>
      <c r="CD3" s="81"/>
      <c r="CE3" s="62">
        <f t="shared" ref="CE3:CR3" si="4">COUNTIF(CE10:CE46,"1")</f>
        <v>1</v>
      </c>
      <c r="CF3" s="28">
        <f t="shared" si="4"/>
        <v>9</v>
      </c>
      <c r="CG3" s="27">
        <f t="shared" si="4"/>
        <v>0</v>
      </c>
      <c r="CH3" s="28">
        <f t="shared" si="4"/>
        <v>2</v>
      </c>
      <c r="CI3" s="27">
        <f t="shared" si="4"/>
        <v>0</v>
      </c>
      <c r="CJ3" s="28">
        <f t="shared" si="4"/>
        <v>5</v>
      </c>
      <c r="CK3" s="27">
        <f t="shared" si="4"/>
        <v>5</v>
      </c>
      <c r="CL3" s="28">
        <f t="shared" si="4"/>
        <v>4</v>
      </c>
      <c r="CM3" s="27">
        <f>COUNTIF(CM10:CM46,"1")</f>
        <v>5</v>
      </c>
      <c r="CN3" s="28">
        <f t="shared" si="4"/>
        <v>6</v>
      </c>
      <c r="CO3" s="27">
        <f t="shared" si="4"/>
        <v>7</v>
      </c>
      <c r="CP3" s="28">
        <f t="shared" si="4"/>
        <v>3</v>
      </c>
      <c r="CQ3" s="27">
        <f t="shared" si="4"/>
        <v>2</v>
      </c>
      <c r="CR3" s="66">
        <f t="shared" si="4"/>
        <v>2</v>
      </c>
      <c r="CS3" s="78"/>
      <c r="CT3" s="78"/>
      <c r="CU3" s="78"/>
      <c r="CV3" s="78"/>
      <c r="CW3" s="80" t="s">
        <v>40</v>
      </c>
      <c r="CX3" s="81"/>
      <c r="CY3" s="62">
        <f t="shared" ref="CY3:DL3" si="5">COUNTIF(CY10:CY46,"1")</f>
        <v>0</v>
      </c>
      <c r="CZ3" s="28">
        <f t="shared" si="5"/>
        <v>0</v>
      </c>
      <c r="DA3" s="27">
        <f t="shared" si="5"/>
        <v>7</v>
      </c>
      <c r="DB3" s="28">
        <f t="shared" si="5"/>
        <v>6</v>
      </c>
      <c r="DC3" s="27">
        <f t="shared" si="5"/>
        <v>11</v>
      </c>
      <c r="DD3" s="28">
        <f t="shared" si="5"/>
        <v>1</v>
      </c>
      <c r="DE3" s="27">
        <f t="shared" si="5"/>
        <v>0</v>
      </c>
      <c r="DF3" s="28">
        <f t="shared" si="5"/>
        <v>9</v>
      </c>
      <c r="DG3" s="27">
        <f t="shared" si="5"/>
        <v>8</v>
      </c>
      <c r="DH3" s="28">
        <f t="shared" si="5"/>
        <v>0</v>
      </c>
      <c r="DI3" s="27">
        <f t="shared" si="5"/>
        <v>0</v>
      </c>
      <c r="DJ3" s="28">
        <f t="shared" si="5"/>
        <v>0</v>
      </c>
      <c r="DK3" s="27">
        <f t="shared" si="5"/>
        <v>2</v>
      </c>
      <c r="DL3" s="66">
        <f t="shared" si="5"/>
        <v>2</v>
      </c>
      <c r="DM3" s="78"/>
      <c r="DN3" s="78"/>
      <c r="DO3" s="78"/>
      <c r="DP3" s="78"/>
      <c r="DQ3" s="80" t="s">
        <v>40</v>
      </c>
      <c r="DR3" s="81"/>
      <c r="DS3" s="62">
        <f t="shared" ref="DS3:EF3" si="6">COUNTIF(DS10:DS46,"1")</f>
        <v>0</v>
      </c>
      <c r="DT3" s="28">
        <f t="shared" si="6"/>
        <v>0</v>
      </c>
      <c r="DU3" s="27">
        <f t="shared" si="6"/>
        <v>0</v>
      </c>
      <c r="DV3" s="28">
        <f t="shared" si="6"/>
        <v>0</v>
      </c>
      <c r="DW3" s="27">
        <f t="shared" si="6"/>
        <v>0</v>
      </c>
      <c r="DX3" s="28">
        <f t="shared" si="6"/>
        <v>0</v>
      </c>
      <c r="DY3" s="27">
        <f t="shared" si="6"/>
        <v>0</v>
      </c>
      <c r="DZ3" s="28">
        <f t="shared" si="6"/>
        <v>0</v>
      </c>
      <c r="EA3" s="27">
        <f t="shared" si="6"/>
        <v>0</v>
      </c>
      <c r="EB3" s="28">
        <f t="shared" si="6"/>
        <v>0</v>
      </c>
      <c r="EC3" s="27">
        <f t="shared" si="6"/>
        <v>0</v>
      </c>
      <c r="ED3" s="28">
        <f t="shared" si="6"/>
        <v>0</v>
      </c>
      <c r="EE3" s="27">
        <f t="shared" si="6"/>
        <v>0</v>
      </c>
      <c r="EF3" s="66">
        <f t="shared" si="6"/>
        <v>0</v>
      </c>
      <c r="EG3" s="78"/>
      <c r="EH3" s="78"/>
      <c r="EI3" s="78"/>
      <c r="EJ3" s="78"/>
      <c r="EK3" s="80" t="s">
        <v>40</v>
      </c>
      <c r="EL3" s="81"/>
      <c r="EM3" s="62">
        <f t="shared" ref="EM3:EZ3" si="7">COUNTIF(EM10:EM46,"1")</f>
        <v>0</v>
      </c>
      <c r="EN3" s="28">
        <f t="shared" si="7"/>
        <v>0</v>
      </c>
      <c r="EO3" s="27">
        <f t="shared" si="7"/>
        <v>0</v>
      </c>
      <c r="EP3" s="28">
        <f t="shared" si="7"/>
        <v>0</v>
      </c>
      <c r="EQ3" s="27">
        <f t="shared" si="7"/>
        <v>0</v>
      </c>
      <c r="ER3" s="28">
        <f t="shared" si="7"/>
        <v>0</v>
      </c>
      <c r="ES3" s="27">
        <f t="shared" si="7"/>
        <v>0</v>
      </c>
      <c r="ET3" s="28">
        <f t="shared" si="7"/>
        <v>0</v>
      </c>
      <c r="EU3" s="27">
        <f t="shared" si="7"/>
        <v>0</v>
      </c>
      <c r="EV3" s="28">
        <f t="shared" si="7"/>
        <v>0</v>
      </c>
      <c r="EW3" s="27">
        <f t="shared" si="7"/>
        <v>0</v>
      </c>
      <c r="EX3" s="28">
        <f t="shared" si="7"/>
        <v>0</v>
      </c>
      <c r="EY3" s="27">
        <f t="shared" si="7"/>
        <v>0</v>
      </c>
      <c r="EZ3" s="66">
        <f t="shared" si="7"/>
        <v>0</v>
      </c>
      <c r="FA3" s="78"/>
      <c r="FB3" s="78"/>
      <c r="FC3" s="78"/>
      <c r="FD3" s="78"/>
      <c r="FE3" s="80" t="s">
        <v>40</v>
      </c>
      <c r="FF3" s="81"/>
      <c r="FG3" s="62">
        <f t="shared" ref="FG3:FT3" si="8">COUNTIF(FG10:FG46,"1")</f>
        <v>0</v>
      </c>
      <c r="FH3" s="28">
        <f t="shared" si="8"/>
        <v>0</v>
      </c>
      <c r="FI3" s="27">
        <f t="shared" si="8"/>
        <v>0</v>
      </c>
      <c r="FJ3" s="28">
        <f t="shared" si="8"/>
        <v>0</v>
      </c>
      <c r="FK3" s="27">
        <f t="shared" si="8"/>
        <v>0</v>
      </c>
      <c r="FL3" s="28">
        <f t="shared" si="8"/>
        <v>0</v>
      </c>
      <c r="FM3" s="27">
        <f t="shared" si="8"/>
        <v>0</v>
      </c>
      <c r="FN3" s="28">
        <f t="shared" si="8"/>
        <v>0</v>
      </c>
      <c r="FO3" s="27">
        <f t="shared" si="8"/>
        <v>0</v>
      </c>
      <c r="FP3" s="28">
        <f t="shared" si="8"/>
        <v>0</v>
      </c>
      <c r="FQ3" s="27">
        <f t="shared" si="8"/>
        <v>0</v>
      </c>
      <c r="FR3" s="28">
        <f t="shared" si="8"/>
        <v>0</v>
      </c>
      <c r="FS3" s="27">
        <f t="shared" si="8"/>
        <v>0</v>
      </c>
      <c r="FT3" s="66">
        <f t="shared" si="8"/>
        <v>0</v>
      </c>
      <c r="FU3" s="78"/>
      <c r="FV3" s="78"/>
      <c r="FW3" s="78"/>
      <c r="FX3" s="78"/>
    </row>
    <row r="4" spans="1:180" ht="47.4" customHeight="1" thickBot="1">
      <c r="A4" s="59" t="s">
        <v>41</v>
      </c>
      <c r="B4" s="60"/>
      <c r="C4" s="35">
        <f t="shared" ref="C4:P4" si="9">COUNTIF(C10:C46,"2")</f>
        <v>0</v>
      </c>
      <c r="D4" s="29">
        <f t="shared" si="9"/>
        <v>0</v>
      </c>
      <c r="E4" s="35">
        <f t="shared" si="9"/>
        <v>0</v>
      </c>
      <c r="F4" s="29">
        <f t="shared" si="9"/>
        <v>0</v>
      </c>
      <c r="G4" s="35">
        <f t="shared" si="9"/>
        <v>0</v>
      </c>
      <c r="H4" s="29">
        <f t="shared" si="9"/>
        <v>0</v>
      </c>
      <c r="I4" s="35">
        <f t="shared" si="9"/>
        <v>0</v>
      </c>
      <c r="J4" s="29">
        <f t="shared" si="9"/>
        <v>0</v>
      </c>
      <c r="K4" s="35">
        <f t="shared" si="9"/>
        <v>0</v>
      </c>
      <c r="L4" s="29">
        <f t="shared" si="9"/>
        <v>0</v>
      </c>
      <c r="M4" s="35">
        <f t="shared" si="9"/>
        <v>0</v>
      </c>
      <c r="N4" s="29">
        <f t="shared" si="9"/>
        <v>0</v>
      </c>
      <c r="O4" s="35">
        <f t="shared" si="9"/>
        <v>0</v>
      </c>
      <c r="P4" s="29">
        <f t="shared" si="9"/>
        <v>0</v>
      </c>
      <c r="Q4" s="78"/>
      <c r="R4" s="78"/>
      <c r="S4" s="78"/>
      <c r="T4" s="78"/>
      <c r="U4" s="59" t="s">
        <v>41</v>
      </c>
      <c r="V4" s="60"/>
      <c r="W4" s="35">
        <f t="shared" ref="W4:AJ4" si="10">COUNTIF(W10:W46,"2")</f>
        <v>0</v>
      </c>
      <c r="X4" s="29">
        <f t="shared" si="10"/>
        <v>0</v>
      </c>
      <c r="Y4" s="35">
        <f t="shared" si="10"/>
        <v>0</v>
      </c>
      <c r="Z4" s="29">
        <f t="shared" si="10"/>
        <v>0</v>
      </c>
      <c r="AA4" s="35">
        <f t="shared" si="10"/>
        <v>0</v>
      </c>
      <c r="AB4" s="29">
        <f t="shared" si="10"/>
        <v>0</v>
      </c>
      <c r="AC4" s="35">
        <f t="shared" si="10"/>
        <v>0</v>
      </c>
      <c r="AD4" s="29">
        <f t="shared" si="10"/>
        <v>0</v>
      </c>
      <c r="AE4" s="35">
        <f t="shared" si="10"/>
        <v>0</v>
      </c>
      <c r="AF4" s="29">
        <f t="shared" si="10"/>
        <v>0</v>
      </c>
      <c r="AG4" s="35">
        <f t="shared" si="10"/>
        <v>0</v>
      </c>
      <c r="AH4" s="29">
        <f t="shared" si="10"/>
        <v>0</v>
      </c>
      <c r="AI4" s="35">
        <f t="shared" si="10"/>
        <v>0</v>
      </c>
      <c r="AJ4" s="29">
        <f t="shared" si="10"/>
        <v>0</v>
      </c>
      <c r="AK4" s="78"/>
      <c r="AL4" s="78"/>
      <c r="AM4" s="78"/>
      <c r="AN4" s="78"/>
      <c r="AO4" s="59" t="s">
        <v>41</v>
      </c>
      <c r="AP4" s="60"/>
      <c r="AQ4" s="35">
        <f t="shared" ref="AQ4:BD4" si="11">COUNTIF(AQ10:AQ46,"2")</f>
        <v>0</v>
      </c>
      <c r="AR4" s="29">
        <f t="shared" si="11"/>
        <v>0</v>
      </c>
      <c r="AS4" s="35">
        <f t="shared" si="11"/>
        <v>0</v>
      </c>
      <c r="AT4" s="29">
        <f t="shared" si="11"/>
        <v>0</v>
      </c>
      <c r="AU4" s="35">
        <f t="shared" si="11"/>
        <v>0</v>
      </c>
      <c r="AV4" s="29">
        <f t="shared" si="11"/>
        <v>0</v>
      </c>
      <c r="AW4" s="35">
        <f t="shared" si="11"/>
        <v>0</v>
      </c>
      <c r="AX4" s="29">
        <f t="shared" si="11"/>
        <v>0</v>
      </c>
      <c r="AY4" s="35">
        <f t="shared" si="11"/>
        <v>0</v>
      </c>
      <c r="AZ4" s="29">
        <f t="shared" si="11"/>
        <v>0</v>
      </c>
      <c r="BA4" s="35">
        <f t="shared" si="11"/>
        <v>0</v>
      </c>
      <c r="BB4" s="29">
        <f t="shared" si="11"/>
        <v>0</v>
      </c>
      <c r="BC4" s="35">
        <f t="shared" si="11"/>
        <v>0</v>
      </c>
      <c r="BD4" s="29">
        <f t="shared" si="11"/>
        <v>0</v>
      </c>
      <c r="BE4" s="78"/>
      <c r="BF4" s="78"/>
      <c r="BG4" s="78"/>
      <c r="BH4" s="78"/>
      <c r="BI4" s="80" t="s">
        <v>41</v>
      </c>
      <c r="BJ4" s="81"/>
      <c r="BK4" s="35">
        <f t="shared" ref="BK4:BX4" si="12">COUNTIF(BK10:BK46,"2")</f>
        <v>0</v>
      </c>
      <c r="BL4" s="29">
        <f t="shared" si="12"/>
        <v>0</v>
      </c>
      <c r="BM4" s="35">
        <f t="shared" si="12"/>
        <v>1</v>
      </c>
      <c r="BN4" s="29">
        <f t="shared" si="12"/>
        <v>0</v>
      </c>
      <c r="BO4" s="35">
        <f t="shared" si="12"/>
        <v>0</v>
      </c>
      <c r="BP4" s="29">
        <f t="shared" si="12"/>
        <v>0</v>
      </c>
      <c r="BQ4" s="35">
        <f t="shared" si="12"/>
        <v>5</v>
      </c>
      <c r="BR4" s="29">
        <f t="shared" si="12"/>
        <v>2</v>
      </c>
      <c r="BS4" s="35">
        <f t="shared" si="12"/>
        <v>2</v>
      </c>
      <c r="BT4" s="29">
        <f t="shared" si="12"/>
        <v>4</v>
      </c>
      <c r="BU4" s="35">
        <f t="shared" si="12"/>
        <v>1</v>
      </c>
      <c r="BV4" s="29">
        <f t="shared" si="12"/>
        <v>2</v>
      </c>
      <c r="BW4" s="35">
        <f t="shared" si="12"/>
        <v>0</v>
      </c>
      <c r="BX4" s="29">
        <f t="shared" si="12"/>
        <v>0</v>
      </c>
      <c r="BY4" s="78"/>
      <c r="BZ4" s="78"/>
      <c r="CA4" s="78"/>
      <c r="CB4" s="78"/>
      <c r="CC4" s="80" t="s">
        <v>41</v>
      </c>
      <c r="CD4" s="81"/>
      <c r="CE4" s="63">
        <f t="shared" ref="CE4:CR4" si="13">COUNTIF(CE10:CE46,"2")</f>
        <v>0</v>
      </c>
      <c r="CF4" s="29">
        <f t="shared" si="13"/>
        <v>3</v>
      </c>
      <c r="CG4" s="35">
        <f t="shared" si="13"/>
        <v>0</v>
      </c>
      <c r="CH4" s="29">
        <f t="shared" si="13"/>
        <v>1</v>
      </c>
      <c r="CI4" s="35">
        <f t="shared" si="13"/>
        <v>1</v>
      </c>
      <c r="CJ4" s="29">
        <f t="shared" si="13"/>
        <v>0</v>
      </c>
      <c r="CK4" s="35">
        <f t="shared" si="13"/>
        <v>0</v>
      </c>
      <c r="CL4" s="29">
        <f t="shared" si="13"/>
        <v>2</v>
      </c>
      <c r="CM4" s="35">
        <f t="shared" si="13"/>
        <v>1</v>
      </c>
      <c r="CN4" s="29">
        <f t="shared" si="13"/>
        <v>0</v>
      </c>
      <c r="CO4" s="35">
        <f t="shared" si="13"/>
        <v>0</v>
      </c>
      <c r="CP4" s="29">
        <f t="shared" si="13"/>
        <v>0</v>
      </c>
      <c r="CQ4" s="35">
        <f t="shared" si="13"/>
        <v>1</v>
      </c>
      <c r="CR4" s="67">
        <f t="shared" si="13"/>
        <v>0</v>
      </c>
      <c r="CS4" s="78"/>
      <c r="CT4" s="78"/>
      <c r="CU4" s="78"/>
      <c r="CV4" s="78"/>
      <c r="CW4" s="80" t="s">
        <v>41</v>
      </c>
      <c r="CX4" s="81"/>
      <c r="CY4" s="63">
        <f t="shared" ref="CY4:DL4" si="14">COUNTIF(CY10:CY46,"2")</f>
        <v>0</v>
      </c>
      <c r="CZ4" s="29">
        <f t="shared" si="14"/>
        <v>0</v>
      </c>
      <c r="DA4" s="35">
        <f t="shared" si="14"/>
        <v>0</v>
      </c>
      <c r="DB4" s="29">
        <f t="shared" si="14"/>
        <v>1</v>
      </c>
      <c r="DC4" s="35">
        <f t="shared" si="14"/>
        <v>9</v>
      </c>
      <c r="DD4" s="29">
        <f t="shared" si="14"/>
        <v>0</v>
      </c>
      <c r="DE4" s="35">
        <f t="shared" si="14"/>
        <v>1</v>
      </c>
      <c r="DF4" s="29">
        <f t="shared" si="14"/>
        <v>0</v>
      </c>
      <c r="DG4" s="35">
        <f t="shared" si="14"/>
        <v>9</v>
      </c>
      <c r="DH4" s="29">
        <f t="shared" si="14"/>
        <v>0</v>
      </c>
      <c r="DI4" s="35">
        <f t="shared" si="14"/>
        <v>0</v>
      </c>
      <c r="DJ4" s="29">
        <f t="shared" si="14"/>
        <v>0</v>
      </c>
      <c r="DK4" s="35">
        <f t="shared" si="14"/>
        <v>0</v>
      </c>
      <c r="DL4" s="67">
        <f t="shared" si="14"/>
        <v>0</v>
      </c>
      <c r="DM4" s="78"/>
      <c r="DN4" s="78"/>
      <c r="DO4" s="78"/>
      <c r="DP4" s="78"/>
      <c r="DQ4" s="80" t="s">
        <v>41</v>
      </c>
      <c r="DR4" s="81"/>
      <c r="DS4" s="63">
        <f t="shared" ref="DS4:EF4" si="15">COUNTIF(DS10:DS46,"2")</f>
        <v>0</v>
      </c>
      <c r="DT4" s="29">
        <f t="shared" si="15"/>
        <v>0</v>
      </c>
      <c r="DU4" s="35">
        <f t="shared" si="15"/>
        <v>0</v>
      </c>
      <c r="DV4" s="29">
        <f t="shared" si="15"/>
        <v>0</v>
      </c>
      <c r="DW4" s="35">
        <f t="shared" si="15"/>
        <v>0</v>
      </c>
      <c r="DX4" s="29">
        <f t="shared" si="15"/>
        <v>0</v>
      </c>
      <c r="DY4" s="35">
        <f t="shared" si="15"/>
        <v>0</v>
      </c>
      <c r="DZ4" s="29">
        <f t="shared" si="15"/>
        <v>0</v>
      </c>
      <c r="EA4" s="35">
        <f t="shared" si="15"/>
        <v>0</v>
      </c>
      <c r="EB4" s="29">
        <f t="shared" si="15"/>
        <v>0</v>
      </c>
      <c r="EC4" s="35">
        <f t="shared" si="15"/>
        <v>0</v>
      </c>
      <c r="ED4" s="29">
        <f t="shared" si="15"/>
        <v>0</v>
      </c>
      <c r="EE4" s="35">
        <f t="shared" si="15"/>
        <v>0</v>
      </c>
      <c r="EF4" s="67">
        <f t="shared" si="15"/>
        <v>0</v>
      </c>
      <c r="EG4" s="78"/>
      <c r="EH4" s="78"/>
      <c r="EI4" s="78"/>
      <c r="EJ4" s="78"/>
      <c r="EK4" s="80" t="s">
        <v>41</v>
      </c>
      <c r="EL4" s="81"/>
      <c r="EM4" s="63">
        <f t="shared" ref="EM4:EZ4" si="16">COUNTIF(EM10:EM46,"2")</f>
        <v>0</v>
      </c>
      <c r="EN4" s="29">
        <f t="shared" si="16"/>
        <v>0</v>
      </c>
      <c r="EO4" s="35">
        <f t="shared" si="16"/>
        <v>0</v>
      </c>
      <c r="EP4" s="29">
        <f t="shared" si="16"/>
        <v>0</v>
      </c>
      <c r="EQ4" s="35">
        <f t="shared" si="16"/>
        <v>0</v>
      </c>
      <c r="ER4" s="29">
        <f t="shared" si="16"/>
        <v>0</v>
      </c>
      <c r="ES4" s="35">
        <f t="shared" si="16"/>
        <v>0</v>
      </c>
      <c r="ET4" s="29">
        <f t="shared" si="16"/>
        <v>0</v>
      </c>
      <c r="EU4" s="35">
        <f t="shared" si="16"/>
        <v>0</v>
      </c>
      <c r="EV4" s="29">
        <f t="shared" si="16"/>
        <v>0</v>
      </c>
      <c r="EW4" s="35">
        <f t="shared" si="16"/>
        <v>0</v>
      </c>
      <c r="EX4" s="29">
        <f t="shared" si="16"/>
        <v>0</v>
      </c>
      <c r="EY4" s="35">
        <f t="shared" si="16"/>
        <v>0</v>
      </c>
      <c r="EZ4" s="67">
        <f t="shared" si="16"/>
        <v>0</v>
      </c>
      <c r="FA4" s="78"/>
      <c r="FB4" s="78"/>
      <c r="FC4" s="78"/>
      <c r="FD4" s="78"/>
      <c r="FE4" s="80" t="s">
        <v>41</v>
      </c>
      <c r="FF4" s="81"/>
      <c r="FG4" s="63">
        <f t="shared" ref="FG4:FT4" si="17">COUNTIF(FG10:FG46,"2")</f>
        <v>0</v>
      </c>
      <c r="FH4" s="29">
        <f t="shared" si="17"/>
        <v>0</v>
      </c>
      <c r="FI4" s="35">
        <f t="shared" si="17"/>
        <v>0</v>
      </c>
      <c r="FJ4" s="29">
        <f t="shared" si="17"/>
        <v>0</v>
      </c>
      <c r="FK4" s="35">
        <f t="shared" si="17"/>
        <v>0</v>
      </c>
      <c r="FL4" s="29">
        <f t="shared" si="17"/>
        <v>0</v>
      </c>
      <c r="FM4" s="35">
        <f t="shared" si="17"/>
        <v>0</v>
      </c>
      <c r="FN4" s="29">
        <f t="shared" si="17"/>
        <v>0</v>
      </c>
      <c r="FO4" s="35">
        <f t="shared" si="17"/>
        <v>0</v>
      </c>
      <c r="FP4" s="29">
        <f t="shared" si="17"/>
        <v>0</v>
      </c>
      <c r="FQ4" s="35">
        <f t="shared" si="17"/>
        <v>0</v>
      </c>
      <c r="FR4" s="29">
        <f t="shared" si="17"/>
        <v>0</v>
      </c>
      <c r="FS4" s="35">
        <f t="shared" si="17"/>
        <v>0</v>
      </c>
      <c r="FT4" s="67">
        <f t="shared" si="17"/>
        <v>0</v>
      </c>
      <c r="FU4" s="78"/>
      <c r="FV4" s="78"/>
      <c r="FW4" s="78"/>
      <c r="FX4" s="78"/>
    </row>
    <row r="5" spans="1:180" ht="47.4" customHeight="1">
      <c r="A5" s="45" t="s">
        <v>42</v>
      </c>
      <c r="B5" s="46"/>
      <c r="C5" s="27">
        <f>COUNT(C10:C46)</f>
        <v>2</v>
      </c>
      <c r="D5" s="28">
        <f t="shared" ref="D5:P5" si="18">COUNT(D10:D46)</f>
        <v>0</v>
      </c>
      <c r="E5" s="27">
        <f t="shared" si="18"/>
        <v>0</v>
      </c>
      <c r="F5" s="28">
        <f t="shared" si="18"/>
        <v>0</v>
      </c>
      <c r="G5" s="27">
        <f t="shared" si="18"/>
        <v>0</v>
      </c>
      <c r="H5" s="28">
        <f t="shared" si="18"/>
        <v>0</v>
      </c>
      <c r="I5" s="27">
        <f t="shared" si="18"/>
        <v>10</v>
      </c>
      <c r="J5" s="28">
        <f t="shared" si="18"/>
        <v>0</v>
      </c>
      <c r="K5" s="27">
        <f t="shared" si="18"/>
        <v>0</v>
      </c>
      <c r="L5" s="28">
        <f t="shared" si="18"/>
        <v>0</v>
      </c>
      <c r="M5" s="27">
        <f t="shared" si="18"/>
        <v>0</v>
      </c>
      <c r="N5" s="28">
        <f t="shared" si="18"/>
        <v>5</v>
      </c>
      <c r="O5" s="27">
        <f t="shared" si="18"/>
        <v>0</v>
      </c>
      <c r="P5" s="28">
        <f t="shared" si="18"/>
        <v>2</v>
      </c>
      <c r="Q5" s="78"/>
      <c r="R5" s="78"/>
      <c r="S5" s="78"/>
      <c r="T5" s="78"/>
      <c r="U5" s="45" t="s">
        <v>42</v>
      </c>
      <c r="V5" s="46"/>
      <c r="W5" s="27">
        <f>COUNT(W10:W46)</f>
        <v>7</v>
      </c>
      <c r="X5" s="28">
        <f t="shared" ref="X5:AJ5" si="19">COUNT(X10:X46)</f>
        <v>2</v>
      </c>
      <c r="Y5" s="27">
        <f t="shared" si="19"/>
        <v>8</v>
      </c>
      <c r="Z5" s="28">
        <f t="shared" si="19"/>
        <v>0</v>
      </c>
      <c r="AA5" s="27">
        <f t="shared" si="19"/>
        <v>0</v>
      </c>
      <c r="AB5" s="28">
        <f t="shared" si="19"/>
        <v>0</v>
      </c>
      <c r="AC5" s="27">
        <f t="shared" si="19"/>
        <v>0</v>
      </c>
      <c r="AD5" s="28">
        <f t="shared" si="19"/>
        <v>0</v>
      </c>
      <c r="AE5" s="27">
        <f t="shared" si="19"/>
        <v>0</v>
      </c>
      <c r="AF5" s="28">
        <f t="shared" si="19"/>
        <v>0</v>
      </c>
      <c r="AG5" s="27">
        <f t="shared" si="19"/>
        <v>0</v>
      </c>
      <c r="AH5" s="28">
        <f t="shared" si="19"/>
        <v>0</v>
      </c>
      <c r="AI5" s="27">
        <f t="shared" si="19"/>
        <v>0</v>
      </c>
      <c r="AJ5" s="28">
        <f t="shared" si="19"/>
        <v>0</v>
      </c>
      <c r="AK5" s="78"/>
      <c r="AL5" s="78"/>
      <c r="AM5" s="78"/>
      <c r="AN5" s="78"/>
      <c r="AO5" s="45" t="s">
        <v>42</v>
      </c>
      <c r="AP5" s="46"/>
      <c r="AQ5" s="27">
        <f>COUNT(AQ10:AQ46)</f>
        <v>0</v>
      </c>
      <c r="AR5" s="28">
        <f t="shared" ref="AR5:BD5" si="20">COUNT(AR10:AR46)</f>
        <v>7</v>
      </c>
      <c r="AS5" s="27">
        <f t="shared" si="20"/>
        <v>0</v>
      </c>
      <c r="AT5" s="28">
        <f t="shared" si="20"/>
        <v>6</v>
      </c>
      <c r="AU5" s="27">
        <f t="shared" si="20"/>
        <v>0</v>
      </c>
      <c r="AV5" s="28">
        <f t="shared" si="20"/>
        <v>0</v>
      </c>
      <c r="AW5" s="27">
        <f t="shared" si="20"/>
        <v>0</v>
      </c>
      <c r="AX5" s="28">
        <f t="shared" si="20"/>
        <v>2</v>
      </c>
      <c r="AY5" s="27">
        <f t="shared" si="20"/>
        <v>4</v>
      </c>
      <c r="AZ5" s="28">
        <f t="shared" si="20"/>
        <v>3</v>
      </c>
      <c r="BA5" s="27">
        <f t="shared" si="20"/>
        <v>2</v>
      </c>
      <c r="BB5" s="28">
        <f t="shared" si="20"/>
        <v>5</v>
      </c>
      <c r="BC5" s="27">
        <f t="shared" si="20"/>
        <v>0</v>
      </c>
      <c r="BD5" s="28">
        <f t="shared" si="20"/>
        <v>5</v>
      </c>
      <c r="BE5" s="78"/>
      <c r="BF5" s="78"/>
      <c r="BG5" s="78"/>
      <c r="BH5" s="78"/>
      <c r="BI5" s="80" t="s">
        <v>42</v>
      </c>
      <c r="BJ5" s="81"/>
      <c r="BK5" s="27">
        <f>COUNT(BK10:BK46)</f>
        <v>0</v>
      </c>
      <c r="BL5" s="28">
        <f t="shared" ref="BL5:BX5" si="21">COUNT(BL10:BL46)</f>
        <v>0</v>
      </c>
      <c r="BM5" s="27">
        <f t="shared" si="21"/>
        <v>6</v>
      </c>
      <c r="BN5" s="28">
        <f t="shared" si="21"/>
        <v>0</v>
      </c>
      <c r="BO5" s="27">
        <f t="shared" si="21"/>
        <v>0</v>
      </c>
      <c r="BP5" s="28">
        <f t="shared" si="21"/>
        <v>0</v>
      </c>
      <c r="BQ5" s="27">
        <f t="shared" si="21"/>
        <v>12</v>
      </c>
      <c r="BR5" s="28">
        <f t="shared" si="21"/>
        <v>4</v>
      </c>
      <c r="BS5" s="27">
        <f t="shared" si="21"/>
        <v>6</v>
      </c>
      <c r="BT5" s="28">
        <f t="shared" si="21"/>
        <v>8</v>
      </c>
      <c r="BU5" s="27">
        <f t="shared" si="21"/>
        <v>1</v>
      </c>
      <c r="BV5" s="28">
        <f t="shared" si="21"/>
        <v>4</v>
      </c>
      <c r="BW5" s="27">
        <f t="shared" si="21"/>
        <v>3</v>
      </c>
      <c r="BX5" s="28">
        <f t="shared" si="21"/>
        <v>9</v>
      </c>
      <c r="BY5" s="78"/>
      <c r="BZ5" s="78"/>
      <c r="CA5" s="78"/>
      <c r="CB5" s="78"/>
      <c r="CC5" s="80" t="s">
        <v>42</v>
      </c>
      <c r="CD5" s="81"/>
      <c r="CE5" s="62">
        <f>COUNT(CE10:CE46)</f>
        <v>2</v>
      </c>
      <c r="CF5" s="28">
        <f t="shared" ref="CF5:CR5" si="22">COUNT(CF10:CF46)</f>
        <v>15</v>
      </c>
      <c r="CG5" s="27">
        <f t="shared" si="22"/>
        <v>1</v>
      </c>
      <c r="CH5" s="28">
        <f t="shared" si="22"/>
        <v>4</v>
      </c>
      <c r="CI5" s="27">
        <f t="shared" si="22"/>
        <v>1</v>
      </c>
      <c r="CJ5" s="28">
        <f t="shared" si="22"/>
        <v>14</v>
      </c>
      <c r="CK5" s="27">
        <f t="shared" si="22"/>
        <v>9</v>
      </c>
      <c r="CL5" s="28">
        <f t="shared" si="22"/>
        <v>9</v>
      </c>
      <c r="CM5" s="27">
        <f t="shared" si="22"/>
        <v>9</v>
      </c>
      <c r="CN5" s="28">
        <f t="shared" si="22"/>
        <v>8</v>
      </c>
      <c r="CO5" s="27">
        <f t="shared" si="22"/>
        <v>12</v>
      </c>
      <c r="CP5" s="28">
        <f t="shared" si="22"/>
        <v>6</v>
      </c>
      <c r="CQ5" s="27">
        <f t="shared" si="22"/>
        <v>4</v>
      </c>
      <c r="CR5" s="66">
        <f t="shared" si="22"/>
        <v>3</v>
      </c>
      <c r="CS5" s="78"/>
      <c r="CT5" s="78"/>
      <c r="CU5" s="78"/>
      <c r="CV5" s="78"/>
      <c r="CW5" s="80" t="s">
        <v>42</v>
      </c>
      <c r="CX5" s="81"/>
      <c r="CY5" s="62">
        <f>COUNT(CY10:CY46)</f>
        <v>2</v>
      </c>
      <c r="CZ5" s="28">
        <f t="shared" ref="CZ5:DL5" si="23">COUNT(CZ10:CZ46)</f>
        <v>2</v>
      </c>
      <c r="DA5" s="27">
        <f t="shared" si="23"/>
        <v>12</v>
      </c>
      <c r="DB5" s="28">
        <f t="shared" si="23"/>
        <v>8</v>
      </c>
      <c r="DC5" s="27">
        <f t="shared" si="23"/>
        <v>22</v>
      </c>
      <c r="DD5" s="28">
        <f t="shared" si="23"/>
        <v>3</v>
      </c>
      <c r="DE5" s="27">
        <f t="shared" si="23"/>
        <v>2</v>
      </c>
      <c r="DF5" s="28">
        <f t="shared" si="23"/>
        <v>11</v>
      </c>
      <c r="DG5" s="27">
        <f t="shared" si="23"/>
        <v>19</v>
      </c>
      <c r="DH5" s="28">
        <f t="shared" si="23"/>
        <v>2</v>
      </c>
      <c r="DI5" s="27">
        <f t="shared" si="23"/>
        <v>2</v>
      </c>
      <c r="DJ5" s="28">
        <f t="shared" si="23"/>
        <v>1</v>
      </c>
      <c r="DK5" s="27">
        <f t="shared" si="23"/>
        <v>3</v>
      </c>
      <c r="DL5" s="66">
        <f t="shared" si="23"/>
        <v>3</v>
      </c>
      <c r="DM5" s="78"/>
      <c r="DN5" s="78"/>
      <c r="DO5" s="78"/>
      <c r="DP5" s="78"/>
      <c r="DQ5" s="80" t="s">
        <v>42</v>
      </c>
      <c r="DR5" s="81"/>
      <c r="DS5" s="62">
        <f>COUNT(DS10:DS46)</f>
        <v>0</v>
      </c>
      <c r="DT5" s="28">
        <f t="shared" ref="DT5:EF5" si="24">COUNT(DT10:DT46)</f>
        <v>0</v>
      </c>
      <c r="DU5" s="27">
        <f t="shared" si="24"/>
        <v>0</v>
      </c>
      <c r="DV5" s="28">
        <f t="shared" si="24"/>
        <v>0</v>
      </c>
      <c r="DW5" s="27">
        <f t="shared" si="24"/>
        <v>0</v>
      </c>
      <c r="DX5" s="28">
        <f t="shared" si="24"/>
        <v>0</v>
      </c>
      <c r="DY5" s="27">
        <f t="shared" si="24"/>
        <v>0</v>
      </c>
      <c r="DZ5" s="28">
        <f t="shared" si="24"/>
        <v>0</v>
      </c>
      <c r="EA5" s="27">
        <f t="shared" si="24"/>
        <v>0</v>
      </c>
      <c r="EB5" s="28">
        <f t="shared" si="24"/>
        <v>0</v>
      </c>
      <c r="EC5" s="27">
        <f t="shared" si="24"/>
        <v>0</v>
      </c>
      <c r="ED5" s="28">
        <f t="shared" si="24"/>
        <v>0</v>
      </c>
      <c r="EE5" s="27">
        <f t="shared" si="24"/>
        <v>0</v>
      </c>
      <c r="EF5" s="66">
        <f t="shared" si="24"/>
        <v>0</v>
      </c>
      <c r="EG5" s="78"/>
      <c r="EH5" s="78"/>
      <c r="EI5" s="78"/>
      <c r="EJ5" s="78"/>
      <c r="EK5" s="80" t="s">
        <v>42</v>
      </c>
      <c r="EL5" s="81"/>
      <c r="EM5" s="62">
        <f>COUNT(EM10:EM46)</f>
        <v>0</v>
      </c>
      <c r="EN5" s="28">
        <f t="shared" ref="EN5:EZ5" si="25">COUNT(EN10:EN46)</f>
        <v>0</v>
      </c>
      <c r="EO5" s="27">
        <f t="shared" si="25"/>
        <v>0</v>
      </c>
      <c r="EP5" s="28">
        <f t="shared" si="25"/>
        <v>0</v>
      </c>
      <c r="EQ5" s="27">
        <f t="shared" si="25"/>
        <v>0</v>
      </c>
      <c r="ER5" s="28">
        <f t="shared" si="25"/>
        <v>0</v>
      </c>
      <c r="ES5" s="27">
        <f t="shared" si="25"/>
        <v>0</v>
      </c>
      <c r="ET5" s="28">
        <f t="shared" si="25"/>
        <v>0</v>
      </c>
      <c r="EU5" s="27">
        <f t="shared" si="25"/>
        <v>0</v>
      </c>
      <c r="EV5" s="28">
        <f t="shared" si="25"/>
        <v>0</v>
      </c>
      <c r="EW5" s="27">
        <f t="shared" si="25"/>
        <v>0</v>
      </c>
      <c r="EX5" s="28">
        <f t="shared" si="25"/>
        <v>0</v>
      </c>
      <c r="EY5" s="27">
        <f t="shared" si="25"/>
        <v>0</v>
      </c>
      <c r="EZ5" s="66">
        <f t="shared" si="25"/>
        <v>0</v>
      </c>
      <c r="FA5" s="78"/>
      <c r="FB5" s="78"/>
      <c r="FC5" s="78"/>
      <c r="FD5" s="78"/>
      <c r="FE5" s="80" t="s">
        <v>42</v>
      </c>
      <c r="FF5" s="81"/>
      <c r="FG5" s="62">
        <f>COUNT(FG10:FG46)</f>
        <v>0</v>
      </c>
      <c r="FH5" s="28">
        <f t="shared" ref="FH5:FT5" si="26">COUNT(FH10:FH46)</f>
        <v>0</v>
      </c>
      <c r="FI5" s="27">
        <f t="shared" si="26"/>
        <v>0</v>
      </c>
      <c r="FJ5" s="28">
        <f t="shared" si="26"/>
        <v>0</v>
      </c>
      <c r="FK5" s="27">
        <f t="shared" si="26"/>
        <v>0</v>
      </c>
      <c r="FL5" s="28">
        <f t="shared" si="26"/>
        <v>0</v>
      </c>
      <c r="FM5" s="27">
        <f t="shared" si="26"/>
        <v>0</v>
      </c>
      <c r="FN5" s="28">
        <f t="shared" si="26"/>
        <v>0</v>
      </c>
      <c r="FO5" s="27">
        <f t="shared" si="26"/>
        <v>0</v>
      </c>
      <c r="FP5" s="28">
        <f t="shared" si="26"/>
        <v>0</v>
      </c>
      <c r="FQ5" s="27">
        <f t="shared" si="26"/>
        <v>0</v>
      </c>
      <c r="FR5" s="28">
        <f t="shared" si="26"/>
        <v>0</v>
      </c>
      <c r="FS5" s="27">
        <f t="shared" si="26"/>
        <v>0</v>
      </c>
      <c r="FT5" s="66">
        <f t="shared" si="26"/>
        <v>0</v>
      </c>
      <c r="FU5" s="78"/>
      <c r="FV5" s="78"/>
      <c r="FW5" s="78"/>
      <c r="FX5" s="78"/>
    </row>
    <row r="6" spans="1:180" ht="47.4" customHeight="1" thickBot="1">
      <c r="A6" s="45" t="s">
        <v>46</v>
      </c>
      <c r="B6" s="46"/>
      <c r="C6" s="39">
        <f>COUNTIF(C10:C46,3)</f>
        <v>0</v>
      </c>
      <c r="D6" s="40">
        <f t="shared" ref="D6:P6" si="27">COUNTIF(D10:D46,3)</f>
        <v>0</v>
      </c>
      <c r="E6" s="39">
        <f t="shared" si="27"/>
        <v>0</v>
      </c>
      <c r="F6" s="40">
        <f t="shared" si="27"/>
        <v>0</v>
      </c>
      <c r="G6" s="39">
        <f t="shared" si="27"/>
        <v>0</v>
      </c>
      <c r="H6" s="40">
        <f t="shared" si="27"/>
        <v>0</v>
      </c>
      <c r="I6" s="39">
        <f t="shared" si="27"/>
        <v>0</v>
      </c>
      <c r="J6" s="40">
        <f t="shared" si="27"/>
        <v>0</v>
      </c>
      <c r="K6" s="39">
        <f t="shared" si="27"/>
        <v>0</v>
      </c>
      <c r="L6" s="40">
        <f t="shared" si="27"/>
        <v>0</v>
      </c>
      <c r="M6" s="39">
        <f t="shared" si="27"/>
        <v>0</v>
      </c>
      <c r="N6" s="40">
        <f t="shared" si="27"/>
        <v>1</v>
      </c>
      <c r="O6" s="39">
        <f t="shared" si="27"/>
        <v>0</v>
      </c>
      <c r="P6" s="40">
        <f t="shared" si="27"/>
        <v>0</v>
      </c>
      <c r="Q6" s="78"/>
      <c r="R6" s="78"/>
      <c r="S6" s="78"/>
      <c r="T6" s="78"/>
      <c r="U6" s="45" t="s">
        <v>46</v>
      </c>
      <c r="V6" s="46"/>
      <c r="W6" s="39">
        <f>COUNTIF(W10:W46,3)</f>
        <v>1</v>
      </c>
      <c r="X6" s="40">
        <f t="shared" ref="X6:AJ6" si="28">COUNTIF(X10:X46,3)</f>
        <v>0</v>
      </c>
      <c r="Y6" s="39">
        <f t="shared" si="28"/>
        <v>2</v>
      </c>
      <c r="Z6" s="40">
        <f t="shared" si="28"/>
        <v>0</v>
      </c>
      <c r="AA6" s="39">
        <f t="shared" si="28"/>
        <v>0</v>
      </c>
      <c r="AB6" s="40">
        <f t="shared" si="28"/>
        <v>0</v>
      </c>
      <c r="AC6" s="39">
        <f t="shared" si="28"/>
        <v>0</v>
      </c>
      <c r="AD6" s="40">
        <f t="shared" si="28"/>
        <v>0</v>
      </c>
      <c r="AE6" s="39">
        <f t="shared" si="28"/>
        <v>0</v>
      </c>
      <c r="AF6" s="40">
        <f t="shared" si="28"/>
        <v>0</v>
      </c>
      <c r="AG6" s="39">
        <f t="shared" si="28"/>
        <v>0</v>
      </c>
      <c r="AH6" s="40">
        <f t="shared" si="28"/>
        <v>0</v>
      </c>
      <c r="AI6" s="39">
        <f t="shared" si="28"/>
        <v>0</v>
      </c>
      <c r="AJ6" s="40">
        <f t="shared" si="28"/>
        <v>0</v>
      </c>
      <c r="AK6" s="78"/>
      <c r="AL6" s="78"/>
      <c r="AM6" s="78"/>
      <c r="AN6" s="78"/>
      <c r="AO6" s="45" t="s">
        <v>46</v>
      </c>
      <c r="AP6" s="46"/>
      <c r="AQ6" s="39">
        <f>COUNTIF(AQ10:AQ46,3)</f>
        <v>0</v>
      </c>
      <c r="AR6" s="40">
        <f t="shared" ref="AR6:BD6" si="29">COUNTIF(AR10:AR46,3)</f>
        <v>0</v>
      </c>
      <c r="AS6" s="39">
        <f t="shared" si="29"/>
        <v>0</v>
      </c>
      <c r="AT6" s="40">
        <f t="shared" si="29"/>
        <v>0</v>
      </c>
      <c r="AU6" s="39">
        <f t="shared" si="29"/>
        <v>0</v>
      </c>
      <c r="AV6" s="40">
        <f t="shared" si="29"/>
        <v>0</v>
      </c>
      <c r="AW6" s="39">
        <f t="shared" si="29"/>
        <v>0</v>
      </c>
      <c r="AX6" s="40">
        <f t="shared" si="29"/>
        <v>0</v>
      </c>
      <c r="AY6" s="39">
        <f t="shared" si="29"/>
        <v>0</v>
      </c>
      <c r="AZ6" s="40">
        <f t="shared" si="29"/>
        <v>0</v>
      </c>
      <c r="BA6" s="39">
        <f t="shared" si="29"/>
        <v>0</v>
      </c>
      <c r="BB6" s="40">
        <f t="shared" si="29"/>
        <v>0</v>
      </c>
      <c r="BC6" s="39">
        <f t="shared" si="29"/>
        <v>0</v>
      </c>
      <c r="BD6" s="40">
        <f t="shared" si="29"/>
        <v>0</v>
      </c>
      <c r="BE6" s="78"/>
      <c r="BF6" s="78"/>
      <c r="BG6" s="78"/>
      <c r="BH6" s="78"/>
      <c r="BI6" s="82" t="s">
        <v>46</v>
      </c>
      <c r="BJ6" s="83"/>
      <c r="BK6" s="39">
        <f>COUNTIF(BK10:BK46,3)</f>
        <v>0</v>
      </c>
      <c r="BL6" s="40">
        <f t="shared" ref="BL6:BX6" si="30">COUNTIF(BL10:BL46,3)</f>
        <v>0</v>
      </c>
      <c r="BM6" s="39">
        <f t="shared" si="30"/>
        <v>0</v>
      </c>
      <c r="BN6" s="40">
        <f t="shared" si="30"/>
        <v>0</v>
      </c>
      <c r="BO6" s="39">
        <f t="shared" si="30"/>
        <v>0</v>
      </c>
      <c r="BP6" s="40">
        <f t="shared" si="30"/>
        <v>0</v>
      </c>
      <c r="BQ6" s="39">
        <f t="shared" si="30"/>
        <v>0</v>
      </c>
      <c r="BR6" s="40">
        <f t="shared" si="30"/>
        <v>0</v>
      </c>
      <c r="BS6" s="39">
        <f t="shared" si="30"/>
        <v>0</v>
      </c>
      <c r="BT6" s="40">
        <f t="shared" si="30"/>
        <v>0</v>
      </c>
      <c r="BU6" s="39">
        <f t="shared" si="30"/>
        <v>0</v>
      </c>
      <c r="BV6" s="40">
        <f t="shared" si="30"/>
        <v>0</v>
      </c>
      <c r="BW6" s="39">
        <f t="shared" si="30"/>
        <v>0</v>
      </c>
      <c r="BX6" s="40">
        <f t="shared" si="30"/>
        <v>0</v>
      </c>
      <c r="BY6" s="78"/>
      <c r="BZ6" s="78"/>
      <c r="CA6" s="78"/>
      <c r="CB6" s="78"/>
      <c r="CC6" s="82" t="s">
        <v>46</v>
      </c>
      <c r="CD6" s="83"/>
      <c r="CE6" s="64">
        <f>COUNTIF(CE10:CE46,3)</f>
        <v>1</v>
      </c>
      <c r="CF6" s="40">
        <f t="shared" ref="CF6:CR6" si="31">COUNTIF(CF10:CF46,3)</f>
        <v>1</v>
      </c>
      <c r="CG6" s="39">
        <f t="shared" si="31"/>
        <v>0</v>
      </c>
      <c r="CH6" s="40">
        <f t="shared" si="31"/>
        <v>0</v>
      </c>
      <c r="CI6" s="39">
        <f t="shared" si="31"/>
        <v>0</v>
      </c>
      <c r="CJ6" s="40">
        <f t="shared" si="31"/>
        <v>0</v>
      </c>
      <c r="CK6" s="39">
        <f t="shared" si="31"/>
        <v>2</v>
      </c>
      <c r="CL6" s="40">
        <f t="shared" si="31"/>
        <v>0</v>
      </c>
      <c r="CM6" s="39">
        <f t="shared" si="31"/>
        <v>2</v>
      </c>
      <c r="CN6" s="40">
        <f t="shared" si="31"/>
        <v>0</v>
      </c>
      <c r="CO6" s="39">
        <f t="shared" si="31"/>
        <v>1</v>
      </c>
      <c r="CP6" s="40">
        <f t="shared" si="31"/>
        <v>1</v>
      </c>
      <c r="CQ6" s="39">
        <f t="shared" si="31"/>
        <v>0</v>
      </c>
      <c r="CR6" s="68">
        <f t="shared" si="31"/>
        <v>0</v>
      </c>
      <c r="CS6" s="78"/>
      <c r="CT6" s="78"/>
      <c r="CU6" s="78"/>
      <c r="CV6" s="78"/>
      <c r="CW6" s="82" t="s">
        <v>46</v>
      </c>
      <c r="CX6" s="83"/>
      <c r="CY6" s="64">
        <f>COUNTIF(CY10:CY46,3)</f>
        <v>0</v>
      </c>
      <c r="CZ6" s="40">
        <f t="shared" ref="CZ6:DL6" si="32">COUNTIF(CZ10:CZ46,3)</f>
        <v>0</v>
      </c>
      <c r="DA6" s="39">
        <f t="shared" si="32"/>
        <v>1</v>
      </c>
      <c r="DB6" s="40">
        <f t="shared" si="32"/>
        <v>0</v>
      </c>
      <c r="DC6" s="39">
        <f t="shared" si="32"/>
        <v>0</v>
      </c>
      <c r="DD6" s="40">
        <f t="shared" si="32"/>
        <v>0</v>
      </c>
      <c r="DE6" s="39">
        <f t="shared" si="32"/>
        <v>0</v>
      </c>
      <c r="DF6" s="40">
        <f t="shared" si="32"/>
        <v>0</v>
      </c>
      <c r="DG6" s="39">
        <f t="shared" si="32"/>
        <v>0</v>
      </c>
      <c r="DH6" s="40">
        <f t="shared" si="32"/>
        <v>0</v>
      </c>
      <c r="DI6" s="39">
        <f t="shared" si="32"/>
        <v>1</v>
      </c>
      <c r="DJ6" s="40">
        <f t="shared" si="32"/>
        <v>0</v>
      </c>
      <c r="DK6" s="39">
        <f t="shared" si="32"/>
        <v>0</v>
      </c>
      <c r="DL6" s="68">
        <f t="shared" si="32"/>
        <v>0</v>
      </c>
      <c r="DM6" s="78"/>
      <c r="DN6" s="78"/>
      <c r="DO6" s="78"/>
      <c r="DP6" s="78"/>
      <c r="DQ6" s="82" t="s">
        <v>46</v>
      </c>
      <c r="DR6" s="83"/>
      <c r="DS6" s="64">
        <f>COUNTIF(DS10:DS46,3)</f>
        <v>0</v>
      </c>
      <c r="DT6" s="40">
        <f t="shared" ref="DT6:EF6" si="33">COUNTIF(DT10:DT46,3)</f>
        <v>0</v>
      </c>
      <c r="DU6" s="39">
        <f t="shared" si="33"/>
        <v>0</v>
      </c>
      <c r="DV6" s="40">
        <f t="shared" si="33"/>
        <v>0</v>
      </c>
      <c r="DW6" s="39">
        <f t="shared" si="33"/>
        <v>0</v>
      </c>
      <c r="DX6" s="40">
        <f t="shared" si="33"/>
        <v>0</v>
      </c>
      <c r="DY6" s="39">
        <f t="shared" si="33"/>
        <v>0</v>
      </c>
      <c r="DZ6" s="40">
        <f t="shared" si="33"/>
        <v>0</v>
      </c>
      <c r="EA6" s="39">
        <f t="shared" si="33"/>
        <v>0</v>
      </c>
      <c r="EB6" s="40">
        <f t="shared" si="33"/>
        <v>0</v>
      </c>
      <c r="EC6" s="39">
        <f t="shared" si="33"/>
        <v>0</v>
      </c>
      <c r="ED6" s="40">
        <f t="shared" si="33"/>
        <v>0</v>
      </c>
      <c r="EE6" s="39">
        <f t="shared" si="33"/>
        <v>0</v>
      </c>
      <c r="EF6" s="68">
        <f t="shared" si="33"/>
        <v>0</v>
      </c>
      <c r="EG6" s="78"/>
      <c r="EH6" s="78"/>
      <c r="EI6" s="78"/>
      <c r="EJ6" s="78"/>
      <c r="EK6" s="82" t="s">
        <v>46</v>
      </c>
      <c r="EL6" s="83"/>
      <c r="EM6" s="64">
        <f>COUNTIF(EM10:EM46,3)</f>
        <v>0</v>
      </c>
      <c r="EN6" s="40">
        <f t="shared" ref="EN6:EZ6" si="34">COUNTIF(EN10:EN46,3)</f>
        <v>0</v>
      </c>
      <c r="EO6" s="39">
        <f t="shared" si="34"/>
        <v>0</v>
      </c>
      <c r="EP6" s="40">
        <f t="shared" si="34"/>
        <v>0</v>
      </c>
      <c r="EQ6" s="39">
        <f t="shared" si="34"/>
        <v>0</v>
      </c>
      <c r="ER6" s="40">
        <f t="shared" si="34"/>
        <v>0</v>
      </c>
      <c r="ES6" s="39">
        <f t="shared" si="34"/>
        <v>0</v>
      </c>
      <c r="ET6" s="40">
        <f t="shared" si="34"/>
        <v>0</v>
      </c>
      <c r="EU6" s="39">
        <f t="shared" si="34"/>
        <v>0</v>
      </c>
      <c r="EV6" s="40">
        <f t="shared" si="34"/>
        <v>0</v>
      </c>
      <c r="EW6" s="39">
        <f t="shared" si="34"/>
        <v>0</v>
      </c>
      <c r="EX6" s="40">
        <f t="shared" si="34"/>
        <v>0</v>
      </c>
      <c r="EY6" s="39">
        <f t="shared" si="34"/>
        <v>0</v>
      </c>
      <c r="EZ6" s="68">
        <f t="shared" si="34"/>
        <v>0</v>
      </c>
      <c r="FA6" s="78"/>
      <c r="FB6" s="78"/>
      <c r="FC6" s="78"/>
      <c r="FD6" s="78"/>
      <c r="FE6" s="82" t="s">
        <v>46</v>
      </c>
      <c r="FF6" s="83"/>
      <c r="FG6" s="64">
        <f>COUNTIF(FG10:FG46,3)</f>
        <v>0</v>
      </c>
      <c r="FH6" s="40">
        <f t="shared" ref="FH6:FT6" si="35">COUNTIF(FH10:FH46,3)</f>
        <v>0</v>
      </c>
      <c r="FI6" s="39">
        <f t="shared" si="35"/>
        <v>0</v>
      </c>
      <c r="FJ6" s="40">
        <f t="shared" si="35"/>
        <v>0</v>
      </c>
      <c r="FK6" s="39">
        <f t="shared" si="35"/>
        <v>0</v>
      </c>
      <c r="FL6" s="40">
        <f t="shared" si="35"/>
        <v>0</v>
      </c>
      <c r="FM6" s="39">
        <f t="shared" si="35"/>
        <v>0</v>
      </c>
      <c r="FN6" s="40">
        <f t="shared" si="35"/>
        <v>0</v>
      </c>
      <c r="FO6" s="39">
        <f t="shared" si="35"/>
        <v>0</v>
      </c>
      <c r="FP6" s="40">
        <f t="shared" si="35"/>
        <v>0</v>
      </c>
      <c r="FQ6" s="39">
        <f t="shared" si="35"/>
        <v>0</v>
      </c>
      <c r="FR6" s="40">
        <f t="shared" si="35"/>
        <v>0</v>
      </c>
      <c r="FS6" s="39">
        <f t="shared" si="35"/>
        <v>0</v>
      </c>
      <c r="FT6" s="68">
        <f t="shared" si="35"/>
        <v>0</v>
      </c>
      <c r="FU6" s="78"/>
      <c r="FV6" s="78"/>
      <c r="FW6" s="78"/>
      <c r="FX6" s="78"/>
    </row>
    <row r="7" spans="1:180" ht="50.4" customHeight="1">
      <c r="A7" s="80" t="s">
        <v>4</v>
      </c>
      <c r="B7" s="87" t="s">
        <v>6</v>
      </c>
      <c r="C7" s="95">
        <v>43500</v>
      </c>
      <c r="D7" s="96"/>
      <c r="E7" s="89">
        <f>C7+1</f>
        <v>43501</v>
      </c>
      <c r="F7" s="90"/>
      <c r="G7" s="89">
        <f>E7+1</f>
        <v>43502</v>
      </c>
      <c r="H7" s="90"/>
      <c r="I7" s="89">
        <f>G7+1</f>
        <v>43503</v>
      </c>
      <c r="J7" s="90"/>
      <c r="K7" s="89">
        <f>I7+1</f>
        <v>43504</v>
      </c>
      <c r="L7" s="90"/>
      <c r="M7" s="89">
        <f>K7+1</f>
        <v>43505</v>
      </c>
      <c r="N7" s="90"/>
      <c r="O7" s="89">
        <f>M7+1</f>
        <v>43506</v>
      </c>
      <c r="P7" s="90"/>
      <c r="Q7" s="78"/>
      <c r="R7" s="78"/>
      <c r="S7" s="78"/>
      <c r="T7" s="78"/>
      <c r="U7" s="80" t="s">
        <v>4</v>
      </c>
      <c r="V7" s="87" t="s">
        <v>6</v>
      </c>
      <c r="W7" s="89">
        <v>43507</v>
      </c>
      <c r="X7" s="90"/>
      <c r="Y7" s="89">
        <f>W7+1</f>
        <v>43508</v>
      </c>
      <c r="Z7" s="90"/>
      <c r="AA7" s="89">
        <f>Y7+1</f>
        <v>43509</v>
      </c>
      <c r="AB7" s="90"/>
      <c r="AC7" s="89">
        <f>AA7+1</f>
        <v>43510</v>
      </c>
      <c r="AD7" s="90"/>
      <c r="AE7" s="89">
        <f>AC7+1</f>
        <v>43511</v>
      </c>
      <c r="AF7" s="90"/>
      <c r="AG7" s="89">
        <f>AE7+1</f>
        <v>43512</v>
      </c>
      <c r="AH7" s="90"/>
      <c r="AI7" s="89">
        <f>AG7+1</f>
        <v>43513</v>
      </c>
      <c r="AJ7" s="90"/>
      <c r="AK7" s="78"/>
      <c r="AL7" s="78"/>
      <c r="AM7" s="78"/>
      <c r="AN7" s="78"/>
      <c r="AO7" s="80" t="s">
        <v>4</v>
      </c>
      <c r="AP7" s="87" t="s">
        <v>6</v>
      </c>
      <c r="AQ7" s="89">
        <v>43514</v>
      </c>
      <c r="AR7" s="90"/>
      <c r="AS7" s="89">
        <f>AQ7+1</f>
        <v>43515</v>
      </c>
      <c r="AT7" s="90"/>
      <c r="AU7" s="89">
        <f>AS7+1</f>
        <v>43516</v>
      </c>
      <c r="AV7" s="90"/>
      <c r="AW7" s="89">
        <f>AU7+1</f>
        <v>43517</v>
      </c>
      <c r="AX7" s="90"/>
      <c r="AY7" s="89">
        <f>AW7+1</f>
        <v>43518</v>
      </c>
      <c r="AZ7" s="90"/>
      <c r="BA7" s="89">
        <f>AY7+1</f>
        <v>43519</v>
      </c>
      <c r="BB7" s="90"/>
      <c r="BC7" s="89">
        <f>BA7+1</f>
        <v>43520</v>
      </c>
      <c r="BD7" s="90"/>
      <c r="BE7" s="78"/>
      <c r="BF7" s="78"/>
      <c r="BG7" s="78"/>
      <c r="BH7" s="78"/>
      <c r="BI7" s="80" t="s">
        <v>4</v>
      </c>
      <c r="BJ7" s="87" t="s">
        <v>6</v>
      </c>
      <c r="BK7" s="89">
        <v>43521</v>
      </c>
      <c r="BL7" s="90"/>
      <c r="BM7" s="89">
        <f>BK7+1</f>
        <v>43522</v>
      </c>
      <c r="BN7" s="90"/>
      <c r="BO7" s="89">
        <f>BM7+1</f>
        <v>43523</v>
      </c>
      <c r="BP7" s="90"/>
      <c r="BQ7" s="89">
        <f>BO7+1</f>
        <v>43524</v>
      </c>
      <c r="BR7" s="90"/>
      <c r="BS7" s="89">
        <f>BQ7+1</f>
        <v>43525</v>
      </c>
      <c r="BT7" s="90"/>
      <c r="BU7" s="89">
        <f>BS7+1</f>
        <v>43526</v>
      </c>
      <c r="BV7" s="90"/>
      <c r="BW7" s="89">
        <f>BU7+1</f>
        <v>43527</v>
      </c>
      <c r="BX7" s="90"/>
      <c r="BY7" s="78"/>
      <c r="BZ7" s="78"/>
      <c r="CA7" s="78"/>
      <c r="CB7" s="78"/>
      <c r="CC7" s="84" t="s">
        <v>4</v>
      </c>
      <c r="CD7" s="86" t="s">
        <v>6</v>
      </c>
      <c r="CE7" s="89">
        <v>43528</v>
      </c>
      <c r="CF7" s="90"/>
      <c r="CG7" s="89">
        <f>CE7+1</f>
        <v>43529</v>
      </c>
      <c r="CH7" s="90"/>
      <c r="CI7" s="89">
        <f>CG7+1</f>
        <v>43530</v>
      </c>
      <c r="CJ7" s="90"/>
      <c r="CK7" s="89">
        <f>CI7+1</f>
        <v>43531</v>
      </c>
      <c r="CL7" s="90"/>
      <c r="CM7" s="89">
        <f>CK7+1</f>
        <v>43532</v>
      </c>
      <c r="CN7" s="90"/>
      <c r="CO7" s="89">
        <f>CM7+1</f>
        <v>43533</v>
      </c>
      <c r="CP7" s="90"/>
      <c r="CQ7" s="89">
        <f>CO7+1</f>
        <v>43534</v>
      </c>
      <c r="CR7" s="90"/>
      <c r="CS7" s="78"/>
      <c r="CT7" s="78"/>
      <c r="CU7" s="78"/>
      <c r="CV7" s="78"/>
      <c r="CW7" s="84" t="s">
        <v>4</v>
      </c>
      <c r="CX7" s="86" t="s">
        <v>6</v>
      </c>
      <c r="CY7" s="89">
        <v>43535</v>
      </c>
      <c r="CZ7" s="90"/>
      <c r="DA7" s="89">
        <f>CY7+1</f>
        <v>43536</v>
      </c>
      <c r="DB7" s="90"/>
      <c r="DC7" s="89">
        <f>DA7+1</f>
        <v>43537</v>
      </c>
      <c r="DD7" s="90"/>
      <c r="DE7" s="89">
        <f>DC7+1</f>
        <v>43538</v>
      </c>
      <c r="DF7" s="90"/>
      <c r="DG7" s="89">
        <f>DE7+1</f>
        <v>43539</v>
      </c>
      <c r="DH7" s="90"/>
      <c r="DI7" s="89">
        <f>DG7+1</f>
        <v>43540</v>
      </c>
      <c r="DJ7" s="90"/>
      <c r="DK7" s="89">
        <f>DI7+1</f>
        <v>43541</v>
      </c>
      <c r="DL7" s="90"/>
      <c r="DM7" s="78"/>
      <c r="DN7" s="78"/>
      <c r="DO7" s="78"/>
      <c r="DP7" s="78"/>
      <c r="DQ7" s="84" t="s">
        <v>4</v>
      </c>
      <c r="DR7" s="86" t="s">
        <v>6</v>
      </c>
      <c r="DS7" s="89">
        <v>43542</v>
      </c>
      <c r="DT7" s="90"/>
      <c r="DU7" s="89">
        <f>DS7+1</f>
        <v>43543</v>
      </c>
      <c r="DV7" s="90"/>
      <c r="DW7" s="89">
        <f>DU7+1</f>
        <v>43544</v>
      </c>
      <c r="DX7" s="90"/>
      <c r="DY7" s="89">
        <f>DW7+1</f>
        <v>43545</v>
      </c>
      <c r="DZ7" s="90"/>
      <c r="EA7" s="89">
        <f>DY7+1</f>
        <v>43546</v>
      </c>
      <c r="EB7" s="90"/>
      <c r="EC7" s="89">
        <f>EA7+1</f>
        <v>43547</v>
      </c>
      <c r="ED7" s="90"/>
      <c r="EE7" s="89">
        <f>EC7+1</f>
        <v>43548</v>
      </c>
      <c r="EF7" s="90"/>
      <c r="EG7" s="78"/>
      <c r="EH7" s="78"/>
      <c r="EI7" s="78"/>
      <c r="EJ7" s="78"/>
      <c r="EK7" s="84" t="s">
        <v>4</v>
      </c>
      <c r="EL7" s="86" t="s">
        <v>6</v>
      </c>
      <c r="EM7" s="89">
        <v>43549</v>
      </c>
      <c r="EN7" s="90"/>
      <c r="EO7" s="89">
        <f>EM7+1</f>
        <v>43550</v>
      </c>
      <c r="EP7" s="90"/>
      <c r="EQ7" s="89">
        <f>EO7+1</f>
        <v>43551</v>
      </c>
      <c r="ER7" s="90"/>
      <c r="ES7" s="89">
        <f>EQ7+1</f>
        <v>43552</v>
      </c>
      <c r="ET7" s="90"/>
      <c r="EU7" s="89">
        <f>ES7+1</f>
        <v>43553</v>
      </c>
      <c r="EV7" s="90"/>
      <c r="EW7" s="89">
        <f>EU7+1</f>
        <v>43554</v>
      </c>
      <c r="EX7" s="90"/>
      <c r="EY7" s="89">
        <f>EW7+1</f>
        <v>43555</v>
      </c>
      <c r="EZ7" s="90"/>
      <c r="FA7" s="78"/>
      <c r="FB7" s="78"/>
      <c r="FC7" s="78"/>
      <c r="FD7" s="78"/>
      <c r="FE7" s="84" t="s">
        <v>4</v>
      </c>
      <c r="FF7" s="86" t="s">
        <v>6</v>
      </c>
      <c r="FG7" s="89">
        <v>43555</v>
      </c>
      <c r="FH7" s="90"/>
      <c r="FI7" s="89">
        <f>FG7+1</f>
        <v>43556</v>
      </c>
      <c r="FJ7" s="90"/>
      <c r="FK7" s="89">
        <f>FI7+1</f>
        <v>43557</v>
      </c>
      <c r="FL7" s="90"/>
      <c r="FM7" s="89">
        <f>FK7+1</f>
        <v>43558</v>
      </c>
      <c r="FN7" s="90"/>
      <c r="FO7" s="89">
        <f>FM7+1</f>
        <v>43559</v>
      </c>
      <c r="FP7" s="90"/>
      <c r="FQ7" s="89">
        <f>FO7+1</f>
        <v>43560</v>
      </c>
      <c r="FR7" s="90"/>
      <c r="FS7" s="89">
        <f>FQ7+1</f>
        <v>43561</v>
      </c>
      <c r="FT7" s="90"/>
      <c r="FU7" s="78"/>
      <c r="FV7" s="78"/>
      <c r="FW7" s="78"/>
      <c r="FX7" s="78"/>
    </row>
    <row r="8" spans="1:180" ht="24.6">
      <c r="A8" s="80"/>
      <c r="B8" s="87"/>
      <c r="C8" s="93" t="s">
        <v>27</v>
      </c>
      <c r="D8" s="94"/>
      <c r="E8" s="93" t="s">
        <v>28</v>
      </c>
      <c r="F8" s="94"/>
      <c r="G8" s="93" t="s">
        <v>29</v>
      </c>
      <c r="H8" s="94"/>
      <c r="I8" s="93" t="s">
        <v>30</v>
      </c>
      <c r="J8" s="94"/>
      <c r="K8" s="93" t="s">
        <v>31</v>
      </c>
      <c r="L8" s="94"/>
      <c r="M8" s="93" t="s">
        <v>32</v>
      </c>
      <c r="N8" s="94"/>
      <c r="O8" s="93" t="s">
        <v>33</v>
      </c>
      <c r="P8" s="94"/>
      <c r="Q8" s="78"/>
      <c r="R8" s="78"/>
      <c r="S8" s="78"/>
      <c r="T8" s="78"/>
      <c r="U8" s="80"/>
      <c r="V8" s="87"/>
      <c r="W8" s="93" t="s">
        <v>27</v>
      </c>
      <c r="X8" s="94"/>
      <c r="Y8" s="93" t="s">
        <v>28</v>
      </c>
      <c r="Z8" s="94"/>
      <c r="AA8" s="93" t="s">
        <v>29</v>
      </c>
      <c r="AB8" s="94"/>
      <c r="AC8" s="93" t="s">
        <v>30</v>
      </c>
      <c r="AD8" s="94"/>
      <c r="AE8" s="93" t="s">
        <v>31</v>
      </c>
      <c r="AF8" s="94"/>
      <c r="AG8" s="93" t="s">
        <v>32</v>
      </c>
      <c r="AH8" s="94"/>
      <c r="AI8" s="93" t="s">
        <v>33</v>
      </c>
      <c r="AJ8" s="94"/>
      <c r="AK8" s="78"/>
      <c r="AL8" s="78"/>
      <c r="AM8" s="78"/>
      <c r="AN8" s="78"/>
      <c r="AO8" s="80"/>
      <c r="AP8" s="87"/>
      <c r="AQ8" s="93" t="s">
        <v>27</v>
      </c>
      <c r="AR8" s="94"/>
      <c r="AS8" s="93" t="s">
        <v>28</v>
      </c>
      <c r="AT8" s="94"/>
      <c r="AU8" s="93" t="s">
        <v>29</v>
      </c>
      <c r="AV8" s="94"/>
      <c r="AW8" s="93" t="s">
        <v>30</v>
      </c>
      <c r="AX8" s="94"/>
      <c r="AY8" s="93" t="s">
        <v>31</v>
      </c>
      <c r="AZ8" s="94"/>
      <c r="BA8" s="93" t="s">
        <v>32</v>
      </c>
      <c r="BB8" s="94"/>
      <c r="BC8" s="93" t="s">
        <v>33</v>
      </c>
      <c r="BD8" s="94"/>
      <c r="BE8" s="78"/>
      <c r="BF8" s="78"/>
      <c r="BG8" s="78"/>
      <c r="BH8" s="78"/>
      <c r="BI8" s="80"/>
      <c r="BJ8" s="87"/>
      <c r="BK8" s="93" t="s">
        <v>27</v>
      </c>
      <c r="BL8" s="94"/>
      <c r="BM8" s="93" t="s">
        <v>28</v>
      </c>
      <c r="BN8" s="94"/>
      <c r="BO8" s="93" t="s">
        <v>29</v>
      </c>
      <c r="BP8" s="94"/>
      <c r="BQ8" s="93" t="s">
        <v>30</v>
      </c>
      <c r="BR8" s="94"/>
      <c r="BS8" s="93" t="s">
        <v>31</v>
      </c>
      <c r="BT8" s="94"/>
      <c r="BU8" s="93" t="s">
        <v>32</v>
      </c>
      <c r="BV8" s="94"/>
      <c r="BW8" s="93" t="s">
        <v>33</v>
      </c>
      <c r="BX8" s="94"/>
      <c r="BY8" s="78"/>
      <c r="BZ8" s="78"/>
      <c r="CA8" s="78"/>
      <c r="CB8" s="78"/>
      <c r="CC8" s="80"/>
      <c r="CD8" s="87"/>
      <c r="CE8" s="93" t="s">
        <v>27</v>
      </c>
      <c r="CF8" s="94"/>
      <c r="CG8" s="93" t="s">
        <v>28</v>
      </c>
      <c r="CH8" s="94"/>
      <c r="CI8" s="93" t="s">
        <v>29</v>
      </c>
      <c r="CJ8" s="94"/>
      <c r="CK8" s="93" t="s">
        <v>30</v>
      </c>
      <c r="CL8" s="94"/>
      <c r="CM8" s="93" t="s">
        <v>31</v>
      </c>
      <c r="CN8" s="94"/>
      <c r="CO8" s="93" t="s">
        <v>32</v>
      </c>
      <c r="CP8" s="94"/>
      <c r="CQ8" s="93" t="s">
        <v>33</v>
      </c>
      <c r="CR8" s="94"/>
      <c r="CS8" s="78"/>
      <c r="CT8" s="78"/>
      <c r="CU8" s="78"/>
      <c r="CV8" s="78"/>
      <c r="CW8" s="80"/>
      <c r="CX8" s="87"/>
      <c r="CY8" s="93" t="s">
        <v>27</v>
      </c>
      <c r="CZ8" s="94"/>
      <c r="DA8" s="93" t="s">
        <v>28</v>
      </c>
      <c r="DB8" s="94"/>
      <c r="DC8" s="93" t="s">
        <v>29</v>
      </c>
      <c r="DD8" s="94"/>
      <c r="DE8" s="93" t="s">
        <v>30</v>
      </c>
      <c r="DF8" s="94"/>
      <c r="DG8" s="93" t="s">
        <v>31</v>
      </c>
      <c r="DH8" s="94"/>
      <c r="DI8" s="93" t="s">
        <v>32</v>
      </c>
      <c r="DJ8" s="94"/>
      <c r="DK8" s="93" t="s">
        <v>33</v>
      </c>
      <c r="DL8" s="94"/>
      <c r="DM8" s="78"/>
      <c r="DN8" s="78"/>
      <c r="DO8" s="78"/>
      <c r="DP8" s="78"/>
      <c r="DQ8" s="80"/>
      <c r="DR8" s="87"/>
      <c r="DS8" s="93" t="s">
        <v>27</v>
      </c>
      <c r="DT8" s="94"/>
      <c r="DU8" s="93" t="s">
        <v>28</v>
      </c>
      <c r="DV8" s="94"/>
      <c r="DW8" s="93" t="s">
        <v>29</v>
      </c>
      <c r="DX8" s="94"/>
      <c r="DY8" s="93" t="s">
        <v>30</v>
      </c>
      <c r="DZ8" s="94"/>
      <c r="EA8" s="93" t="s">
        <v>31</v>
      </c>
      <c r="EB8" s="94"/>
      <c r="EC8" s="93" t="s">
        <v>32</v>
      </c>
      <c r="ED8" s="94"/>
      <c r="EE8" s="93" t="s">
        <v>33</v>
      </c>
      <c r="EF8" s="94"/>
      <c r="EG8" s="78"/>
      <c r="EH8" s="78"/>
      <c r="EI8" s="78"/>
      <c r="EJ8" s="78"/>
      <c r="EK8" s="80"/>
      <c r="EL8" s="87"/>
      <c r="EM8" s="93" t="s">
        <v>27</v>
      </c>
      <c r="EN8" s="94"/>
      <c r="EO8" s="93" t="s">
        <v>28</v>
      </c>
      <c r="EP8" s="94"/>
      <c r="EQ8" s="93" t="s">
        <v>29</v>
      </c>
      <c r="ER8" s="94"/>
      <c r="ES8" s="93" t="s">
        <v>30</v>
      </c>
      <c r="ET8" s="94"/>
      <c r="EU8" s="93" t="s">
        <v>31</v>
      </c>
      <c r="EV8" s="94"/>
      <c r="EW8" s="93" t="s">
        <v>32</v>
      </c>
      <c r="EX8" s="94"/>
      <c r="EY8" s="93" t="s">
        <v>33</v>
      </c>
      <c r="EZ8" s="94"/>
      <c r="FA8" s="78"/>
      <c r="FB8" s="78"/>
      <c r="FC8" s="78"/>
      <c r="FD8" s="78"/>
      <c r="FE8" s="80"/>
      <c r="FF8" s="87"/>
      <c r="FG8" s="93" t="s">
        <v>27</v>
      </c>
      <c r="FH8" s="94"/>
      <c r="FI8" s="93" t="s">
        <v>28</v>
      </c>
      <c r="FJ8" s="94"/>
      <c r="FK8" s="93" t="s">
        <v>29</v>
      </c>
      <c r="FL8" s="94"/>
      <c r="FM8" s="93" t="s">
        <v>30</v>
      </c>
      <c r="FN8" s="94"/>
      <c r="FO8" s="93" t="s">
        <v>31</v>
      </c>
      <c r="FP8" s="94"/>
      <c r="FQ8" s="93" t="s">
        <v>32</v>
      </c>
      <c r="FR8" s="94"/>
      <c r="FS8" s="93" t="s">
        <v>33</v>
      </c>
      <c r="FT8" s="94"/>
      <c r="FU8" s="78"/>
      <c r="FV8" s="78"/>
      <c r="FW8" s="78"/>
      <c r="FX8" s="78"/>
    </row>
    <row r="9" spans="1:180" ht="25.2" thickBot="1">
      <c r="A9" s="85"/>
      <c r="B9" s="88"/>
      <c r="C9" s="23" t="s">
        <v>20</v>
      </c>
      <c r="D9" s="24" t="s">
        <v>21</v>
      </c>
      <c r="E9" s="23" t="s">
        <v>20</v>
      </c>
      <c r="F9" s="24" t="s">
        <v>21</v>
      </c>
      <c r="G9" s="23" t="s">
        <v>20</v>
      </c>
      <c r="H9" s="24" t="s">
        <v>21</v>
      </c>
      <c r="I9" s="23" t="s">
        <v>20</v>
      </c>
      <c r="J9" s="24" t="s">
        <v>21</v>
      </c>
      <c r="K9" s="23" t="s">
        <v>20</v>
      </c>
      <c r="L9" s="24" t="s">
        <v>21</v>
      </c>
      <c r="M9" s="23" t="s">
        <v>20</v>
      </c>
      <c r="N9" s="24" t="s">
        <v>21</v>
      </c>
      <c r="O9" s="23" t="s">
        <v>20</v>
      </c>
      <c r="P9" s="24" t="s">
        <v>21</v>
      </c>
      <c r="Q9" s="79"/>
      <c r="R9" s="79"/>
      <c r="S9" s="79"/>
      <c r="T9" s="79"/>
      <c r="U9" s="85"/>
      <c r="V9" s="88"/>
      <c r="W9" s="51" t="s">
        <v>20</v>
      </c>
      <c r="X9" s="52" t="s">
        <v>21</v>
      </c>
      <c r="Y9" s="51" t="s">
        <v>20</v>
      </c>
      <c r="Z9" s="52" t="s">
        <v>21</v>
      </c>
      <c r="AA9" s="51" t="s">
        <v>20</v>
      </c>
      <c r="AB9" s="52" t="s">
        <v>21</v>
      </c>
      <c r="AC9" s="51" t="s">
        <v>20</v>
      </c>
      <c r="AD9" s="52" t="s">
        <v>21</v>
      </c>
      <c r="AE9" s="51" t="s">
        <v>20</v>
      </c>
      <c r="AF9" s="52" t="s">
        <v>21</v>
      </c>
      <c r="AG9" s="51" t="s">
        <v>20</v>
      </c>
      <c r="AH9" s="52" t="s">
        <v>21</v>
      </c>
      <c r="AI9" s="51" t="s">
        <v>20</v>
      </c>
      <c r="AJ9" s="52" t="s">
        <v>21</v>
      </c>
      <c r="AK9" s="79"/>
      <c r="AL9" s="79"/>
      <c r="AM9" s="79"/>
      <c r="AN9" s="79"/>
      <c r="AO9" s="85"/>
      <c r="AP9" s="88"/>
      <c r="AQ9" s="51" t="s">
        <v>20</v>
      </c>
      <c r="AR9" s="52" t="s">
        <v>21</v>
      </c>
      <c r="AS9" s="51" t="s">
        <v>20</v>
      </c>
      <c r="AT9" s="52" t="s">
        <v>21</v>
      </c>
      <c r="AU9" s="51" t="s">
        <v>20</v>
      </c>
      <c r="AV9" s="52" t="s">
        <v>21</v>
      </c>
      <c r="AW9" s="51" t="s">
        <v>20</v>
      </c>
      <c r="AX9" s="52" t="s">
        <v>21</v>
      </c>
      <c r="AY9" s="51" t="s">
        <v>20</v>
      </c>
      <c r="AZ9" s="52" t="s">
        <v>21</v>
      </c>
      <c r="BA9" s="51" t="s">
        <v>20</v>
      </c>
      <c r="BB9" s="52" t="s">
        <v>21</v>
      </c>
      <c r="BC9" s="51" t="s">
        <v>20</v>
      </c>
      <c r="BD9" s="52" t="s">
        <v>21</v>
      </c>
      <c r="BE9" s="79"/>
      <c r="BF9" s="79"/>
      <c r="BG9" s="79"/>
      <c r="BH9" s="79"/>
      <c r="BI9" s="85"/>
      <c r="BJ9" s="88"/>
      <c r="BK9" s="51" t="s">
        <v>20</v>
      </c>
      <c r="BL9" s="52" t="s">
        <v>21</v>
      </c>
      <c r="BM9" s="51" t="s">
        <v>20</v>
      </c>
      <c r="BN9" s="52" t="s">
        <v>21</v>
      </c>
      <c r="BO9" s="51" t="s">
        <v>20</v>
      </c>
      <c r="BP9" s="52" t="s">
        <v>21</v>
      </c>
      <c r="BQ9" s="51" t="s">
        <v>20</v>
      </c>
      <c r="BR9" s="52" t="s">
        <v>21</v>
      </c>
      <c r="BS9" s="51" t="s">
        <v>20</v>
      </c>
      <c r="BT9" s="52" t="s">
        <v>21</v>
      </c>
      <c r="BU9" s="51" t="s">
        <v>20</v>
      </c>
      <c r="BV9" s="52" t="s">
        <v>21</v>
      </c>
      <c r="BW9" s="51" t="s">
        <v>20</v>
      </c>
      <c r="BX9" s="52" t="s">
        <v>21</v>
      </c>
      <c r="BY9" s="79"/>
      <c r="BZ9" s="79"/>
      <c r="CA9" s="79"/>
      <c r="CB9" s="79"/>
      <c r="CC9" s="85"/>
      <c r="CD9" s="88"/>
      <c r="CE9" s="51" t="s">
        <v>20</v>
      </c>
      <c r="CF9" s="52" t="s">
        <v>21</v>
      </c>
      <c r="CG9" s="51" t="s">
        <v>20</v>
      </c>
      <c r="CH9" s="52" t="s">
        <v>21</v>
      </c>
      <c r="CI9" s="51" t="s">
        <v>20</v>
      </c>
      <c r="CJ9" s="52" t="s">
        <v>21</v>
      </c>
      <c r="CK9" s="51" t="s">
        <v>20</v>
      </c>
      <c r="CL9" s="52" t="s">
        <v>21</v>
      </c>
      <c r="CM9" s="51" t="s">
        <v>20</v>
      </c>
      <c r="CN9" s="52" t="s">
        <v>21</v>
      </c>
      <c r="CO9" s="51" t="s">
        <v>20</v>
      </c>
      <c r="CP9" s="52" t="s">
        <v>21</v>
      </c>
      <c r="CQ9" s="51" t="s">
        <v>20</v>
      </c>
      <c r="CR9" s="52" t="s">
        <v>21</v>
      </c>
      <c r="CS9" s="79"/>
      <c r="CT9" s="79"/>
      <c r="CU9" s="79"/>
      <c r="CV9" s="79"/>
      <c r="CW9" s="85"/>
      <c r="CX9" s="88"/>
      <c r="CY9" s="51" t="s">
        <v>20</v>
      </c>
      <c r="CZ9" s="52" t="s">
        <v>21</v>
      </c>
      <c r="DA9" s="51" t="s">
        <v>20</v>
      </c>
      <c r="DB9" s="52" t="s">
        <v>21</v>
      </c>
      <c r="DC9" s="51" t="s">
        <v>20</v>
      </c>
      <c r="DD9" s="52" t="s">
        <v>21</v>
      </c>
      <c r="DE9" s="51" t="s">
        <v>20</v>
      </c>
      <c r="DF9" s="52" t="s">
        <v>21</v>
      </c>
      <c r="DG9" s="51" t="s">
        <v>20</v>
      </c>
      <c r="DH9" s="52" t="s">
        <v>21</v>
      </c>
      <c r="DI9" s="51" t="s">
        <v>20</v>
      </c>
      <c r="DJ9" s="52" t="s">
        <v>21</v>
      </c>
      <c r="DK9" s="51" t="s">
        <v>20</v>
      </c>
      <c r="DL9" s="52" t="s">
        <v>21</v>
      </c>
      <c r="DM9" s="79"/>
      <c r="DN9" s="79"/>
      <c r="DO9" s="79"/>
      <c r="DP9" s="79"/>
      <c r="DQ9" s="85"/>
      <c r="DR9" s="88"/>
      <c r="DS9" s="51" t="s">
        <v>20</v>
      </c>
      <c r="DT9" s="52" t="s">
        <v>21</v>
      </c>
      <c r="DU9" s="51" t="s">
        <v>20</v>
      </c>
      <c r="DV9" s="52" t="s">
        <v>21</v>
      </c>
      <c r="DW9" s="51" t="s">
        <v>20</v>
      </c>
      <c r="DX9" s="52" t="s">
        <v>21</v>
      </c>
      <c r="DY9" s="51" t="s">
        <v>20</v>
      </c>
      <c r="DZ9" s="52" t="s">
        <v>21</v>
      </c>
      <c r="EA9" s="51" t="s">
        <v>20</v>
      </c>
      <c r="EB9" s="52" t="s">
        <v>21</v>
      </c>
      <c r="EC9" s="51" t="s">
        <v>20</v>
      </c>
      <c r="ED9" s="52" t="s">
        <v>21</v>
      </c>
      <c r="EE9" s="51" t="s">
        <v>20</v>
      </c>
      <c r="EF9" s="52" t="s">
        <v>21</v>
      </c>
      <c r="EG9" s="79"/>
      <c r="EH9" s="79"/>
      <c r="EI9" s="79"/>
      <c r="EJ9" s="79"/>
      <c r="EK9" s="85"/>
      <c r="EL9" s="88"/>
      <c r="EM9" s="51" t="s">
        <v>20</v>
      </c>
      <c r="EN9" s="52" t="s">
        <v>21</v>
      </c>
      <c r="EO9" s="51" t="s">
        <v>20</v>
      </c>
      <c r="EP9" s="52" t="s">
        <v>21</v>
      </c>
      <c r="EQ9" s="51" t="s">
        <v>20</v>
      </c>
      <c r="ER9" s="52" t="s">
        <v>21</v>
      </c>
      <c r="ES9" s="51" t="s">
        <v>20</v>
      </c>
      <c r="ET9" s="52" t="s">
        <v>21</v>
      </c>
      <c r="EU9" s="51" t="s">
        <v>20</v>
      </c>
      <c r="EV9" s="52" t="s">
        <v>21</v>
      </c>
      <c r="EW9" s="51" t="s">
        <v>20</v>
      </c>
      <c r="EX9" s="52" t="s">
        <v>21</v>
      </c>
      <c r="EY9" s="51" t="s">
        <v>20</v>
      </c>
      <c r="EZ9" s="52" t="s">
        <v>21</v>
      </c>
      <c r="FA9" s="79"/>
      <c r="FB9" s="79"/>
      <c r="FC9" s="79"/>
      <c r="FD9" s="79"/>
      <c r="FE9" s="85"/>
      <c r="FF9" s="88"/>
      <c r="FG9" s="51" t="s">
        <v>20</v>
      </c>
      <c r="FH9" s="52" t="s">
        <v>21</v>
      </c>
      <c r="FI9" s="51" t="s">
        <v>20</v>
      </c>
      <c r="FJ9" s="52" t="s">
        <v>21</v>
      </c>
      <c r="FK9" s="51" t="s">
        <v>20</v>
      </c>
      <c r="FL9" s="52" t="s">
        <v>21</v>
      </c>
      <c r="FM9" s="51" t="s">
        <v>20</v>
      </c>
      <c r="FN9" s="52" t="s">
        <v>21</v>
      </c>
      <c r="FO9" s="51" t="s">
        <v>20</v>
      </c>
      <c r="FP9" s="52" t="s">
        <v>21</v>
      </c>
      <c r="FQ9" s="51" t="s">
        <v>20</v>
      </c>
      <c r="FR9" s="52" t="s">
        <v>21</v>
      </c>
      <c r="FS9" s="51" t="s">
        <v>20</v>
      </c>
      <c r="FT9" s="52" t="s">
        <v>21</v>
      </c>
      <c r="FU9" s="79"/>
      <c r="FV9" s="79"/>
      <c r="FW9" s="79"/>
      <c r="FX9" s="79"/>
    </row>
    <row r="10" spans="1:180" ht="47.4" customHeight="1">
      <c r="A10" s="22">
        <v>1</v>
      </c>
      <c r="B10" s="36" t="s">
        <v>60</v>
      </c>
      <c r="C10" s="25"/>
      <c r="D10" s="26"/>
      <c r="E10" s="25"/>
      <c r="F10" s="26"/>
      <c r="G10" s="25"/>
      <c r="H10" s="26"/>
      <c r="I10" s="25">
        <v>1</v>
      </c>
      <c r="J10" s="26"/>
      <c r="K10" s="25"/>
      <c r="L10" s="26"/>
      <c r="M10" s="25"/>
      <c r="N10" s="26">
        <v>1</v>
      </c>
      <c r="O10" s="25"/>
      <c r="P10" s="26"/>
      <c r="Q10" s="30">
        <f t="shared" ref="Q10:Q31" si="36">COUNTIF(A10:N10,"1")</f>
        <v>3</v>
      </c>
      <c r="R10" s="41"/>
      <c r="S10" s="41"/>
      <c r="T10" s="30"/>
      <c r="U10" s="22">
        <v>1</v>
      </c>
      <c r="V10" s="36" t="s">
        <v>60</v>
      </c>
      <c r="W10" s="25">
        <v>1</v>
      </c>
      <c r="X10" s="26"/>
      <c r="Y10" s="25">
        <v>1</v>
      </c>
      <c r="Z10" s="26"/>
      <c r="AA10" s="25"/>
      <c r="AB10" s="26"/>
      <c r="AC10" s="25"/>
      <c r="AD10" s="26"/>
      <c r="AE10" s="25"/>
      <c r="AF10" s="26"/>
      <c r="AG10" s="25"/>
      <c r="AH10" s="26"/>
      <c r="AI10" s="25"/>
      <c r="AJ10" s="26"/>
      <c r="AK10" s="30">
        <f>COUNTIF(W10:AJ10,"1")</f>
        <v>2</v>
      </c>
      <c r="AL10" s="41"/>
      <c r="AM10" s="30"/>
      <c r="AN10" s="30"/>
      <c r="AO10" s="22">
        <v>1</v>
      </c>
      <c r="AP10" s="36" t="s">
        <v>60</v>
      </c>
      <c r="AQ10" s="25"/>
      <c r="AR10" s="26">
        <v>1</v>
      </c>
      <c r="AS10" s="25"/>
      <c r="AT10" s="26">
        <v>1</v>
      </c>
      <c r="AU10" s="25"/>
      <c r="AV10" s="26"/>
      <c r="AW10" s="25"/>
      <c r="AX10" s="26"/>
      <c r="AY10" s="25">
        <v>1</v>
      </c>
      <c r="AZ10" s="26"/>
      <c r="BA10" s="25"/>
      <c r="BB10" s="26">
        <v>1</v>
      </c>
      <c r="BC10" s="25"/>
      <c r="BD10" s="26"/>
      <c r="BE10" s="30">
        <f>COUNTIF(AQ10:BD10,"1")</f>
        <v>4</v>
      </c>
      <c r="BF10" s="41"/>
      <c r="BG10" s="30"/>
      <c r="BH10" s="30"/>
      <c r="BI10" s="22">
        <v>1</v>
      </c>
      <c r="BJ10" s="36" t="s">
        <v>60</v>
      </c>
      <c r="BK10" s="25"/>
      <c r="BL10" s="26"/>
      <c r="BM10" s="25">
        <v>1</v>
      </c>
      <c r="BN10" s="26"/>
      <c r="BO10" s="25"/>
      <c r="BP10" s="26"/>
      <c r="BQ10" s="25"/>
      <c r="BR10" s="26">
        <v>1</v>
      </c>
      <c r="BS10" s="25"/>
      <c r="BT10" s="26">
        <v>2</v>
      </c>
      <c r="BU10" s="25"/>
      <c r="BV10" s="26"/>
      <c r="BW10" s="25"/>
      <c r="BX10" s="26"/>
      <c r="BY10" s="30">
        <f>COUNTIF(BK10:BX10,"1")</f>
        <v>2</v>
      </c>
      <c r="BZ10" s="41"/>
      <c r="CA10" s="30"/>
      <c r="CB10" s="30"/>
      <c r="CC10" s="22">
        <v>1</v>
      </c>
      <c r="CD10" s="36" t="s">
        <v>60</v>
      </c>
      <c r="CE10" s="25"/>
      <c r="CF10" s="26"/>
      <c r="CG10" s="25"/>
      <c r="CH10" s="26"/>
      <c r="CI10" s="25"/>
      <c r="CJ10" s="26"/>
      <c r="CK10" s="25"/>
      <c r="CL10" s="26"/>
      <c r="CM10" s="25"/>
      <c r="CN10" s="26"/>
      <c r="CO10" s="25"/>
      <c r="CP10" s="26"/>
      <c r="CQ10" s="25"/>
      <c r="CR10" s="26"/>
      <c r="CS10" s="30">
        <f>COUNTIF(CE10:CR10,"1")</f>
        <v>0</v>
      </c>
      <c r="CT10" s="41"/>
      <c r="CU10" s="30"/>
      <c r="CV10" s="30"/>
      <c r="CW10" s="22">
        <v>1</v>
      </c>
      <c r="CX10" s="36" t="s">
        <v>60</v>
      </c>
      <c r="CY10" s="25"/>
      <c r="CZ10" s="26"/>
      <c r="DA10" s="25"/>
      <c r="DB10" s="26"/>
      <c r="DC10" s="25"/>
      <c r="DD10" s="26"/>
      <c r="DE10" s="25"/>
      <c r="DF10" s="26"/>
      <c r="DG10" s="25"/>
      <c r="DH10" s="26"/>
      <c r="DI10" s="25"/>
      <c r="DJ10" s="26"/>
      <c r="DK10" s="25"/>
      <c r="DL10" s="26"/>
      <c r="DM10" s="30">
        <f>COUNTIF(CY10:DL10,"1")</f>
        <v>0</v>
      </c>
      <c r="DN10" s="41"/>
      <c r="DO10" s="30"/>
      <c r="DP10" s="30"/>
      <c r="DQ10" s="22">
        <v>1</v>
      </c>
      <c r="DR10" s="36"/>
      <c r="DS10" s="25"/>
      <c r="DT10" s="26"/>
      <c r="DU10" s="25"/>
      <c r="DV10" s="26"/>
      <c r="DW10" s="25"/>
      <c r="DX10" s="26"/>
      <c r="DY10" s="25"/>
      <c r="DZ10" s="26"/>
      <c r="EA10" s="25"/>
      <c r="EB10" s="26"/>
      <c r="EC10" s="25"/>
      <c r="ED10" s="26"/>
      <c r="EE10" s="25"/>
      <c r="EF10" s="26"/>
      <c r="EG10" s="30">
        <f>COUNTIF(DS10:EF10,"1")</f>
        <v>0</v>
      </c>
      <c r="EH10" s="41"/>
      <c r="EI10" s="30"/>
      <c r="EJ10" s="30"/>
      <c r="EK10" s="22">
        <v>1</v>
      </c>
      <c r="EL10" s="36"/>
      <c r="EM10" s="25"/>
      <c r="EN10" s="26"/>
      <c r="EO10" s="25"/>
      <c r="EP10" s="26"/>
      <c r="EQ10" s="25"/>
      <c r="ER10" s="26"/>
      <c r="ES10" s="25"/>
      <c r="ET10" s="26"/>
      <c r="EU10" s="25"/>
      <c r="EV10" s="26"/>
      <c r="EW10" s="25"/>
      <c r="EX10" s="26"/>
      <c r="EY10" s="25"/>
      <c r="EZ10" s="26"/>
      <c r="FA10" s="30">
        <f>COUNTIF(EM10:EZ10,"1")</f>
        <v>0</v>
      </c>
      <c r="FB10" s="41"/>
      <c r="FC10" s="30"/>
      <c r="FD10" s="30"/>
      <c r="FE10" s="22">
        <v>1</v>
      </c>
      <c r="FF10" s="36"/>
      <c r="FG10" s="25"/>
      <c r="FH10" s="26"/>
      <c r="FI10" s="25"/>
      <c r="FJ10" s="26"/>
      <c r="FK10" s="25"/>
      <c r="FL10" s="26"/>
      <c r="FM10" s="25"/>
      <c r="FN10" s="26"/>
      <c r="FO10" s="25"/>
      <c r="FP10" s="26"/>
      <c r="FQ10" s="25"/>
      <c r="FR10" s="26"/>
      <c r="FS10" s="25"/>
      <c r="FT10" s="26"/>
      <c r="FU10" s="30">
        <f>COUNTIF(FG10:FT10,"1")</f>
        <v>0</v>
      </c>
      <c r="FV10" s="41"/>
      <c r="FW10" s="30"/>
      <c r="FX10" s="30"/>
    </row>
    <row r="11" spans="1:180" ht="47.4" customHeight="1">
      <c r="A11" s="20">
        <v>2</v>
      </c>
      <c r="B11" s="33" t="s">
        <v>11</v>
      </c>
      <c r="C11" s="27"/>
      <c r="D11" s="28"/>
      <c r="E11" s="27"/>
      <c r="F11" s="28"/>
      <c r="G11" s="27"/>
      <c r="H11" s="28"/>
      <c r="I11" s="27">
        <v>1</v>
      </c>
      <c r="J11" s="28"/>
      <c r="K11" s="27"/>
      <c r="L11" s="28"/>
      <c r="M11" s="27"/>
      <c r="N11" s="28">
        <v>3</v>
      </c>
      <c r="O11" s="27"/>
      <c r="P11" s="28"/>
      <c r="Q11" s="31">
        <f t="shared" si="36"/>
        <v>1</v>
      </c>
      <c r="R11" s="42"/>
      <c r="S11" s="42"/>
      <c r="T11" s="31"/>
      <c r="U11" s="20">
        <v>2</v>
      </c>
      <c r="V11" s="33" t="s">
        <v>11</v>
      </c>
      <c r="W11" s="27"/>
      <c r="X11" s="28"/>
      <c r="Y11" s="27"/>
      <c r="Z11" s="28"/>
      <c r="AA11" s="27"/>
      <c r="AB11" s="28"/>
      <c r="AC11" s="27"/>
      <c r="AD11" s="28"/>
      <c r="AE11" s="27"/>
      <c r="AF11" s="28"/>
      <c r="AG11" s="27"/>
      <c r="AH11" s="28"/>
      <c r="AI11" s="27"/>
      <c r="AJ11" s="28"/>
      <c r="AK11" s="31">
        <f t="shared" ref="AK11:AK46" si="37">COUNTIF(W11:AJ11,"1")</f>
        <v>0</v>
      </c>
      <c r="AL11" s="42"/>
      <c r="AM11" s="31"/>
      <c r="AN11" s="31"/>
      <c r="AO11" s="20">
        <v>2</v>
      </c>
      <c r="AP11" s="33" t="s">
        <v>63</v>
      </c>
      <c r="AQ11" s="27"/>
      <c r="AR11" s="28">
        <v>1</v>
      </c>
      <c r="AS11" s="27"/>
      <c r="AT11" s="28">
        <v>1</v>
      </c>
      <c r="AU11" s="27"/>
      <c r="AV11" s="28"/>
      <c r="AW11" s="27"/>
      <c r="AX11" s="28"/>
      <c r="AY11" s="27"/>
      <c r="AZ11" s="28"/>
      <c r="BA11" s="27"/>
      <c r="BB11" s="28">
        <v>1</v>
      </c>
      <c r="BC11" s="27"/>
      <c r="BD11" s="28">
        <v>1</v>
      </c>
      <c r="BE11" s="31">
        <f t="shared" ref="BE11:BE46" si="38">COUNTIF(AQ11:BD11,"1")</f>
        <v>4</v>
      </c>
      <c r="BF11" s="42"/>
      <c r="BG11" s="31"/>
      <c r="BH11" s="31"/>
      <c r="BI11" s="20">
        <v>2</v>
      </c>
      <c r="BJ11" s="33" t="s">
        <v>63</v>
      </c>
      <c r="BK11" s="27"/>
      <c r="BL11" s="28"/>
      <c r="BM11" s="27"/>
      <c r="BN11" s="28"/>
      <c r="BO11" s="27"/>
      <c r="BP11" s="28"/>
      <c r="BQ11" s="27">
        <v>1</v>
      </c>
      <c r="BR11" s="28"/>
      <c r="BS11" s="27">
        <v>1</v>
      </c>
      <c r="BT11" s="28"/>
      <c r="BU11" s="27"/>
      <c r="BV11" s="28"/>
      <c r="BW11" s="27"/>
      <c r="BX11" s="28">
        <v>1</v>
      </c>
      <c r="BY11" s="31">
        <f t="shared" ref="BY11:BY46" si="39">COUNTIF(BK11:BX11,"1")</f>
        <v>3</v>
      </c>
      <c r="BZ11" s="42"/>
      <c r="CA11" s="31"/>
      <c r="CB11" s="31"/>
      <c r="CC11" s="20">
        <v>2</v>
      </c>
      <c r="CD11" s="33" t="s">
        <v>63</v>
      </c>
      <c r="CE11" s="27"/>
      <c r="CF11" s="28">
        <v>1</v>
      </c>
      <c r="CG11" s="27"/>
      <c r="CH11" s="28">
        <v>2</v>
      </c>
      <c r="CI11" s="27"/>
      <c r="CJ11" s="28">
        <v>1</v>
      </c>
      <c r="CK11" s="27"/>
      <c r="CL11" s="28"/>
      <c r="CM11" s="27">
        <v>1</v>
      </c>
      <c r="CN11" s="28"/>
      <c r="CO11" s="27">
        <v>1</v>
      </c>
      <c r="CP11" s="28"/>
      <c r="CQ11" s="27"/>
      <c r="CR11" s="28"/>
      <c r="CS11" s="31">
        <f t="shared" ref="CS11:CS46" si="40">COUNTIF(CE11:CR11,"1")</f>
        <v>4</v>
      </c>
      <c r="CT11" s="42"/>
      <c r="CU11" s="31"/>
      <c r="CV11" s="31"/>
      <c r="CW11" s="20">
        <v>2</v>
      </c>
      <c r="CX11" s="33" t="s">
        <v>63</v>
      </c>
      <c r="CY11" s="27"/>
      <c r="CZ11" s="28"/>
      <c r="DA11" s="27"/>
      <c r="DB11" s="28">
        <v>1</v>
      </c>
      <c r="DC11" s="27"/>
      <c r="DD11" s="28">
        <v>1</v>
      </c>
      <c r="DE11" s="27"/>
      <c r="DF11" s="28"/>
      <c r="DG11" s="27">
        <v>1</v>
      </c>
      <c r="DH11" s="28"/>
      <c r="DI11" s="27"/>
      <c r="DJ11" s="28"/>
      <c r="DK11" s="27"/>
      <c r="DL11" s="28"/>
      <c r="DM11" s="31">
        <f t="shared" ref="DM11:DM46" si="41">COUNTIF(CY11:DL11,"1")</f>
        <v>3</v>
      </c>
      <c r="DN11" s="42"/>
      <c r="DO11" s="31"/>
      <c r="DP11" s="31"/>
      <c r="DQ11" s="20">
        <v>2</v>
      </c>
      <c r="DR11" s="33"/>
      <c r="DS11" s="27"/>
      <c r="DT11" s="28"/>
      <c r="DU11" s="27"/>
      <c r="DV11" s="28"/>
      <c r="DW11" s="27"/>
      <c r="DX11" s="28"/>
      <c r="DY11" s="27"/>
      <c r="DZ11" s="28"/>
      <c r="EA11" s="27"/>
      <c r="EB11" s="28"/>
      <c r="EC11" s="27"/>
      <c r="ED11" s="28"/>
      <c r="EE11" s="27"/>
      <c r="EF11" s="28"/>
      <c r="EG11" s="31">
        <f t="shared" ref="EG11:EG46" si="42">COUNTIF(DS11:EF11,"1")</f>
        <v>0</v>
      </c>
      <c r="EH11" s="42"/>
      <c r="EI11" s="31"/>
      <c r="EJ11" s="31"/>
      <c r="EK11" s="20">
        <v>2</v>
      </c>
      <c r="EL11" s="33"/>
      <c r="EM11" s="27"/>
      <c r="EN11" s="28"/>
      <c r="EO11" s="27"/>
      <c r="EP11" s="28"/>
      <c r="EQ11" s="27"/>
      <c r="ER11" s="28"/>
      <c r="ES11" s="27"/>
      <c r="ET11" s="28"/>
      <c r="EU11" s="27"/>
      <c r="EV11" s="28"/>
      <c r="EW11" s="27"/>
      <c r="EX11" s="28"/>
      <c r="EY11" s="27"/>
      <c r="EZ11" s="28"/>
      <c r="FA11" s="31">
        <f t="shared" ref="FA11:FA46" si="43">COUNTIF(EM11:EZ11,"1")</f>
        <v>0</v>
      </c>
      <c r="FB11" s="42"/>
      <c r="FC11" s="31"/>
      <c r="FD11" s="31"/>
      <c r="FE11" s="20">
        <v>2</v>
      </c>
      <c r="FF11" s="33"/>
      <c r="FG11" s="27"/>
      <c r="FH11" s="28"/>
      <c r="FI11" s="27"/>
      <c r="FJ11" s="28"/>
      <c r="FK11" s="27"/>
      <c r="FL11" s="28"/>
      <c r="FM11" s="27"/>
      <c r="FN11" s="28"/>
      <c r="FO11" s="27"/>
      <c r="FP11" s="28"/>
      <c r="FQ11" s="27"/>
      <c r="FR11" s="28"/>
      <c r="FS11" s="27"/>
      <c r="FT11" s="28"/>
      <c r="FU11" s="31">
        <f t="shared" ref="FU11:FU46" si="44">COUNTIF(FG11:FT11,"1")</f>
        <v>0</v>
      </c>
      <c r="FV11" s="42"/>
      <c r="FW11" s="31"/>
      <c r="FX11" s="31"/>
    </row>
    <row r="12" spans="1:180" ht="47.4" customHeight="1">
      <c r="A12" s="20">
        <v>3</v>
      </c>
      <c r="B12" s="33" t="s">
        <v>63</v>
      </c>
      <c r="C12" s="27"/>
      <c r="D12" s="28"/>
      <c r="E12" s="27"/>
      <c r="F12" s="28"/>
      <c r="G12" s="27"/>
      <c r="H12" s="28"/>
      <c r="I12" s="27">
        <v>1</v>
      </c>
      <c r="J12" s="28"/>
      <c r="K12" s="27"/>
      <c r="L12" s="28"/>
      <c r="M12" s="27"/>
      <c r="N12" s="28">
        <v>1</v>
      </c>
      <c r="O12" s="27"/>
      <c r="P12" s="28"/>
      <c r="Q12" s="31">
        <f t="shared" si="36"/>
        <v>2</v>
      </c>
      <c r="R12" s="42"/>
      <c r="S12" s="42"/>
      <c r="T12" s="31"/>
      <c r="U12" s="20">
        <v>3</v>
      </c>
      <c r="V12" s="33" t="s">
        <v>63</v>
      </c>
      <c r="W12" s="27">
        <v>1</v>
      </c>
      <c r="X12" s="28"/>
      <c r="Y12" s="27">
        <v>1</v>
      </c>
      <c r="Z12" s="28"/>
      <c r="AA12" s="27"/>
      <c r="AB12" s="28"/>
      <c r="AC12" s="27"/>
      <c r="AD12" s="28"/>
      <c r="AE12" s="27"/>
      <c r="AF12" s="28"/>
      <c r="AG12" s="27"/>
      <c r="AH12" s="28"/>
      <c r="AI12" s="27"/>
      <c r="AJ12" s="28"/>
      <c r="AK12" s="31">
        <f t="shared" si="37"/>
        <v>2</v>
      </c>
      <c r="AL12" s="42"/>
      <c r="AM12" s="31"/>
      <c r="AN12" s="31"/>
      <c r="AO12" s="20">
        <v>3</v>
      </c>
      <c r="AP12" s="33" t="s">
        <v>62</v>
      </c>
      <c r="AQ12" s="27"/>
      <c r="AR12" s="28">
        <v>1</v>
      </c>
      <c r="AS12" s="27"/>
      <c r="AT12" s="28">
        <v>1</v>
      </c>
      <c r="AU12" s="27"/>
      <c r="AV12" s="28"/>
      <c r="AW12" s="27"/>
      <c r="AX12" s="28">
        <v>1</v>
      </c>
      <c r="AY12" s="27"/>
      <c r="AZ12" s="28">
        <v>1</v>
      </c>
      <c r="BA12" s="27"/>
      <c r="BB12" s="28"/>
      <c r="BC12" s="27"/>
      <c r="BD12" s="28"/>
      <c r="BE12" s="31">
        <f t="shared" si="38"/>
        <v>4</v>
      </c>
      <c r="BF12" s="42"/>
      <c r="BG12" s="31"/>
      <c r="BH12" s="31"/>
      <c r="BI12" s="20">
        <v>3</v>
      </c>
      <c r="BJ12" s="33" t="s">
        <v>62</v>
      </c>
      <c r="BK12" s="27"/>
      <c r="BL12" s="28"/>
      <c r="BM12" s="27">
        <v>1</v>
      </c>
      <c r="BN12" s="28"/>
      <c r="BO12" s="27"/>
      <c r="BP12" s="28"/>
      <c r="BQ12" s="27">
        <v>1</v>
      </c>
      <c r="BR12" s="28"/>
      <c r="BS12" s="27">
        <v>2</v>
      </c>
      <c r="BT12" s="28">
        <v>2</v>
      </c>
      <c r="BU12" s="27"/>
      <c r="BV12" s="28">
        <v>2</v>
      </c>
      <c r="BW12" s="27"/>
      <c r="BX12" s="28">
        <v>1</v>
      </c>
      <c r="BY12" s="31">
        <f t="shared" si="39"/>
        <v>3</v>
      </c>
      <c r="BZ12" s="42"/>
      <c r="CA12" s="31"/>
      <c r="CB12" s="31"/>
      <c r="CC12" s="20">
        <v>3</v>
      </c>
      <c r="CD12" s="33" t="s">
        <v>62</v>
      </c>
      <c r="CE12" s="27"/>
      <c r="CF12" s="28">
        <v>1</v>
      </c>
      <c r="CG12" s="27"/>
      <c r="CH12" s="28"/>
      <c r="CI12" s="27"/>
      <c r="CJ12" s="28">
        <v>1</v>
      </c>
      <c r="CK12" s="27"/>
      <c r="CL12" s="28"/>
      <c r="CM12" s="27"/>
      <c r="CN12" s="28">
        <v>1</v>
      </c>
      <c r="CO12" s="27"/>
      <c r="CP12" s="28">
        <v>1</v>
      </c>
      <c r="CQ12" s="27"/>
      <c r="CR12" s="28">
        <v>1</v>
      </c>
      <c r="CS12" s="31">
        <f t="shared" si="40"/>
        <v>5</v>
      </c>
      <c r="CT12" s="42"/>
      <c r="CU12" s="31"/>
      <c r="CV12" s="31"/>
      <c r="CW12" s="20">
        <v>3</v>
      </c>
      <c r="CX12" s="33" t="s">
        <v>62</v>
      </c>
      <c r="CY12" s="27"/>
      <c r="CZ12" s="28"/>
      <c r="DA12" s="27">
        <v>1</v>
      </c>
      <c r="DB12" s="28"/>
      <c r="DC12" s="27">
        <v>1</v>
      </c>
      <c r="DD12" s="28"/>
      <c r="DE12" s="27"/>
      <c r="DF12" s="28">
        <v>1</v>
      </c>
      <c r="DG12" s="27"/>
      <c r="DH12" s="28"/>
      <c r="DI12" s="27"/>
      <c r="DJ12" s="28"/>
      <c r="DK12" s="27"/>
      <c r="DL12" s="28"/>
      <c r="DM12" s="31">
        <f t="shared" si="41"/>
        <v>3</v>
      </c>
      <c r="DN12" s="42"/>
      <c r="DO12" s="31"/>
      <c r="DP12" s="31"/>
      <c r="DQ12" s="20">
        <v>3</v>
      </c>
      <c r="DR12" s="33"/>
      <c r="DS12" s="27"/>
      <c r="DT12" s="28"/>
      <c r="DU12" s="27"/>
      <c r="DV12" s="28"/>
      <c r="DW12" s="27"/>
      <c r="DX12" s="28"/>
      <c r="DY12" s="27"/>
      <c r="DZ12" s="28"/>
      <c r="EA12" s="27"/>
      <c r="EB12" s="28"/>
      <c r="EC12" s="27"/>
      <c r="ED12" s="28"/>
      <c r="EE12" s="27"/>
      <c r="EF12" s="28"/>
      <c r="EG12" s="31">
        <f t="shared" si="42"/>
        <v>0</v>
      </c>
      <c r="EH12" s="42"/>
      <c r="EI12" s="31"/>
      <c r="EJ12" s="31"/>
      <c r="EK12" s="20">
        <v>3</v>
      </c>
      <c r="EL12" s="33"/>
      <c r="EM12" s="27"/>
      <c r="EN12" s="28"/>
      <c r="EO12" s="27"/>
      <c r="EP12" s="28"/>
      <c r="EQ12" s="27"/>
      <c r="ER12" s="28"/>
      <c r="ES12" s="27"/>
      <c r="ET12" s="28"/>
      <c r="EU12" s="27"/>
      <c r="EV12" s="28"/>
      <c r="EW12" s="27"/>
      <c r="EX12" s="28"/>
      <c r="EY12" s="27"/>
      <c r="EZ12" s="28"/>
      <c r="FA12" s="31">
        <f t="shared" si="43"/>
        <v>0</v>
      </c>
      <c r="FB12" s="42"/>
      <c r="FC12" s="31"/>
      <c r="FD12" s="31"/>
      <c r="FE12" s="20">
        <v>3</v>
      </c>
      <c r="FF12" s="33"/>
      <c r="FG12" s="27"/>
      <c r="FH12" s="28"/>
      <c r="FI12" s="27"/>
      <c r="FJ12" s="28"/>
      <c r="FK12" s="27"/>
      <c r="FL12" s="28"/>
      <c r="FM12" s="27"/>
      <c r="FN12" s="28"/>
      <c r="FO12" s="27"/>
      <c r="FP12" s="28"/>
      <c r="FQ12" s="27"/>
      <c r="FR12" s="28"/>
      <c r="FS12" s="27"/>
      <c r="FT12" s="28"/>
      <c r="FU12" s="31">
        <f t="shared" si="44"/>
        <v>0</v>
      </c>
      <c r="FV12" s="42"/>
      <c r="FW12" s="31"/>
      <c r="FX12" s="31"/>
    </row>
    <row r="13" spans="1:180" ht="47.4" customHeight="1">
      <c r="A13" s="20">
        <v>4</v>
      </c>
      <c r="B13" s="33" t="s">
        <v>19</v>
      </c>
      <c r="C13" s="27"/>
      <c r="D13" s="28"/>
      <c r="E13" s="27"/>
      <c r="F13" s="28"/>
      <c r="G13" s="27"/>
      <c r="H13" s="28"/>
      <c r="I13" s="27">
        <v>1</v>
      </c>
      <c r="J13" s="28"/>
      <c r="K13" s="27"/>
      <c r="L13" s="28"/>
      <c r="M13" s="27"/>
      <c r="N13" s="28"/>
      <c r="O13" s="27"/>
      <c r="P13" s="28"/>
      <c r="Q13" s="31">
        <f t="shared" si="36"/>
        <v>1</v>
      </c>
      <c r="R13" s="42"/>
      <c r="S13" s="42"/>
      <c r="T13" s="31"/>
      <c r="U13" s="20">
        <v>4</v>
      </c>
      <c r="V13" s="32" t="s">
        <v>19</v>
      </c>
      <c r="W13" s="27">
        <v>1</v>
      </c>
      <c r="X13" s="28"/>
      <c r="Y13" s="27">
        <v>3</v>
      </c>
      <c r="Z13" s="28"/>
      <c r="AA13" s="27"/>
      <c r="AB13" s="28"/>
      <c r="AC13" s="27"/>
      <c r="AD13" s="28"/>
      <c r="AE13" s="27"/>
      <c r="AF13" s="28"/>
      <c r="AG13" s="27"/>
      <c r="AH13" s="28"/>
      <c r="AI13" s="27"/>
      <c r="AJ13" s="28"/>
      <c r="AK13" s="31">
        <f t="shared" si="37"/>
        <v>1</v>
      </c>
      <c r="AL13" s="42"/>
      <c r="AM13" s="31"/>
      <c r="AN13" s="31"/>
      <c r="AO13" s="20">
        <v>4</v>
      </c>
      <c r="AP13" s="33" t="s">
        <v>61</v>
      </c>
      <c r="AQ13" s="27"/>
      <c r="AR13" s="28">
        <v>1</v>
      </c>
      <c r="AS13" s="27"/>
      <c r="AT13" s="28">
        <v>1</v>
      </c>
      <c r="AU13" s="27"/>
      <c r="AV13" s="28"/>
      <c r="AW13" s="27"/>
      <c r="AX13" s="28">
        <v>1</v>
      </c>
      <c r="AY13" s="27"/>
      <c r="AZ13" s="28">
        <v>1</v>
      </c>
      <c r="BA13" s="27"/>
      <c r="BB13" s="28"/>
      <c r="BC13" s="27"/>
      <c r="BD13" s="28"/>
      <c r="BE13" s="31">
        <f t="shared" si="38"/>
        <v>4</v>
      </c>
      <c r="BF13" s="42"/>
      <c r="BG13" s="31"/>
      <c r="BH13" s="31"/>
      <c r="BI13" s="20">
        <v>4</v>
      </c>
      <c r="BJ13" s="33" t="s">
        <v>61</v>
      </c>
      <c r="BK13" s="27"/>
      <c r="BL13" s="28"/>
      <c r="BM13" s="27">
        <v>1</v>
      </c>
      <c r="BN13" s="28"/>
      <c r="BO13" s="27"/>
      <c r="BP13" s="28"/>
      <c r="BQ13" s="27">
        <v>1</v>
      </c>
      <c r="BR13" s="28"/>
      <c r="BS13" s="27">
        <v>2</v>
      </c>
      <c r="BT13" s="28">
        <v>2</v>
      </c>
      <c r="BU13" s="27"/>
      <c r="BV13" s="28">
        <v>2</v>
      </c>
      <c r="BW13" s="27"/>
      <c r="BX13" s="28">
        <v>1</v>
      </c>
      <c r="BY13" s="31">
        <f t="shared" si="39"/>
        <v>3</v>
      </c>
      <c r="BZ13" s="42"/>
      <c r="CA13" s="31"/>
      <c r="CB13" s="31"/>
      <c r="CC13" s="20">
        <v>4</v>
      </c>
      <c r="CD13" s="33" t="s">
        <v>61</v>
      </c>
      <c r="CE13" s="27"/>
      <c r="CF13" s="28">
        <v>1</v>
      </c>
      <c r="CG13" s="27"/>
      <c r="CH13" s="28"/>
      <c r="CI13" s="27"/>
      <c r="CJ13" s="28">
        <v>1</v>
      </c>
      <c r="CK13" s="27"/>
      <c r="CL13" s="28"/>
      <c r="CM13" s="27"/>
      <c r="CN13" s="28">
        <v>1</v>
      </c>
      <c r="CO13" s="27"/>
      <c r="CP13" s="28">
        <v>1</v>
      </c>
      <c r="CQ13" s="27"/>
      <c r="CR13" s="28">
        <v>1</v>
      </c>
      <c r="CS13" s="31">
        <f t="shared" si="40"/>
        <v>5</v>
      </c>
      <c r="CT13" s="42"/>
      <c r="CU13" s="31"/>
      <c r="CV13" s="31"/>
      <c r="CW13" s="20">
        <v>4</v>
      </c>
      <c r="CX13" s="33" t="s">
        <v>61</v>
      </c>
      <c r="CY13" s="27"/>
      <c r="CZ13" s="28"/>
      <c r="DA13" s="27">
        <v>1</v>
      </c>
      <c r="DB13" s="28"/>
      <c r="DC13" s="27">
        <v>1</v>
      </c>
      <c r="DD13" s="28"/>
      <c r="DE13" s="27"/>
      <c r="DF13" s="28">
        <v>1</v>
      </c>
      <c r="DG13" s="27"/>
      <c r="DH13" s="28"/>
      <c r="DI13" s="27"/>
      <c r="DJ13" s="28"/>
      <c r="DK13" s="27"/>
      <c r="DL13" s="28"/>
      <c r="DM13" s="31">
        <f t="shared" si="41"/>
        <v>3</v>
      </c>
      <c r="DN13" s="42"/>
      <c r="DO13" s="31"/>
      <c r="DP13" s="31"/>
      <c r="DQ13" s="20">
        <v>4</v>
      </c>
      <c r="DR13" s="33"/>
      <c r="DS13" s="27"/>
      <c r="DT13" s="28"/>
      <c r="DU13" s="27"/>
      <c r="DV13" s="28"/>
      <c r="DW13" s="27"/>
      <c r="DX13" s="28"/>
      <c r="DY13" s="27"/>
      <c r="DZ13" s="28"/>
      <c r="EA13" s="27"/>
      <c r="EB13" s="28"/>
      <c r="EC13" s="27"/>
      <c r="ED13" s="28"/>
      <c r="EE13" s="27"/>
      <c r="EF13" s="28"/>
      <c r="EG13" s="31">
        <f t="shared" si="42"/>
        <v>0</v>
      </c>
      <c r="EH13" s="42"/>
      <c r="EI13" s="31"/>
      <c r="EJ13" s="31"/>
      <c r="EK13" s="20">
        <v>4</v>
      </c>
      <c r="EL13" s="33"/>
      <c r="EM13" s="27"/>
      <c r="EN13" s="28"/>
      <c r="EO13" s="27"/>
      <c r="EP13" s="28"/>
      <c r="EQ13" s="27"/>
      <c r="ER13" s="28"/>
      <c r="ES13" s="27"/>
      <c r="ET13" s="28"/>
      <c r="EU13" s="27"/>
      <c r="EV13" s="28"/>
      <c r="EW13" s="27"/>
      <c r="EX13" s="28"/>
      <c r="EY13" s="27"/>
      <c r="EZ13" s="28"/>
      <c r="FA13" s="31">
        <f t="shared" si="43"/>
        <v>0</v>
      </c>
      <c r="FB13" s="42"/>
      <c r="FC13" s="31"/>
      <c r="FD13" s="31"/>
      <c r="FE13" s="20">
        <v>4</v>
      </c>
      <c r="FF13" s="33"/>
      <c r="FG13" s="27"/>
      <c r="FH13" s="28"/>
      <c r="FI13" s="27"/>
      <c r="FJ13" s="28"/>
      <c r="FK13" s="27"/>
      <c r="FL13" s="28"/>
      <c r="FM13" s="27"/>
      <c r="FN13" s="28"/>
      <c r="FO13" s="27"/>
      <c r="FP13" s="28"/>
      <c r="FQ13" s="27"/>
      <c r="FR13" s="28"/>
      <c r="FS13" s="27"/>
      <c r="FT13" s="28"/>
      <c r="FU13" s="31">
        <f t="shared" si="44"/>
        <v>0</v>
      </c>
      <c r="FV13" s="42"/>
      <c r="FW13" s="31"/>
      <c r="FX13" s="31"/>
    </row>
    <row r="14" spans="1:180" ht="47.4" customHeight="1">
      <c r="A14" s="20">
        <v>5</v>
      </c>
      <c r="B14" s="33" t="s">
        <v>18</v>
      </c>
      <c r="C14" s="27"/>
      <c r="D14" s="28"/>
      <c r="E14" s="27"/>
      <c r="F14" s="28"/>
      <c r="G14" s="27"/>
      <c r="H14" s="28"/>
      <c r="I14" s="27">
        <v>1</v>
      </c>
      <c r="J14" s="28"/>
      <c r="K14" s="27"/>
      <c r="L14" s="28"/>
      <c r="M14" s="27"/>
      <c r="N14" s="28"/>
      <c r="O14" s="27"/>
      <c r="P14" s="28"/>
      <c r="Q14" s="31">
        <f t="shared" si="36"/>
        <v>1</v>
      </c>
      <c r="R14" s="42"/>
      <c r="S14" s="42"/>
      <c r="T14" s="31"/>
      <c r="U14" s="20">
        <v>5</v>
      </c>
      <c r="V14" s="32" t="s">
        <v>18</v>
      </c>
      <c r="W14" s="27">
        <v>3</v>
      </c>
      <c r="X14" s="28"/>
      <c r="Y14" s="27">
        <v>3</v>
      </c>
      <c r="Z14" s="28"/>
      <c r="AA14" s="27"/>
      <c r="AB14" s="28"/>
      <c r="AC14" s="27"/>
      <c r="AD14" s="28"/>
      <c r="AE14" s="27"/>
      <c r="AF14" s="28"/>
      <c r="AG14" s="27"/>
      <c r="AH14" s="28"/>
      <c r="AI14" s="27"/>
      <c r="AJ14" s="28"/>
      <c r="AK14" s="31">
        <f t="shared" si="37"/>
        <v>0</v>
      </c>
      <c r="AL14" s="42"/>
      <c r="AM14" s="31"/>
      <c r="AN14" s="31"/>
      <c r="AO14" s="20">
        <v>5</v>
      </c>
      <c r="AP14" s="33" t="s">
        <v>59</v>
      </c>
      <c r="AQ14" s="27"/>
      <c r="AR14" s="28">
        <v>1</v>
      </c>
      <c r="AS14" s="27"/>
      <c r="AT14" s="28"/>
      <c r="AU14" s="27"/>
      <c r="AV14" s="28"/>
      <c r="AW14" s="27"/>
      <c r="AX14" s="28"/>
      <c r="AY14" s="27">
        <v>1</v>
      </c>
      <c r="AZ14" s="28"/>
      <c r="BA14" s="27">
        <v>1</v>
      </c>
      <c r="BB14" s="28"/>
      <c r="BC14" s="27"/>
      <c r="BD14" s="28">
        <v>1</v>
      </c>
      <c r="BE14" s="31">
        <f t="shared" si="38"/>
        <v>4</v>
      </c>
      <c r="BF14" s="42"/>
      <c r="BG14" s="31"/>
      <c r="BH14" s="31"/>
      <c r="BI14" s="20">
        <v>5</v>
      </c>
      <c r="BJ14" s="33" t="s">
        <v>59</v>
      </c>
      <c r="BK14" s="27"/>
      <c r="BL14" s="28"/>
      <c r="BM14" s="27">
        <v>1</v>
      </c>
      <c r="BN14" s="28"/>
      <c r="BO14" s="27"/>
      <c r="BP14" s="28"/>
      <c r="BQ14" s="27">
        <v>2</v>
      </c>
      <c r="BR14" s="28">
        <v>2</v>
      </c>
      <c r="BS14" s="27">
        <v>1</v>
      </c>
      <c r="BT14" s="28"/>
      <c r="BU14" s="27"/>
      <c r="BV14" s="28"/>
      <c r="BW14" s="27">
        <v>1</v>
      </c>
      <c r="BX14" s="28"/>
      <c r="BY14" s="31">
        <f t="shared" si="39"/>
        <v>3</v>
      </c>
      <c r="BZ14" s="42"/>
      <c r="CA14" s="31"/>
      <c r="CB14" s="31"/>
      <c r="CC14" s="20">
        <v>5</v>
      </c>
      <c r="CD14" s="33" t="s">
        <v>59</v>
      </c>
      <c r="CE14" s="27"/>
      <c r="CF14" s="28">
        <v>1</v>
      </c>
      <c r="CG14" s="27"/>
      <c r="CH14" s="28"/>
      <c r="CI14" s="27"/>
      <c r="CJ14" s="28"/>
      <c r="CK14" s="27">
        <v>1</v>
      </c>
      <c r="CL14" s="28"/>
      <c r="CM14" s="27"/>
      <c r="CN14" s="28">
        <v>1</v>
      </c>
      <c r="CO14" s="27"/>
      <c r="CP14" s="28"/>
      <c r="CQ14" s="27"/>
      <c r="CR14" s="28"/>
      <c r="CS14" s="31">
        <f t="shared" si="40"/>
        <v>3</v>
      </c>
      <c r="CT14" s="42"/>
      <c r="CU14" s="31"/>
      <c r="CV14" s="31"/>
      <c r="CW14" s="20">
        <v>5</v>
      </c>
      <c r="CX14" s="33" t="s">
        <v>59</v>
      </c>
      <c r="CY14" s="27"/>
      <c r="CZ14" s="28"/>
      <c r="DA14" s="27">
        <v>1</v>
      </c>
      <c r="DB14" s="28"/>
      <c r="DC14" s="27">
        <v>1</v>
      </c>
      <c r="DD14" s="28"/>
      <c r="DE14" s="27"/>
      <c r="DF14" s="28"/>
      <c r="DG14" s="27">
        <v>1</v>
      </c>
      <c r="DH14" s="28"/>
      <c r="DI14" s="27"/>
      <c r="DJ14" s="28"/>
      <c r="DK14" s="27">
        <v>1</v>
      </c>
      <c r="DL14" s="28"/>
      <c r="DM14" s="31">
        <f t="shared" si="41"/>
        <v>4</v>
      </c>
      <c r="DN14" s="42"/>
      <c r="DO14" s="31"/>
      <c r="DP14" s="31"/>
      <c r="DQ14" s="20">
        <v>5</v>
      </c>
      <c r="DR14" s="33"/>
      <c r="DS14" s="27"/>
      <c r="DT14" s="28"/>
      <c r="DU14" s="27"/>
      <c r="DV14" s="28"/>
      <c r="DW14" s="27"/>
      <c r="DX14" s="28"/>
      <c r="DY14" s="27"/>
      <c r="DZ14" s="28"/>
      <c r="EA14" s="27"/>
      <c r="EB14" s="28"/>
      <c r="EC14" s="27"/>
      <c r="ED14" s="28"/>
      <c r="EE14" s="27"/>
      <c r="EF14" s="28"/>
      <c r="EG14" s="31">
        <f t="shared" si="42"/>
        <v>0</v>
      </c>
      <c r="EH14" s="42"/>
      <c r="EI14" s="31"/>
      <c r="EJ14" s="31"/>
      <c r="EK14" s="20">
        <v>5</v>
      </c>
      <c r="EL14" s="33"/>
      <c r="EM14" s="27"/>
      <c r="EN14" s="28"/>
      <c r="EO14" s="27"/>
      <c r="EP14" s="28"/>
      <c r="EQ14" s="27"/>
      <c r="ER14" s="28"/>
      <c r="ES14" s="27"/>
      <c r="ET14" s="28"/>
      <c r="EU14" s="27"/>
      <c r="EV14" s="28"/>
      <c r="EW14" s="27"/>
      <c r="EX14" s="28"/>
      <c r="EY14" s="27"/>
      <c r="EZ14" s="28"/>
      <c r="FA14" s="31">
        <f t="shared" si="43"/>
        <v>0</v>
      </c>
      <c r="FB14" s="42"/>
      <c r="FC14" s="31"/>
      <c r="FD14" s="31"/>
      <c r="FE14" s="20">
        <v>5</v>
      </c>
      <c r="FF14" s="33"/>
      <c r="FG14" s="27"/>
      <c r="FH14" s="28"/>
      <c r="FI14" s="27"/>
      <c r="FJ14" s="28"/>
      <c r="FK14" s="27"/>
      <c r="FL14" s="28"/>
      <c r="FM14" s="27"/>
      <c r="FN14" s="28"/>
      <c r="FO14" s="27"/>
      <c r="FP14" s="28"/>
      <c r="FQ14" s="27"/>
      <c r="FR14" s="28"/>
      <c r="FS14" s="27"/>
      <c r="FT14" s="28"/>
      <c r="FU14" s="31">
        <f t="shared" si="44"/>
        <v>0</v>
      </c>
      <c r="FV14" s="42"/>
      <c r="FW14" s="31"/>
      <c r="FX14" s="31"/>
    </row>
    <row r="15" spans="1:180" ht="47.4" customHeight="1">
      <c r="A15" s="20">
        <v>6</v>
      </c>
      <c r="B15" s="33" t="s">
        <v>62</v>
      </c>
      <c r="C15" s="27">
        <v>1</v>
      </c>
      <c r="D15" s="28"/>
      <c r="E15" s="27"/>
      <c r="F15" s="28"/>
      <c r="G15" s="27"/>
      <c r="H15" s="28"/>
      <c r="I15" s="27">
        <v>1</v>
      </c>
      <c r="J15" s="28"/>
      <c r="K15" s="27"/>
      <c r="L15" s="28"/>
      <c r="M15" s="27"/>
      <c r="N15" s="28">
        <v>1</v>
      </c>
      <c r="O15" s="27"/>
      <c r="P15" s="28"/>
      <c r="Q15" s="31">
        <f t="shared" si="36"/>
        <v>3</v>
      </c>
      <c r="R15" s="42"/>
      <c r="S15" s="42"/>
      <c r="T15" s="31"/>
      <c r="U15" s="20">
        <v>6</v>
      </c>
      <c r="V15" s="33" t="s">
        <v>62</v>
      </c>
      <c r="W15" s="27">
        <v>1</v>
      </c>
      <c r="X15" s="28"/>
      <c r="Y15" s="27">
        <v>1</v>
      </c>
      <c r="Z15" s="28"/>
      <c r="AA15" s="27"/>
      <c r="AB15" s="28"/>
      <c r="AC15" s="27"/>
      <c r="AD15" s="28"/>
      <c r="AE15" s="27"/>
      <c r="AF15" s="28"/>
      <c r="AG15" s="27"/>
      <c r="AH15" s="28"/>
      <c r="AI15" s="27"/>
      <c r="AJ15" s="28"/>
      <c r="AK15" s="31">
        <f t="shared" si="37"/>
        <v>2</v>
      </c>
      <c r="AL15" s="42"/>
      <c r="AM15" s="31"/>
      <c r="AN15" s="31"/>
      <c r="AO15" s="20">
        <v>6</v>
      </c>
      <c r="AP15" s="33" t="s">
        <v>66</v>
      </c>
      <c r="AQ15" s="27"/>
      <c r="AR15" s="28">
        <v>1</v>
      </c>
      <c r="AS15" s="27"/>
      <c r="AT15" s="28">
        <v>1</v>
      </c>
      <c r="AU15" s="27"/>
      <c r="AV15" s="28"/>
      <c r="AW15" s="27"/>
      <c r="AX15" s="28"/>
      <c r="AY15" s="27"/>
      <c r="AZ15" s="28">
        <v>1</v>
      </c>
      <c r="BA15" s="27"/>
      <c r="BB15" s="28"/>
      <c r="BC15" s="27"/>
      <c r="BD15" s="28">
        <v>1</v>
      </c>
      <c r="BE15" s="31">
        <f t="shared" si="38"/>
        <v>4</v>
      </c>
      <c r="BF15" s="42"/>
      <c r="BG15" s="31"/>
      <c r="BH15" s="31"/>
      <c r="BI15" s="20">
        <v>6</v>
      </c>
      <c r="BJ15" s="33" t="s">
        <v>66</v>
      </c>
      <c r="BK15" s="27"/>
      <c r="BL15" s="28"/>
      <c r="BM15" s="27"/>
      <c r="BN15" s="28"/>
      <c r="BO15" s="27"/>
      <c r="BP15" s="28"/>
      <c r="BQ15" s="27"/>
      <c r="BR15" s="28">
        <v>1</v>
      </c>
      <c r="BS15" s="27"/>
      <c r="BT15" s="28">
        <v>2</v>
      </c>
      <c r="BU15" s="27"/>
      <c r="BV15" s="28">
        <v>1</v>
      </c>
      <c r="BW15" s="27"/>
      <c r="BX15" s="28">
        <v>1</v>
      </c>
      <c r="BY15" s="31">
        <f t="shared" si="39"/>
        <v>3</v>
      </c>
      <c r="BZ15" s="42"/>
      <c r="CA15" s="31"/>
      <c r="CB15" s="31"/>
      <c r="CC15" s="20">
        <v>6</v>
      </c>
      <c r="CD15" s="33" t="s">
        <v>66</v>
      </c>
      <c r="CE15" s="27"/>
      <c r="CF15" s="28">
        <v>1</v>
      </c>
      <c r="CG15" s="27"/>
      <c r="CH15" s="28">
        <v>1</v>
      </c>
      <c r="CI15" s="27"/>
      <c r="CJ15" s="28">
        <v>4</v>
      </c>
      <c r="CK15" s="27"/>
      <c r="CL15" s="28">
        <v>1</v>
      </c>
      <c r="CM15" s="27"/>
      <c r="CN15" s="28">
        <v>1</v>
      </c>
      <c r="CO15" s="27"/>
      <c r="CP15" s="28">
        <v>1</v>
      </c>
      <c r="CQ15" s="27"/>
      <c r="CR15" s="28"/>
      <c r="CS15" s="31">
        <f t="shared" si="40"/>
        <v>5</v>
      </c>
      <c r="CT15" s="42"/>
      <c r="CU15" s="31"/>
      <c r="CV15" s="31"/>
      <c r="CW15" s="20">
        <v>6</v>
      </c>
      <c r="CX15" s="33" t="s">
        <v>66</v>
      </c>
      <c r="CY15" s="27"/>
      <c r="CZ15" s="28"/>
      <c r="DA15" s="27"/>
      <c r="DB15" s="28">
        <v>1</v>
      </c>
      <c r="DC15" s="27"/>
      <c r="DD15" s="28"/>
      <c r="DE15" s="27"/>
      <c r="DF15" s="28">
        <v>1</v>
      </c>
      <c r="DG15" s="27"/>
      <c r="DH15" s="28"/>
      <c r="DI15" s="27"/>
      <c r="DJ15" s="28"/>
      <c r="DK15" s="27"/>
      <c r="DL15" s="28"/>
      <c r="DM15" s="31">
        <f t="shared" si="41"/>
        <v>2</v>
      </c>
      <c r="DN15" s="42"/>
      <c r="DO15" s="31"/>
      <c r="DP15" s="31"/>
      <c r="DQ15" s="20">
        <v>6</v>
      </c>
      <c r="DR15" s="33"/>
      <c r="DS15" s="27"/>
      <c r="DT15" s="28"/>
      <c r="DU15" s="27"/>
      <c r="DV15" s="28"/>
      <c r="DW15" s="27"/>
      <c r="DX15" s="28"/>
      <c r="DY15" s="27"/>
      <c r="DZ15" s="28"/>
      <c r="EA15" s="27"/>
      <c r="EB15" s="28"/>
      <c r="EC15" s="27"/>
      <c r="ED15" s="28"/>
      <c r="EE15" s="27"/>
      <c r="EF15" s="28"/>
      <c r="EG15" s="31">
        <f t="shared" si="42"/>
        <v>0</v>
      </c>
      <c r="EH15" s="42"/>
      <c r="EI15" s="31"/>
      <c r="EJ15" s="31"/>
      <c r="EK15" s="20">
        <v>6</v>
      </c>
      <c r="EL15" s="33"/>
      <c r="EM15" s="27"/>
      <c r="EN15" s="28"/>
      <c r="EO15" s="27"/>
      <c r="EP15" s="28"/>
      <c r="EQ15" s="27"/>
      <c r="ER15" s="28"/>
      <c r="ES15" s="27"/>
      <c r="ET15" s="28"/>
      <c r="EU15" s="27"/>
      <c r="EV15" s="28"/>
      <c r="EW15" s="27"/>
      <c r="EX15" s="28"/>
      <c r="EY15" s="27"/>
      <c r="EZ15" s="28"/>
      <c r="FA15" s="31">
        <f t="shared" si="43"/>
        <v>0</v>
      </c>
      <c r="FB15" s="42"/>
      <c r="FC15" s="31"/>
      <c r="FD15" s="31"/>
      <c r="FE15" s="20">
        <v>6</v>
      </c>
      <c r="FF15" s="33"/>
      <c r="FG15" s="27"/>
      <c r="FH15" s="28"/>
      <c r="FI15" s="27"/>
      <c r="FJ15" s="28"/>
      <c r="FK15" s="27"/>
      <c r="FL15" s="28"/>
      <c r="FM15" s="27"/>
      <c r="FN15" s="28"/>
      <c r="FO15" s="27"/>
      <c r="FP15" s="28"/>
      <c r="FQ15" s="27"/>
      <c r="FR15" s="28"/>
      <c r="FS15" s="27"/>
      <c r="FT15" s="28"/>
      <c r="FU15" s="31">
        <f t="shared" si="44"/>
        <v>0</v>
      </c>
      <c r="FV15" s="42"/>
      <c r="FW15" s="31"/>
      <c r="FX15" s="31"/>
    </row>
    <row r="16" spans="1:180" ht="47.4" customHeight="1">
      <c r="A16" s="20">
        <v>7</v>
      </c>
      <c r="B16" s="33" t="s">
        <v>61</v>
      </c>
      <c r="C16" s="27">
        <v>1</v>
      </c>
      <c r="D16" s="28"/>
      <c r="E16" s="27"/>
      <c r="F16" s="28"/>
      <c r="G16" s="27"/>
      <c r="H16" s="28"/>
      <c r="I16" s="27">
        <v>1</v>
      </c>
      <c r="J16" s="28"/>
      <c r="K16" s="27"/>
      <c r="L16" s="28"/>
      <c r="M16" s="27"/>
      <c r="N16" s="28">
        <v>1</v>
      </c>
      <c r="O16" s="27"/>
      <c r="P16" s="28"/>
      <c r="Q16" s="31">
        <f t="shared" si="36"/>
        <v>3</v>
      </c>
      <c r="R16" s="42"/>
      <c r="S16" s="42"/>
      <c r="T16" s="31"/>
      <c r="U16" s="20">
        <v>7</v>
      </c>
      <c r="V16" s="33" t="s">
        <v>61</v>
      </c>
      <c r="W16" s="27">
        <v>1</v>
      </c>
      <c r="X16" s="28"/>
      <c r="Y16" s="27">
        <v>1</v>
      </c>
      <c r="Z16" s="28"/>
      <c r="AA16" s="27"/>
      <c r="AB16" s="28"/>
      <c r="AC16" s="27"/>
      <c r="AD16" s="28"/>
      <c r="AE16" s="27"/>
      <c r="AF16" s="28"/>
      <c r="AG16" s="27"/>
      <c r="AH16" s="28"/>
      <c r="AI16" s="27"/>
      <c r="AJ16" s="28"/>
      <c r="AK16" s="31">
        <f t="shared" si="37"/>
        <v>2</v>
      </c>
      <c r="AL16" s="42"/>
      <c r="AM16" s="31"/>
      <c r="AN16" s="31"/>
      <c r="AO16" s="20">
        <v>7</v>
      </c>
      <c r="AP16" s="21" t="s">
        <v>54</v>
      </c>
      <c r="AQ16" s="27"/>
      <c r="AR16" s="28"/>
      <c r="AS16" s="27"/>
      <c r="AT16" s="28"/>
      <c r="AU16" s="27"/>
      <c r="AV16" s="28"/>
      <c r="AW16" s="27"/>
      <c r="AX16" s="28"/>
      <c r="AY16" s="27"/>
      <c r="AZ16" s="28"/>
      <c r="BA16" s="27">
        <v>1</v>
      </c>
      <c r="BB16" s="28"/>
      <c r="BC16" s="27"/>
      <c r="BD16" s="28"/>
      <c r="BE16" s="31">
        <f t="shared" si="38"/>
        <v>1</v>
      </c>
      <c r="BF16" s="42"/>
      <c r="BG16" s="31"/>
      <c r="BH16" s="31"/>
      <c r="BI16" s="20">
        <v>7</v>
      </c>
      <c r="BJ16" s="21" t="s">
        <v>54</v>
      </c>
      <c r="BK16" s="27"/>
      <c r="BL16" s="28"/>
      <c r="BM16" s="27">
        <v>1</v>
      </c>
      <c r="BN16" s="28"/>
      <c r="BO16" s="27"/>
      <c r="BP16" s="28"/>
      <c r="BQ16" s="27">
        <v>2</v>
      </c>
      <c r="BR16" s="28"/>
      <c r="BS16" s="27">
        <v>1</v>
      </c>
      <c r="BT16" s="28"/>
      <c r="BU16" s="27"/>
      <c r="BV16" s="28"/>
      <c r="BW16" s="27">
        <v>1</v>
      </c>
      <c r="BX16" s="28"/>
      <c r="BY16" s="31">
        <f t="shared" si="39"/>
        <v>3</v>
      </c>
      <c r="BZ16" s="42"/>
      <c r="CA16" s="31"/>
      <c r="CB16" s="31"/>
      <c r="CC16" s="20">
        <v>7</v>
      </c>
      <c r="CD16" s="21" t="s">
        <v>54</v>
      </c>
      <c r="CE16" s="27">
        <v>1</v>
      </c>
      <c r="CF16" s="28"/>
      <c r="CG16" s="27"/>
      <c r="CH16" s="28"/>
      <c r="CI16" s="27"/>
      <c r="CJ16" s="28"/>
      <c r="CK16" s="27">
        <v>1</v>
      </c>
      <c r="CL16" s="28"/>
      <c r="CM16" s="27"/>
      <c r="CN16" s="28"/>
      <c r="CO16" s="27">
        <v>4</v>
      </c>
      <c r="CP16" s="28"/>
      <c r="CQ16" s="27">
        <v>4</v>
      </c>
      <c r="CR16" s="28"/>
      <c r="CS16" s="31">
        <f t="shared" si="40"/>
        <v>2</v>
      </c>
      <c r="CT16" s="42"/>
      <c r="CU16" s="31"/>
      <c r="CV16" s="31"/>
      <c r="CW16" s="20">
        <v>7</v>
      </c>
      <c r="CX16" s="21" t="s">
        <v>54</v>
      </c>
      <c r="CY16" s="27"/>
      <c r="CZ16" s="28"/>
      <c r="DA16" s="27">
        <v>1</v>
      </c>
      <c r="DB16" s="28"/>
      <c r="DC16" s="27">
        <v>1</v>
      </c>
      <c r="DD16" s="28"/>
      <c r="DE16" s="27"/>
      <c r="DF16" s="28"/>
      <c r="DG16" s="27">
        <v>1</v>
      </c>
      <c r="DH16" s="28"/>
      <c r="DI16" s="27"/>
      <c r="DJ16" s="28"/>
      <c r="DK16" s="27">
        <v>1</v>
      </c>
      <c r="DL16" s="28"/>
      <c r="DM16" s="31">
        <f t="shared" si="41"/>
        <v>4</v>
      </c>
      <c r="DN16" s="42"/>
      <c r="DO16" s="31"/>
      <c r="DP16" s="31"/>
      <c r="DQ16" s="20">
        <v>7</v>
      </c>
      <c r="DR16" s="21"/>
      <c r="DS16" s="27"/>
      <c r="DT16" s="28"/>
      <c r="DU16" s="27"/>
      <c r="DV16" s="28"/>
      <c r="DW16" s="27"/>
      <c r="DX16" s="28"/>
      <c r="DY16" s="27"/>
      <c r="DZ16" s="28"/>
      <c r="EA16" s="27"/>
      <c r="EB16" s="28"/>
      <c r="EC16" s="27"/>
      <c r="ED16" s="28"/>
      <c r="EE16" s="27"/>
      <c r="EF16" s="28"/>
      <c r="EG16" s="31">
        <f t="shared" si="42"/>
        <v>0</v>
      </c>
      <c r="EH16" s="42"/>
      <c r="EI16" s="31"/>
      <c r="EJ16" s="31"/>
      <c r="EK16" s="20">
        <v>7</v>
      </c>
      <c r="EL16" s="21"/>
      <c r="EM16" s="27"/>
      <c r="EN16" s="28"/>
      <c r="EO16" s="27"/>
      <c r="EP16" s="28"/>
      <c r="EQ16" s="27"/>
      <c r="ER16" s="28"/>
      <c r="ES16" s="27"/>
      <c r="ET16" s="28"/>
      <c r="EU16" s="27"/>
      <c r="EV16" s="28"/>
      <c r="EW16" s="27"/>
      <c r="EX16" s="28"/>
      <c r="EY16" s="27"/>
      <c r="EZ16" s="28"/>
      <c r="FA16" s="31">
        <f t="shared" si="43"/>
        <v>0</v>
      </c>
      <c r="FB16" s="42"/>
      <c r="FC16" s="31"/>
      <c r="FD16" s="31"/>
      <c r="FE16" s="20">
        <v>7</v>
      </c>
      <c r="FF16" s="21"/>
      <c r="FG16" s="27"/>
      <c r="FH16" s="28"/>
      <c r="FI16" s="27"/>
      <c r="FJ16" s="28"/>
      <c r="FK16" s="27"/>
      <c r="FL16" s="28"/>
      <c r="FM16" s="27"/>
      <c r="FN16" s="28"/>
      <c r="FO16" s="27"/>
      <c r="FP16" s="28"/>
      <c r="FQ16" s="27"/>
      <c r="FR16" s="28"/>
      <c r="FS16" s="27"/>
      <c r="FT16" s="28"/>
      <c r="FU16" s="31">
        <f t="shared" si="44"/>
        <v>0</v>
      </c>
      <c r="FV16" s="42"/>
      <c r="FW16" s="31"/>
      <c r="FX16" s="31"/>
    </row>
    <row r="17" spans="1:180" ht="47.4" customHeight="1">
      <c r="A17" s="20">
        <v>8</v>
      </c>
      <c r="B17" s="33" t="s">
        <v>59</v>
      </c>
      <c r="C17" s="27"/>
      <c r="D17" s="28"/>
      <c r="E17" s="27"/>
      <c r="F17" s="28"/>
      <c r="G17" s="27"/>
      <c r="H17" s="28"/>
      <c r="I17" s="27">
        <v>1</v>
      </c>
      <c r="J17" s="28"/>
      <c r="K17" s="27"/>
      <c r="L17" s="28"/>
      <c r="M17" s="27"/>
      <c r="N17" s="28"/>
      <c r="O17" s="27"/>
      <c r="P17" s="28">
        <v>1</v>
      </c>
      <c r="Q17" s="31">
        <f t="shared" si="36"/>
        <v>1</v>
      </c>
      <c r="R17" s="42"/>
      <c r="S17" s="42"/>
      <c r="T17" s="31"/>
      <c r="U17" s="20">
        <v>8</v>
      </c>
      <c r="V17" s="33" t="s">
        <v>59</v>
      </c>
      <c r="W17" s="27"/>
      <c r="X17" s="28">
        <v>1</v>
      </c>
      <c r="Y17" s="27"/>
      <c r="Z17" s="28"/>
      <c r="AA17" s="27"/>
      <c r="AB17" s="28"/>
      <c r="AC17" s="27"/>
      <c r="AD17" s="28"/>
      <c r="AE17" s="27"/>
      <c r="AF17" s="28"/>
      <c r="AG17" s="27"/>
      <c r="AH17" s="28"/>
      <c r="AI17" s="27"/>
      <c r="AJ17" s="28"/>
      <c r="AK17" s="31">
        <f t="shared" si="37"/>
        <v>1</v>
      </c>
      <c r="AL17" s="42"/>
      <c r="AM17" s="31"/>
      <c r="AN17" s="31"/>
      <c r="AO17" s="20">
        <v>8</v>
      </c>
      <c r="AP17" s="21" t="s">
        <v>53</v>
      </c>
      <c r="AQ17" s="27"/>
      <c r="AR17" s="28">
        <v>1</v>
      </c>
      <c r="AS17" s="27"/>
      <c r="AT17" s="28">
        <v>1</v>
      </c>
      <c r="AU17" s="27"/>
      <c r="AV17" s="28"/>
      <c r="AW17" s="27"/>
      <c r="AX17" s="28"/>
      <c r="AY17" s="27"/>
      <c r="AZ17" s="28"/>
      <c r="BA17" s="27"/>
      <c r="BB17" s="28">
        <v>1</v>
      </c>
      <c r="BC17" s="27"/>
      <c r="BD17" s="28"/>
      <c r="BE17" s="31">
        <f t="shared" si="38"/>
        <v>3</v>
      </c>
      <c r="BF17" s="42"/>
      <c r="BG17" s="31"/>
      <c r="BH17" s="31"/>
      <c r="BI17" s="20">
        <v>8</v>
      </c>
      <c r="BJ17" s="21" t="s">
        <v>53</v>
      </c>
      <c r="BK17" s="27"/>
      <c r="BL17" s="28"/>
      <c r="BM17" s="27"/>
      <c r="BN17" s="28"/>
      <c r="BO17" s="27"/>
      <c r="BP17" s="28"/>
      <c r="BQ17" s="27">
        <v>2</v>
      </c>
      <c r="BR17" s="28">
        <v>2</v>
      </c>
      <c r="BS17" s="27">
        <v>1</v>
      </c>
      <c r="BT17" s="28"/>
      <c r="BU17" s="27"/>
      <c r="BV17" s="28">
        <v>1</v>
      </c>
      <c r="BW17" s="27"/>
      <c r="BX17" s="28">
        <v>1</v>
      </c>
      <c r="BY17" s="31">
        <f t="shared" si="39"/>
        <v>3</v>
      </c>
      <c r="BZ17" s="42"/>
      <c r="CA17" s="31"/>
      <c r="CB17" s="31"/>
      <c r="CC17" s="20">
        <v>8</v>
      </c>
      <c r="CD17" s="21" t="s">
        <v>53</v>
      </c>
      <c r="CE17" s="27"/>
      <c r="CF17" s="28"/>
      <c r="CG17" s="27"/>
      <c r="CH17" s="28">
        <v>1</v>
      </c>
      <c r="CI17" s="27"/>
      <c r="CJ17" s="28">
        <v>4</v>
      </c>
      <c r="CK17" s="27">
        <v>1</v>
      </c>
      <c r="CL17" s="28"/>
      <c r="CM17" s="27"/>
      <c r="CN17" s="28">
        <v>1</v>
      </c>
      <c r="CO17" s="27"/>
      <c r="CP17" s="28"/>
      <c r="CQ17" s="27">
        <v>1</v>
      </c>
      <c r="CR17" s="28"/>
      <c r="CS17" s="31">
        <f t="shared" si="40"/>
        <v>4</v>
      </c>
      <c r="CT17" s="42"/>
      <c r="CU17" s="31"/>
      <c r="CV17" s="31"/>
      <c r="CW17" s="20">
        <v>8</v>
      </c>
      <c r="CX17" s="21" t="s">
        <v>53</v>
      </c>
      <c r="CY17" s="27">
        <v>4</v>
      </c>
      <c r="CZ17" s="28">
        <v>4</v>
      </c>
      <c r="DA17" s="27">
        <v>1</v>
      </c>
      <c r="DB17" s="28"/>
      <c r="DC17" s="27">
        <v>1</v>
      </c>
      <c r="DD17" s="28"/>
      <c r="DE17" s="27"/>
      <c r="DF17" s="28"/>
      <c r="DG17" s="27">
        <v>1</v>
      </c>
      <c r="DH17" s="28"/>
      <c r="DI17" s="27"/>
      <c r="DJ17" s="28"/>
      <c r="DK17" s="27"/>
      <c r="DL17" s="28"/>
      <c r="DM17" s="31">
        <f t="shared" si="41"/>
        <v>3</v>
      </c>
      <c r="DN17" s="42"/>
      <c r="DO17" s="31"/>
      <c r="DP17" s="31"/>
      <c r="DQ17" s="20">
        <v>8</v>
      </c>
      <c r="DR17" s="21"/>
      <c r="DS17" s="27"/>
      <c r="DT17" s="28"/>
      <c r="DU17" s="27"/>
      <c r="DV17" s="28"/>
      <c r="DW17" s="27"/>
      <c r="DX17" s="28"/>
      <c r="DY17" s="27"/>
      <c r="DZ17" s="28"/>
      <c r="EA17" s="27"/>
      <c r="EB17" s="28"/>
      <c r="EC17" s="27"/>
      <c r="ED17" s="28"/>
      <c r="EE17" s="27"/>
      <c r="EF17" s="28"/>
      <c r="EG17" s="31">
        <f t="shared" si="42"/>
        <v>0</v>
      </c>
      <c r="EH17" s="42"/>
      <c r="EI17" s="31"/>
      <c r="EJ17" s="31"/>
      <c r="EK17" s="20">
        <v>8</v>
      </c>
      <c r="EL17" s="21"/>
      <c r="EM17" s="27"/>
      <c r="EN17" s="28"/>
      <c r="EO17" s="27"/>
      <c r="EP17" s="28"/>
      <c r="EQ17" s="27"/>
      <c r="ER17" s="28"/>
      <c r="ES17" s="27"/>
      <c r="ET17" s="28"/>
      <c r="EU17" s="27"/>
      <c r="EV17" s="28"/>
      <c r="EW17" s="27"/>
      <c r="EX17" s="28"/>
      <c r="EY17" s="27"/>
      <c r="EZ17" s="28"/>
      <c r="FA17" s="31">
        <f t="shared" si="43"/>
        <v>0</v>
      </c>
      <c r="FB17" s="42"/>
      <c r="FC17" s="31"/>
      <c r="FD17" s="31"/>
      <c r="FE17" s="20">
        <v>8</v>
      </c>
      <c r="FF17" s="21"/>
      <c r="FG17" s="27"/>
      <c r="FH17" s="28"/>
      <c r="FI17" s="27"/>
      <c r="FJ17" s="28"/>
      <c r="FK17" s="27"/>
      <c r="FL17" s="28"/>
      <c r="FM17" s="27"/>
      <c r="FN17" s="28"/>
      <c r="FO17" s="27"/>
      <c r="FP17" s="28"/>
      <c r="FQ17" s="27"/>
      <c r="FR17" s="28"/>
      <c r="FS17" s="27"/>
      <c r="FT17" s="28"/>
      <c r="FU17" s="31">
        <f t="shared" si="44"/>
        <v>0</v>
      </c>
      <c r="FV17" s="42"/>
      <c r="FW17" s="31"/>
      <c r="FX17" s="31"/>
    </row>
    <row r="18" spans="1:180" ht="47.4" customHeight="1">
      <c r="A18" s="20">
        <v>9</v>
      </c>
      <c r="B18" s="33" t="s">
        <v>66</v>
      </c>
      <c r="C18" s="27"/>
      <c r="D18" s="28"/>
      <c r="E18" s="27"/>
      <c r="F18" s="28"/>
      <c r="G18" s="27"/>
      <c r="H18" s="28"/>
      <c r="I18" s="27">
        <v>1</v>
      </c>
      <c r="J18" s="28"/>
      <c r="K18" s="27"/>
      <c r="L18" s="28"/>
      <c r="M18" s="27"/>
      <c r="N18" s="28"/>
      <c r="O18" s="27"/>
      <c r="P18" s="28">
        <v>1</v>
      </c>
      <c r="Q18" s="31">
        <f t="shared" si="36"/>
        <v>1</v>
      </c>
      <c r="R18" s="42"/>
      <c r="S18" s="42"/>
      <c r="T18" s="31"/>
      <c r="U18" s="20">
        <v>9</v>
      </c>
      <c r="V18" s="33" t="s">
        <v>66</v>
      </c>
      <c r="W18" s="27"/>
      <c r="X18" s="28">
        <v>1</v>
      </c>
      <c r="Y18" s="27"/>
      <c r="Z18" s="28"/>
      <c r="AA18" s="27"/>
      <c r="AB18" s="28"/>
      <c r="AC18" s="27"/>
      <c r="AD18" s="28"/>
      <c r="AE18" s="27"/>
      <c r="AF18" s="28"/>
      <c r="AG18" s="27"/>
      <c r="AH18" s="28"/>
      <c r="AI18" s="27"/>
      <c r="AJ18" s="28"/>
      <c r="AK18" s="31">
        <f t="shared" si="37"/>
        <v>1</v>
      </c>
      <c r="AL18" s="42"/>
      <c r="AM18" s="31"/>
      <c r="AN18" s="31"/>
      <c r="AO18" s="20">
        <v>9</v>
      </c>
      <c r="AP18" s="21" t="s">
        <v>58</v>
      </c>
      <c r="AQ18" s="27"/>
      <c r="AR18" s="28"/>
      <c r="AS18" s="27"/>
      <c r="AT18" s="28"/>
      <c r="AU18" s="27"/>
      <c r="AV18" s="28"/>
      <c r="AW18" s="27"/>
      <c r="AX18" s="28"/>
      <c r="AY18" s="27"/>
      <c r="AZ18" s="28"/>
      <c r="BA18" s="27"/>
      <c r="BB18" s="28">
        <v>1</v>
      </c>
      <c r="BC18" s="27"/>
      <c r="BD18" s="28"/>
      <c r="BE18" s="31">
        <f t="shared" si="38"/>
        <v>1</v>
      </c>
      <c r="BF18" s="42"/>
      <c r="BG18" s="31"/>
      <c r="BH18" s="31"/>
      <c r="BI18" s="20">
        <v>9</v>
      </c>
      <c r="BJ18" s="21" t="s">
        <v>58</v>
      </c>
      <c r="BK18" s="27"/>
      <c r="BL18" s="28"/>
      <c r="BM18" s="27"/>
      <c r="BN18" s="28"/>
      <c r="BO18" s="27"/>
      <c r="BP18" s="28"/>
      <c r="BQ18" s="27">
        <v>1</v>
      </c>
      <c r="BR18" s="28"/>
      <c r="BS18" s="27"/>
      <c r="BT18" s="28">
        <v>1</v>
      </c>
      <c r="BU18" s="27"/>
      <c r="BV18" s="28"/>
      <c r="BW18" s="27"/>
      <c r="BX18" s="28">
        <v>1</v>
      </c>
      <c r="BY18" s="31">
        <f t="shared" si="39"/>
        <v>3</v>
      </c>
      <c r="BZ18" s="42"/>
      <c r="CA18" s="31"/>
      <c r="CB18" s="31"/>
      <c r="CC18" s="20">
        <v>9</v>
      </c>
      <c r="CD18" s="32" t="s">
        <v>58</v>
      </c>
      <c r="CE18" s="27"/>
      <c r="CF18" s="28">
        <v>1</v>
      </c>
      <c r="CG18" s="27"/>
      <c r="CH18" s="28"/>
      <c r="CI18" s="27"/>
      <c r="CJ18" s="28">
        <v>4</v>
      </c>
      <c r="CK18" s="27"/>
      <c r="CL18" s="28">
        <v>1</v>
      </c>
      <c r="CM18" s="27"/>
      <c r="CN18" s="28"/>
      <c r="CO18" s="27">
        <v>1</v>
      </c>
      <c r="CP18" s="28"/>
      <c r="CQ18" s="27"/>
      <c r="CR18" s="28"/>
      <c r="CS18" s="31">
        <f t="shared" si="40"/>
        <v>3</v>
      </c>
      <c r="CT18" s="42"/>
      <c r="CU18" s="31"/>
      <c r="CV18" s="31"/>
      <c r="CW18" s="20">
        <v>9</v>
      </c>
      <c r="CX18" s="21" t="s">
        <v>58</v>
      </c>
      <c r="CY18" s="27"/>
      <c r="CZ18" s="28"/>
      <c r="DA18" s="27">
        <v>4</v>
      </c>
      <c r="DB18" s="28">
        <v>1</v>
      </c>
      <c r="DC18" s="27"/>
      <c r="DD18" s="28"/>
      <c r="DE18" s="27"/>
      <c r="DF18" s="28">
        <v>1</v>
      </c>
      <c r="DG18" s="27"/>
      <c r="DH18" s="28"/>
      <c r="DI18" s="27"/>
      <c r="DJ18" s="28"/>
      <c r="DK18" s="27"/>
      <c r="DL18" s="28"/>
      <c r="DM18" s="31">
        <f t="shared" si="41"/>
        <v>2</v>
      </c>
      <c r="DN18" s="42"/>
      <c r="DO18" s="31"/>
      <c r="DP18" s="31"/>
      <c r="DQ18" s="20">
        <v>9</v>
      </c>
      <c r="DR18" s="21"/>
      <c r="DS18" s="27"/>
      <c r="DT18" s="28"/>
      <c r="DU18" s="27"/>
      <c r="DV18" s="28"/>
      <c r="DW18" s="27"/>
      <c r="DX18" s="28"/>
      <c r="DY18" s="27"/>
      <c r="DZ18" s="28"/>
      <c r="EA18" s="27"/>
      <c r="EB18" s="28"/>
      <c r="EC18" s="27"/>
      <c r="ED18" s="28"/>
      <c r="EE18" s="27"/>
      <c r="EF18" s="28"/>
      <c r="EG18" s="31">
        <f t="shared" si="42"/>
        <v>0</v>
      </c>
      <c r="EH18" s="42"/>
      <c r="EI18" s="31"/>
      <c r="EJ18" s="31"/>
      <c r="EK18" s="20">
        <v>9</v>
      </c>
      <c r="EL18" s="21"/>
      <c r="EM18" s="27"/>
      <c r="EN18" s="28"/>
      <c r="EO18" s="27"/>
      <c r="EP18" s="28"/>
      <c r="EQ18" s="27"/>
      <c r="ER18" s="28"/>
      <c r="ES18" s="27"/>
      <c r="ET18" s="28"/>
      <c r="EU18" s="27"/>
      <c r="EV18" s="28"/>
      <c r="EW18" s="27"/>
      <c r="EX18" s="28"/>
      <c r="EY18" s="27"/>
      <c r="EZ18" s="28"/>
      <c r="FA18" s="31">
        <f t="shared" si="43"/>
        <v>0</v>
      </c>
      <c r="FB18" s="42"/>
      <c r="FC18" s="31"/>
      <c r="FD18" s="31"/>
      <c r="FE18" s="20">
        <v>9</v>
      </c>
      <c r="FF18" s="21"/>
      <c r="FG18" s="27"/>
      <c r="FH18" s="28"/>
      <c r="FI18" s="27"/>
      <c r="FJ18" s="28"/>
      <c r="FK18" s="27"/>
      <c r="FL18" s="28"/>
      <c r="FM18" s="27"/>
      <c r="FN18" s="28"/>
      <c r="FO18" s="27"/>
      <c r="FP18" s="28"/>
      <c r="FQ18" s="27"/>
      <c r="FR18" s="28"/>
      <c r="FS18" s="27"/>
      <c r="FT18" s="28"/>
      <c r="FU18" s="31">
        <f t="shared" si="44"/>
        <v>0</v>
      </c>
      <c r="FV18" s="42"/>
      <c r="FW18" s="31"/>
      <c r="FX18" s="31"/>
    </row>
    <row r="19" spans="1:180" ht="49.8" customHeight="1">
      <c r="A19" s="20">
        <v>10</v>
      </c>
      <c r="B19" s="21" t="s">
        <v>54</v>
      </c>
      <c r="C19" s="27"/>
      <c r="D19" s="28"/>
      <c r="E19" s="27"/>
      <c r="F19" s="28"/>
      <c r="G19" s="27"/>
      <c r="H19" s="28"/>
      <c r="I19" s="27">
        <v>1</v>
      </c>
      <c r="J19" s="28"/>
      <c r="K19" s="27"/>
      <c r="L19" s="28"/>
      <c r="M19" s="27"/>
      <c r="N19" s="28"/>
      <c r="O19" s="27"/>
      <c r="P19" s="28"/>
      <c r="Q19" s="31">
        <f t="shared" si="36"/>
        <v>1</v>
      </c>
      <c r="R19" s="42"/>
      <c r="S19" s="42"/>
      <c r="T19" s="31"/>
      <c r="U19" s="20">
        <v>10</v>
      </c>
      <c r="V19" s="21" t="s">
        <v>54</v>
      </c>
      <c r="W19" s="27">
        <v>1</v>
      </c>
      <c r="X19" s="28"/>
      <c r="Y19" s="27">
        <v>1</v>
      </c>
      <c r="Z19" s="28"/>
      <c r="AA19" s="27"/>
      <c r="AB19" s="28"/>
      <c r="AC19" s="27"/>
      <c r="AD19" s="28"/>
      <c r="AE19" s="27"/>
      <c r="AF19" s="28"/>
      <c r="AG19" s="27"/>
      <c r="AH19" s="28"/>
      <c r="AI19" s="27"/>
      <c r="AJ19" s="28"/>
      <c r="AK19" s="31">
        <f t="shared" si="37"/>
        <v>2</v>
      </c>
      <c r="AL19" s="42"/>
      <c r="AM19" s="31"/>
      <c r="AN19" s="31"/>
      <c r="AO19" s="20">
        <v>10</v>
      </c>
      <c r="AP19" s="21" t="s">
        <v>57</v>
      </c>
      <c r="AQ19" s="27"/>
      <c r="AR19" s="28"/>
      <c r="AS19" s="27"/>
      <c r="AT19" s="28"/>
      <c r="AU19" s="27"/>
      <c r="AV19" s="28"/>
      <c r="AW19" s="27"/>
      <c r="AX19" s="28"/>
      <c r="AY19" s="27">
        <v>1</v>
      </c>
      <c r="AZ19" s="28"/>
      <c r="BA19" s="27"/>
      <c r="BB19" s="28">
        <v>1</v>
      </c>
      <c r="BC19" s="27"/>
      <c r="BD19" s="28"/>
      <c r="BE19" s="31">
        <f t="shared" si="38"/>
        <v>2</v>
      </c>
      <c r="BF19" s="42"/>
      <c r="BG19" s="31"/>
      <c r="BH19" s="31"/>
      <c r="BI19" s="20">
        <v>10</v>
      </c>
      <c r="BJ19" s="21" t="s">
        <v>57</v>
      </c>
      <c r="BK19" s="27"/>
      <c r="BL19" s="28"/>
      <c r="BM19" s="27"/>
      <c r="BN19" s="28"/>
      <c r="BO19" s="27"/>
      <c r="BP19" s="28"/>
      <c r="BQ19" s="27">
        <v>1</v>
      </c>
      <c r="BR19" s="28"/>
      <c r="BS19" s="27"/>
      <c r="BT19" s="28">
        <v>1</v>
      </c>
      <c r="BU19" s="27"/>
      <c r="BV19" s="28"/>
      <c r="BW19" s="27"/>
      <c r="BX19" s="28">
        <v>1</v>
      </c>
      <c r="BY19" s="31">
        <f t="shared" si="39"/>
        <v>3</v>
      </c>
      <c r="BZ19" s="42"/>
      <c r="CA19" s="31"/>
      <c r="CB19" s="31"/>
      <c r="CC19" s="20">
        <v>10</v>
      </c>
      <c r="CD19" s="21" t="s">
        <v>57</v>
      </c>
      <c r="CE19" s="27"/>
      <c r="CF19" s="28">
        <v>1</v>
      </c>
      <c r="CG19" s="27"/>
      <c r="CH19" s="28"/>
      <c r="CI19" s="27"/>
      <c r="CJ19" s="28">
        <v>4</v>
      </c>
      <c r="CK19" s="27"/>
      <c r="CL19" s="28">
        <v>1</v>
      </c>
      <c r="CM19" s="27"/>
      <c r="CN19" s="28"/>
      <c r="CO19" s="27">
        <v>1</v>
      </c>
      <c r="CP19" s="28"/>
      <c r="CQ19" s="27"/>
      <c r="CR19" s="28"/>
      <c r="CS19" s="31">
        <f t="shared" si="40"/>
        <v>3</v>
      </c>
      <c r="CT19" s="42"/>
      <c r="CU19" s="31"/>
      <c r="CV19" s="31"/>
      <c r="CW19" s="20">
        <v>10</v>
      </c>
      <c r="CX19" s="21" t="s">
        <v>57</v>
      </c>
      <c r="CY19" s="27"/>
      <c r="CZ19" s="28"/>
      <c r="DA19" s="27">
        <v>4</v>
      </c>
      <c r="DB19" s="28">
        <v>1</v>
      </c>
      <c r="DC19" s="27"/>
      <c r="DD19" s="28"/>
      <c r="DE19" s="27"/>
      <c r="DF19" s="28">
        <v>1</v>
      </c>
      <c r="DG19" s="27"/>
      <c r="DH19" s="28"/>
      <c r="DI19" s="27"/>
      <c r="DJ19" s="28"/>
      <c r="DK19" s="27"/>
      <c r="DL19" s="28">
        <v>1</v>
      </c>
      <c r="DM19" s="31">
        <f t="shared" si="41"/>
        <v>3</v>
      </c>
      <c r="DN19" s="42"/>
      <c r="DO19" s="31"/>
      <c r="DP19" s="31"/>
      <c r="DQ19" s="20">
        <v>10</v>
      </c>
      <c r="DR19" s="21"/>
      <c r="DS19" s="27"/>
      <c r="DT19" s="28"/>
      <c r="DU19" s="27"/>
      <c r="DV19" s="28"/>
      <c r="DW19" s="27"/>
      <c r="DX19" s="28"/>
      <c r="DY19" s="27"/>
      <c r="DZ19" s="28"/>
      <c r="EA19" s="27"/>
      <c r="EB19" s="28"/>
      <c r="EC19" s="27"/>
      <c r="ED19" s="28"/>
      <c r="EE19" s="27"/>
      <c r="EF19" s="28"/>
      <c r="EG19" s="31">
        <f t="shared" si="42"/>
        <v>0</v>
      </c>
      <c r="EH19" s="42"/>
      <c r="EI19" s="31"/>
      <c r="EJ19" s="31"/>
      <c r="EK19" s="20">
        <v>10</v>
      </c>
      <c r="EL19" s="21"/>
      <c r="EM19" s="27"/>
      <c r="EN19" s="28"/>
      <c r="EO19" s="27"/>
      <c r="EP19" s="28"/>
      <c r="EQ19" s="27"/>
      <c r="ER19" s="28"/>
      <c r="ES19" s="27"/>
      <c r="ET19" s="28"/>
      <c r="EU19" s="27"/>
      <c r="EV19" s="28"/>
      <c r="EW19" s="27"/>
      <c r="EX19" s="28"/>
      <c r="EY19" s="27"/>
      <c r="EZ19" s="28"/>
      <c r="FA19" s="31">
        <f t="shared" si="43"/>
        <v>0</v>
      </c>
      <c r="FB19" s="42"/>
      <c r="FC19" s="31"/>
      <c r="FD19" s="31"/>
      <c r="FE19" s="20">
        <v>10</v>
      </c>
      <c r="FF19" s="21"/>
      <c r="FG19" s="27"/>
      <c r="FH19" s="28"/>
      <c r="FI19" s="27"/>
      <c r="FJ19" s="28"/>
      <c r="FK19" s="27"/>
      <c r="FL19" s="28"/>
      <c r="FM19" s="27"/>
      <c r="FN19" s="28"/>
      <c r="FO19" s="27"/>
      <c r="FP19" s="28"/>
      <c r="FQ19" s="27"/>
      <c r="FR19" s="28"/>
      <c r="FS19" s="27"/>
      <c r="FT19" s="28"/>
      <c r="FU19" s="31">
        <f t="shared" si="44"/>
        <v>0</v>
      </c>
      <c r="FV19" s="42"/>
      <c r="FW19" s="31"/>
      <c r="FX19" s="31"/>
    </row>
    <row r="20" spans="1:180" ht="50.4">
      <c r="A20" s="20">
        <v>11</v>
      </c>
      <c r="B20" s="21" t="s">
        <v>44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31">
        <f t="shared" si="36"/>
        <v>0</v>
      </c>
      <c r="R20" s="42"/>
      <c r="S20" s="42"/>
      <c r="T20" s="31"/>
      <c r="U20" s="20">
        <v>11</v>
      </c>
      <c r="V20" s="21" t="s">
        <v>53</v>
      </c>
      <c r="W20" s="27"/>
      <c r="X20" s="28"/>
      <c r="Y20" s="27">
        <v>1</v>
      </c>
      <c r="Z20" s="28"/>
      <c r="AA20" s="27"/>
      <c r="AB20" s="28"/>
      <c r="AC20" s="27"/>
      <c r="AD20" s="28"/>
      <c r="AE20" s="27"/>
      <c r="AF20" s="28"/>
      <c r="AG20" s="27"/>
      <c r="AH20" s="28"/>
      <c r="AI20" s="27"/>
      <c r="AJ20" s="28"/>
      <c r="AK20" s="31">
        <f t="shared" si="37"/>
        <v>1</v>
      </c>
      <c r="AL20" s="42"/>
      <c r="AM20" s="31"/>
      <c r="AN20" s="31"/>
      <c r="AO20" s="20">
        <v>11</v>
      </c>
      <c r="AP20" s="21" t="s">
        <v>51</v>
      </c>
      <c r="AQ20" s="27"/>
      <c r="AR20" s="28"/>
      <c r="AS20" s="27"/>
      <c r="AT20" s="28"/>
      <c r="AU20" s="27"/>
      <c r="AV20" s="28"/>
      <c r="AW20" s="27"/>
      <c r="AX20" s="28"/>
      <c r="AY20" s="27">
        <v>1</v>
      </c>
      <c r="AZ20" s="28"/>
      <c r="BA20" s="27"/>
      <c r="BB20" s="28"/>
      <c r="BC20" s="27"/>
      <c r="BD20" s="28">
        <v>1</v>
      </c>
      <c r="BE20" s="31">
        <f t="shared" si="38"/>
        <v>2</v>
      </c>
      <c r="BF20" s="42"/>
      <c r="BG20" s="31"/>
      <c r="BH20" s="31"/>
      <c r="BI20" s="20">
        <v>11</v>
      </c>
      <c r="BJ20" s="21" t="s">
        <v>51</v>
      </c>
      <c r="BK20" s="27"/>
      <c r="BL20" s="28"/>
      <c r="BM20" s="27"/>
      <c r="BN20" s="28"/>
      <c r="BO20" s="27"/>
      <c r="BP20" s="28"/>
      <c r="BQ20" s="27">
        <v>1</v>
      </c>
      <c r="BR20" s="28"/>
      <c r="BS20" s="27"/>
      <c r="BT20" s="28">
        <v>1</v>
      </c>
      <c r="BU20" s="27"/>
      <c r="BV20" s="28"/>
      <c r="BW20" s="27"/>
      <c r="BX20" s="28">
        <v>1</v>
      </c>
      <c r="BY20" s="31">
        <f t="shared" si="39"/>
        <v>3</v>
      </c>
      <c r="BZ20" s="42"/>
      <c r="CA20" s="31"/>
      <c r="CB20" s="31"/>
      <c r="CC20" s="20">
        <v>11</v>
      </c>
      <c r="CD20" s="21" t="s">
        <v>51</v>
      </c>
      <c r="CE20" s="27"/>
      <c r="CF20" s="28">
        <v>1</v>
      </c>
      <c r="CG20" s="27"/>
      <c r="CH20" s="28"/>
      <c r="CI20" s="27"/>
      <c r="CJ20" s="28">
        <v>4</v>
      </c>
      <c r="CK20" s="27"/>
      <c r="CL20" s="28">
        <v>1</v>
      </c>
      <c r="CM20" s="27"/>
      <c r="CN20" s="28"/>
      <c r="CO20" s="27">
        <v>1</v>
      </c>
      <c r="CP20" s="28"/>
      <c r="CQ20" s="27"/>
      <c r="CR20" s="28"/>
      <c r="CS20" s="31">
        <f t="shared" si="40"/>
        <v>3</v>
      </c>
      <c r="CT20" s="42"/>
      <c r="CU20" s="31"/>
      <c r="CV20" s="31"/>
      <c r="CW20" s="20">
        <v>11</v>
      </c>
      <c r="CX20" s="21" t="s">
        <v>51</v>
      </c>
      <c r="CY20" s="27"/>
      <c r="CZ20" s="28"/>
      <c r="DA20" s="27">
        <v>4</v>
      </c>
      <c r="DB20" s="28">
        <v>1</v>
      </c>
      <c r="DC20" s="27"/>
      <c r="DD20" s="28"/>
      <c r="DE20" s="27"/>
      <c r="DF20" s="28">
        <v>1</v>
      </c>
      <c r="DG20" s="27"/>
      <c r="DH20" s="28"/>
      <c r="DI20" s="27"/>
      <c r="DJ20" s="28"/>
      <c r="DK20" s="27"/>
      <c r="DL20" s="28">
        <v>1</v>
      </c>
      <c r="DM20" s="31">
        <f t="shared" si="41"/>
        <v>3</v>
      </c>
      <c r="DN20" s="42"/>
      <c r="DO20" s="31"/>
      <c r="DP20" s="31"/>
      <c r="DQ20" s="20">
        <v>11</v>
      </c>
      <c r="DR20" s="21"/>
      <c r="DS20" s="27"/>
      <c r="DT20" s="28"/>
      <c r="DU20" s="27"/>
      <c r="DV20" s="28"/>
      <c r="DW20" s="27"/>
      <c r="DX20" s="28"/>
      <c r="DY20" s="27"/>
      <c r="DZ20" s="28"/>
      <c r="EA20" s="27"/>
      <c r="EB20" s="28"/>
      <c r="EC20" s="27"/>
      <c r="ED20" s="28"/>
      <c r="EE20" s="27"/>
      <c r="EF20" s="28"/>
      <c r="EG20" s="31">
        <f t="shared" si="42"/>
        <v>0</v>
      </c>
      <c r="EH20" s="42"/>
      <c r="EI20" s="31"/>
      <c r="EJ20" s="31"/>
      <c r="EK20" s="20">
        <v>11</v>
      </c>
      <c r="EL20" s="21"/>
      <c r="EM20" s="27"/>
      <c r="EN20" s="28"/>
      <c r="EO20" s="27"/>
      <c r="EP20" s="28"/>
      <c r="EQ20" s="27"/>
      <c r="ER20" s="28"/>
      <c r="ES20" s="27"/>
      <c r="ET20" s="28"/>
      <c r="EU20" s="27"/>
      <c r="EV20" s="28"/>
      <c r="EW20" s="27"/>
      <c r="EX20" s="28"/>
      <c r="EY20" s="27"/>
      <c r="EZ20" s="28"/>
      <c r="FA20" s="31">
        <f t="shared" si="43"/>
        <v>0</v>
      </c>
      <c r="FB20" s="42"/>
      <c r="FC20" s="31"/>
      <c r="FD20" s="31"/>
      <c r="FE20" s="20">
        <v>11</v>
      </c>
      <c r="FF20" s="21"/>
      <c r="FG20" s="27"/>
      <c r="FH20" s="28"/>
      <c r="FI20" s="27"/>
      <c r="FJ20" s="28"/>
      <c r="FK20" s="27"/>
      <c r="FL20" s="28"/>
      <c r="FM20" s="27"/>
      <c r="FN20" s="28"/>
      <c r="FO20" s="27"/>
      <c r="FP20" s="28"/>
      <c r="FQ20" s="27"/>
      <c r="FR20" s="28"/>
      <c r="FS20" s="27"/>
      <c r="FT20" s="28"/>
      <c r="FU20" s="31">
        <f t="shared" si="44"/>
        <v>0</v>
      </c>
      <c r="FV20" s="42"/>
      <c r="FW20" s="31"/>
      <c r="FX20" s="31"/>
    </row>
    <row r="21" spans="1:180" ht="47.4" customHeight="1">
      <c r="A21" s="20">
        <v>12</v>
      </c>
      <c r="B21" s="21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31">
        <f t="shared" si="36"/>
        <v>0</v>
      </c>
      <c r="R21" s="42"/>
      <c r="S21" s="42"/>
      <c r="T21" s="31"/>
      <c r="U21" s="20">
        <v>12</v>
      </c>
      <c r="V21" s="21" t="s">
        <v>58</v>
      </c>
      <c r="W21" s="27"/>
      <c r="X21" s="28"/>
      <c r="Y21" s="27"/>
      <c r="Z21" s="28"/>
      <c r="AA21" s="27"/>
      <c r="AB21" s="28"/>
      <c r="AC21" s="27"/>
      <c r="AD21" s="28"/>
      <c r="AE21" s="27"/>
      <c r="AF21" s="28"/>
      <c r="AG21" s="27"/>
      <c r="AH21" s="28"/>
      <c r="AI21" s="27"/>
      <c r="AJ21" s="28"/>
      <c r="AK21" s="31">
        <f t="shared" si="37"/>
        <v>0</v>
      </c>
      <c r="AL21" s="42"/>
      <c r="AM21" s="31"/>
      <c r="AN21" s="31"/>
      <c r="AO21" s="20">
        <v>12</v>
      </c>
      <c r="AP21" s="21" t="s">
        <v>52</v>
      </c>
      <c r="AQ21" s="27"/>
      <c r="AR21" s="28"/>
      <c r="AS21" s="27"/>
      <c r="AT21" s="28"/>
      <c r="AU21" s="27"/>
      <c r="AV21" s="28"/>
      <c r="AW21" s="27"/>
      <c r="AX21" s="28"/>
      <c r="AY21" s="27"/>
      <c r="AZ21" s="28"/>
      <c r="BA21" s="27"/>
      <c r="BB21" s="28"/>
      <c r="BC21" s="27"/>
      <c r="BD21" s="28">
        <v>1</v>
      </c>
      <c r="BE21" s="31">
        <f t="shared" si="38"/>
        <v>1</v>
      </c>
      <c r="BF21" s="42"/>
      <c r="BG21" s="31"/>
      <c r="BH21" s="31"/>
      <c r="BI21" s="20">
        <v>12</v>
      </c>
      <c r="BJ21" s="21" t="s">
        <v>52</v>
      </c>
      <c r="BK21" s="27"/>
      <c r="BL21" s="28"/>
      <c r="BM21" s="27"/>
      <c r="BN21" s="28"/>
      <c r="BO21" s="27"/>
      <c r="BP21" s="28"/>
      <c r="BQ21" s="27">
        <v>1</v>
      </c>
      <c r="BR21" s="28"/>
      <c r="BS21" s="27"/>
      <c r="BT21" s="28">
        <v>1</v>
      </c>
      <c r="BU21" s="27"/>
      <c r="BV21" s="28"/>
      <c r="BW21" s="27"/>
      <c r="BX21" s="28">
        <v>1</v>
      </c>
      <c r="BY21" s="31">
        <f t="shared" si="39"/>
        <v>3</v>
      </c>
      <c r="BZ21" s="42"/>
      <c r="CA21" s="31"/>
      <c r="CB21" s="31"/>
      <c r="CC21" s="20">
        <v>12</v>
      </c>
      <c r="CD21" s="21" t="s">
        <v>52</v>
      </c>
      <c r="CE21" s="27"/>
      <c r="CF21" s="28">
        <v>4</v>
      </c>
      <c r="CG21" s="27"/>
      <c r="CH21" s="28"/>
      <c r="CI21" s="27"/>
      <c r="CJ21" s="28">
        <v>4</v>
      </c>
      <c r="CK21" s="27"/>
      <c r="CL21" s="28">
        <v>4</v>
      </c>
      <c r="CM21" s="27">
        <v>2</v>
      </c>
      <c r="CN21" s="28"/>
      <c r="CO21" s="27">
        <v>4</v>
      </c>
      <c r="CP21" s="28"/>
      <c r="CQ21" s="27"/>
      <c r="CR21" s="28"/>
      <c r="CS21" s="31">
        <f t="shared" si="40"/>
        <v>0</v>
      </c>
      <c r="CT21" s="42"/>
      <c r="CU21" s="31"/>
      <c r="CV21" s="31"/>
      <c r="CW21" s="20">
        <v>12</v>
      </c>
      <c r="CX21" s="21" t="s">
        <v>52</v>
      </c>
      <c r="CY21" s="27"/>
      <c r="CZ21" s="28"/>
      <c r="DA21" s="27">
        <v>4</v>
      </c>
      <c r="DB21" s="28">
        <v>1</v>
      </c>
      <c r="DC21" s="27"/>
      <c r="DD21" s="28"/>
      <c r="DE21" s="27"/>
      <c r="DF21" s="28">
        <v>1</v>
      </c>
      <c r="DG21" s="27"/>
      <c r="DH21" s="28"/>
      <c r="DI21" s="27"/>
      <c r="DJ21" s="28"/>
      <c r="DK21" s="27"/>
      <c r="DL21" s="28"/>
      <c r="DM21" s="31">
        <f t="shared" si="41"/>
        <v>2</v>
      </c>
      <c r="DN21" s="42"/>
      <c r="DO21" s="31"/>
      <c r="DP21" s="31"/>
      <c r="DQ21" s="20">
        <v>12</v>
      </c>
      <c r="DR21" s="21"/>
      <c r="DS21" s="27"/>
      <c r="DT21" s="28"/>
      <c r="DU21" s="27"/>
      <c r="DV21" s="28"/>
      <c r="DW21" s="27"/>
      <c r="DX21" s="28"/>
      <c r="DY21" s="27"/>
      <c r="DZ21" s="28"/>
      <c r="EA21" s="27"/>
      <c r="EB21" s="28"/>
      <c r="EC21" s="27"/>
      <c r="ED21" s="28"/>
      <c r="EE21" s="27"/>
      <c r="EF21" s="28"/>
      <c r="EG21" s="31">
        <f t="shared" si="42"/>
        <v>0</v>
      </c>
      <c r="EH21" s="42"/>
      <c r="EI21" s="31"/>
      <c r="EJ21" s="31"/>
      <c r="EK21" s="20">
        <v>12</v>
      </c>
      <c r="EL21" s="21"/>
      <c r="EM21" s="27"/>
      <c r="EN21" s="28"/>
      <c r="EO21" s="27"/>
      <c r="EP21" s="28"/>
      <c r="EQ21" s="27"/>
      <c r="ER21" s="28"/>
      <c r="ES21" s="27"/>
      <c r="ET21" s="28"/>
      <c r="EU21" s="27"/>
      <c r="EV21" s="28"/>
      <c r="EW21" s="27"/>
      <c r="EX21" s="28"/>
      <c r="EY21" s="27"/>
      <c r="EZ21" s="28"/>
      <c r="FA21" s="31">
        <f t="shared" si="43"/>
        <v>0</v>
      </c>
      <c r="FB21" s="42"/>
      <c r="FC21" s="31"/>
      <c r="FD21" s="31"/>
      <c r="FE21" s="20">
        <v>12</v>
      </c>
      <c r="FF21" s="21"/>
      <c r="FG21" s="27"/>
      <c r="FH21" s="28"/>
      <c r="FI21" s="27"/>
      <c r="FJ21" s="28"/>
      <c r="FK21" s="27"/>
      <c r="FL21" s="28"/>
      <c r="FM21" s="27"/>
      <c r="FN21" s="28"/>
      <c r="FO21" s="27"/>
      <c r="FP21" s="28"/>
      <c r="FQ21" s="27"/>
      <c r="FR21" s="28"/>
      <c r="FS21" s="27"/>
      <c r="FT21" s="28"/>
      <c r="FU21" s="31">
        <f t="shared" si="44"/>
        <v>0</v>
      </c>
      <c r="FV21" s="42"/>
      <c r="FW21" s="31"/>
      <c r="FX21" s="31"/>
    </row>
    <row r="22" spans="1:180" ht="47.4" customHeight="1">
      <c r="A22" s="20">
        <v>13</v>
      </c>
      <c r="B22" s="21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31">
        <f t="shared" si="36"/>
        <v>0</v>
      </c>
      <c r="R22" s="42"/>
      <c r="S22" s="42"/>
      <c r="T22" s="31"/>
      <c r="U22" s="20">
        <v>13</v>
      </c>
      <c r="V22" s="21" t="s">
        <v>57</v>
      </c>
      <c r="W22" s="27"/>
      <c r="X22" s="28"/>
      <c r="Y22" s="27"/>
      <c r="Z22" s="28"/>
      <c r="AA22" s="27"/>
      <c r="AB22" s="28"/>
      <c r="AC22" s="27"/>
      <c r="AD22" s="28"/>
      <c r="AE22" s="27"/>
      <c r="AF22" s="28"/>
      <c r="AG22" s="27"/>
      <c r="AH22" s="28"/>
      <c r="AI22" s="27"/>
      <c r="AJ22" s="28"/>
      <c r="AK22" s="31">
        <f t="shared" si="37"/>
        <v>0</v>
      </c>
      <c r="AL22" s="42"/>
      <c r="AM22" s="31"/>
      <c r="AN22" s="31"/>
      <c r="AO22" s="20">
        <v>13</v>
      </c>
      <c r="AP22" s="21" t="s">
        <v>49</v>
      </c>
      <c r="AQ22" s="27"/>
      <c r="AR22" s="28"/>
      <c r="AS22" s="27"/>
      <c r="AT22" s="28"/>
      <c r="AU22" s="27"/>
      <c r="AV22" s="28"/>
      <c r="AW22" s="27"/>
      <c r="AX22" s="28"/>
      <c r="AY22" s="27"/>
      <c r="AZ22" s="28"/>
      <c r="BA22" s="27"/>
      <c r="BB22" s="28"/>
      <c r="BC22" s="27"/>
      <c r="BD22" s="28"/>
      <c r="BE22" s="31">
        <f t="shared" si="38"/>
        <v>0</v>
      </c>
      <c r="BF22" s="42"/>
      <c r="BG22" s="31"/>
      <c r="BH22" s="31"/>
      <c r="BI22" s="20">
        <v>13</v>
      </c>
      <c r="BJ22" s="21" t="s">
        <v>49</v>
      </c>
      <c r="BK22" s="27"/>
      <c r="BL22" s="28"/>
      <c r="BM22" s="27"/>
      <c r="BN22" s="28"/>
      <c r="BO22" s="27"/>
      <c r="BP22" s="28"/>
      <c r="BQ22" s="27"/>
      <c r="BR22" s="28"/>
      <c r="BS22" s="27"/>
      <c r="BT22" s="28"/>
      <c r="BU22" s="27"/>
      <c r="BV22" s="28"/>
      <c r="BW22" s="27"/>
      <c r="BX22" s="28"/>
      <c r="BY22" s="31">
        <f t="shared" si="39"/>
        <v>0</v>
      </c>
      <c r="BZ22" s="42"/>
      <c r="CA22" s="31"/>
      <c r="CB22" s="31"/>
      <c r="CC22" s="20">
        <v>13</v>
      </c>
      <c r="CD22" s="69" t="s">
        <v>75</v>
      </c>
      <c r="CE22" s="27"/>
      <c r="CF22" s="28">
        <v>2</v>
      </c>
      <c r="CG22" s="27"/>
      <c r="CH22" s="28"/>
      <c r="CI22" s="27"/>
      <c r="CJ22" s="28">
        <v>1</v>
      </c>
      <c r="CK22" s="27"/>
      <c r="CL22" s="28">
        <v>2</v>
      </c>
      <c r="CM22" s="27">
        <v>1</v>
      </c>
      <c r="CN22" s="28"/>
      <c r="CO22" s="27">
        <v>1</v>
      </c>
      <c r="CP22" s="28"/>
      <c r="CQ22" s="27"/>
      <c r="CR22" s="28"/>
      <c r="CS22" s="31">
        <f t="shared" si="40"/>
        <v>3</v>
      </c>
      <c r="CT22" s="42"/>
      <c r="CU22" s="31"/>
      <c r="CV22" s="31"/>
      <c r="CW22" s="20">
        <v>13</v>
      </c>
      <c r="CX22" s="21" t="s">
        <v>75</v>
      </c>
      <c r="CY22" s="27"/>
      <c r="CZ22" s="28"/>
      <c r="DA22" s="27">
        <v>1</v>
      </c>
      <c r="DB22" s="28"/>
      <c r="DC22" s="27">
        <v>1</v>
      </c>
      <c r="DD22" s="28"/>
      <c r="DE22" s="27"/>
      <c r="DF22" s="28"/>
      <c r="DG22" s="27">
        <v>1</v>
      </c>
      <c r="DH22" s="28"/>
      <c r="DI22" s="27"/>
      <c r="DJ22" s="28"/>
      <c r="DK22" s="27"/>
      <c r="DL22" s="28"/>
      <c r="DM22" s="31">
        <f t="shared" si="41"/>
        <v>3</v>
      </c>
      <c r="DN22" s="42"/>
      <c r="DO22" s="31"/>
      <c r="DP22" s="31"/>
      <c r="DQ22" s="20">
        <v>13</v>
      </c>
      <c r="DR22" s="21"/>
      <c r="DS22" s="27"/>
      <c r="DT22" s="28"/>
      <c r="DU22" s="27"/>
      <c r="DV22" s="28"/>
      <c r="DW22" s="27"/>
      <c r="DX22" s="28"/>
      <c r="DY22" s="27"/>
      <c r="DZ22" s="28"/>
      <c r="EA22" s="27"/>
      <c r="EB22" s="28"/>
      <c r="EC22" s="27"/>
      <c r="ED22" s="28"/>
      <c r="EE22" s="27"/>
      <c r="EF22" s="28"/>
      <c r="EG22" s="31">
        <f t="shared" si="42"/>
        <v>0</v>
      </c>
      <c r="EH22" s="42"/>
      <c r="EI22" s="31"/>
      <c r="EJ22" s="31"/>
      <c r="EK22" s="20">
        <v>13</v>
      </c>
      <c r="EL22" s="21"/>
      <c r="EM22" s="27"/>
      <c r="EN22" s="28"/>
      <c r="EO22" s="27"/>
      <c r="EP22" s="28"/>
      <c r="EQ22" s="27"/>
      <c r="ER22" s="28"/>
      <c r="ES22" s="27"/>
      <c r="ET22" s="28"/>
      <c r="EU22" s="27"/>
      <c r="EV22" s="28"/>
      <c r="EW22" s="27"/>
      <c r="EX22" s="28"/>
      <c r="EY22" s="27"/>
      <c r="EZ22" s="28"/>
      <c r="FA22" s="31">
        <f t="shared" si="43"/>
        <v>0</v>
      </c>
      <c r="FB22" s="42"/>
      <c r="FC22" s="31"/>
      <c r="FD22" s="31"/>
      <c r="FE22" s="20">
        <v>13</v>
      </c>
      <c r="FF22" s="21"/>
      <c r="FG22" s="27"/>
      <c r="FH22" s="28"/>
      <c r="FI22" s="27"/>
      <c r="FJ22" s="28"/>
      <c r="FK22" s="27"/>
      <c r="FL22" s="28"/>
      <c r="FM22" s="27"/>
      <c r="FN22" s="28"/>
      <c r="FO22" s="27"/>
      <c r="FP22" s="28"/>
      <c r="FQ22" s="27"/>
      <c r="FR22" s="28"/>
      <c r="FS22" s="27"/>
      <c r="FT22" s="28"/>
      <c r="FU22" s="31">
        <f t="shared" si="44"/>
        <v>0</v>
      </c>
      <c r="FV22" s="42"/>
      <c r="FW22" s="31"/>
      <c r="FX22" s="31"/>
    </row>
    <row r="23" spans="1:180" ht="54" customHeight="1">
      <c r="A23" s="20">
        <v>14</v>
      </c>
      <c r="B23" s="21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31">
        <f t="shared" si="36"/>
        <v>0</v>
      </c>
      <c r="R23" s="42"/>
      <c r="S23" s="42"/>
      <c r="T23" s="31"/>
      <c r="U23" s="20">
        <v>14</v>
      </c>
      <c r="V23" s="21" t="s">
        <v>50</v>
      </c>
      <c r="W23" s="27"/>
      <c r="X23" s="28"/>
      <c r="Y23" s="27"/>
      <c r="Z23" s="28"/>
      <c r="AA23" s="27"/>
      <c r="AB23" s="28"/>
      <c r="AC23" s="27"/>
      <c r="AD23" s="28"/>
      <c r="AE23" s="27"/>
      <c r="AF23" s="28"/>
      <c r="AG23" s="27"/>
      <c r="AH23" s="28"/>
      <c r="AI23" s="27"/>
      <c r="AJ23" s="28"/>
      <c r="AK23" s="31">
        <f t="shared" si="37"/>
        <v>0</v>
      </c>
      <c r="AL23" s="42"/>
      <c r="AM23" s="31"/>
      <c r="AN23" s="31"/>
      <c r="AO23" s="20">
        <v>14</v>
      </c>
      <c r="AP23" s="21"/>
      <c r="AQ23" s="27"/>
      <c r="AR23" s="28"/>
      <c r="AS23" s="27"/>
      <c r="AT23" s="28"/>
      <c r="AU23" s="27"/>
      <c r="AV23" s="28"/>
      <c r="AW23" s="27"/>
      <c r="AX23" s="28"/>
      <c r="AY23" s="27"/>
      <c r="AZ23" s="28"/>
      <c r="BA23" s="27"/>
      <c r="BB23" s="28"/>
      <c r="BC23" s="27"/>
      <c r="BD23" s="28"/>
      <c r="BE23" s="31">
        <f t="shared" si="38"/>
        <v>0</v>
      </c>
      <c r="BF23" s="42"/>
      <c r="BG23" s="31"/>
      <c r="BH23" s="31"/>
      <c r="BI23" s="20">
        <v>14</v>
      </c>
      <c r="BJ23" s="21" t="s">
        <v>48</v>
      </c>
      <c r="BK23" s="27"/>
      <c r="BL23" s="28"/>
      <c r="BM23" s="27">
        <v>2</v>
      </c>
      <c r="BN23" s="28"/>
      <c r="BO23" s="27"/>
      <c r="BP23" s="28"/>
      <c r="BQ23" s="27">
        <v>2</v>
      </c>
      <c r="BR23" s="28"/>
      <c r="BS23" s="27"/>
      <c r="BT23" s="28"/>
      <c r="BU23" s="27">
        <v>2</v>
      </c>
      <c r="BV23" s="28"/>
      <c r="BW23" s="27"/>
      <c r="BX23" s="28"/>
      <c r="BY23" s="31">
        <f t="shared" si="39"/>
        <v>0</v>
      </c>
      <c r="BZ23" s="42"/>
      <c r="CA23" s="31"/>
      <c r="CB23" s="31"/>
      <c r="CC23" s="20">
        <v>14</v>
      </c>
      <c r="CD23" s="32" t="s">
        <v>77</v>
      </c>
      <c r="CE23" s="27"/>
      <c r="CF23" s="28">
        <v>1</v>
      </c>
      <c r="CG23" s="27"/>
      <c r="CH23" s="28"/>
      <c r="CI23" s="27"/>
      <c r="CJ23" s="28">
        <v>4</v>
      </c>
      <c r="CK23" s="27">
        <v>3</v>
      </c>
      <c r="CL23" s="28"/>
      <c r="CM23" s="27">
        <v>3</v>
      </c>
      <c r="CN23" s="28"/>
      <c r="CO23" s="27"/>
      <c r="CP23" s="28"/>
      <c r="CQ23" s="27"/>
      <c r="CR23" s="28"/>
      <c r="CS23" s="31">
        <f t="shared" si="40"/>
        <v>1</v>
      </c>
      <c r="CT23" s="42"/>
      <c r="CU23" s="31"/>
      <c r="CV23" s="31"/>
      <c r="CW23" s="20">
        <v>14</v>
      </c>
      <c r="CX23" s="32" t="s">
        <v>77</v>
      </c>
      <c r="CY23" s="27"/>
      <c r="CZ23" s="28"/>
      <c r="DA23" s="27"/>
      <c r="DB23" s="28"/>
      <c r="DC23" s="27">
        <v>4</v>
      </c>
      <c r="DD23" s="28">
        <v>4</v>
      </c>
      <c r="DE23" s="27">
        <v>4</v>
      </c>
      <c r="DF23" s="28">
        <v>4</v>
      </c>
      <c r="DG23" s="27">
        <v>4</v>
      </c>
      <c r="DH23" s="28">
        <v>4</v>
      </c>
      <c r="DI23" s="27">
        <v>4</v>
      </c>
      <c r="DJ23" s="28"/>
      <c r="DK23" s="27"/>
      <c r="DL23" s="28"/>
      <c r="DM23" s="31">
        <f t="shared" si="41"/>
        <v>0</v>
      </c>
      <c r="DN23" s="42"/>
      <c r="DO23" s="31"/>
      <c r="DP23" s="31"/>
      <c r="DQ23" s="20">
        <v>14</v>
      </c>
      <c r="DR23" s="21"/>
      <c r="DS23" s="27"/>
      <c r="DT23" s="28"/>
      <c r="DU23" s="27"/>
      <c r="DV23" s="28"/>
      <c r="DW23" s="27"/>
      <c r="DX23" s="28"/>
      <c r="DY23" s="27"/>
      <c r="DZ23" s="28"/>
      <c r="EA23" s="27"/>
      <c r="EB23" s="28"/>
      <c r="EC23" s="27"/>
      <c r="ED23" s="28"/>
      <c r="EE23" s="27"/>
      <c r="EF23" s="28"/>
      <c r="EG23" s="31">
        <f t="shared" si="42"/>
        <v>0</v>
      </c>
      <c r="EH23" s="42"/>
      <c r="EI23" s="31"/>
      <c r="EJ23" s="31"/>
      <c r="EK23" s="20">
        <v>14</v>
      </c>
      <c r="EL23" s="21"/>
      <c r="EM23" s="27"/>
      <c r="EN23" s="28"/>
      <c r="EO23" s="27"/>
      <c r="EP23" s="28"/>
      <c r="EQ23" s="27"/>
      <c r="ER23" s="28"/>
      <c r="ES23" s="27"/>
      <c r="ET23" s="28"/>
      <c r="EU23" s="27"/>
      <c r="EV23" s="28"/>
      <c r="EW23" s="27"/>
      <c r="EX23" s="28"/>
      <c r="EY23" s="27"/>
      <c r="EZ23" s="28"/>
      <c r="FA23" s="31">
        <f t="shared" si="43"/>
        <v>0</v>
      </c>
      <c r="FB23" s="42"/>
      <c r="FC23" s="31"/>
      <c r="FD23" s="31"/>
      <c r="FE23" s="20">
        <v>14</v>
      </c>
      <c r="FF23" s="21"/>
      <c r="FG23" s="27"/>
      <c r="FH23" s="28"/>
      <c r="FI23" s="27"/>
      <c r="FJ23" s="28"/>
      <c r="FK23" s="27"/>
      <c r="FL23" s="28"/>
      <c r="FM23" s="27"/>
      <c r="FN23" s="28"/>
      <c r="FO23" s="27"/>
      <c r="FP23" s="28"/>
      <c r="FQ23" s="27"/>
      <c r="FR23" s="28"/>
      <c r="FS23" s="27"/>
      <c r="FT23" s="28"/>
      <c r="FU23" s="31">
        <f t="shared" si="44"/>
        <v>0</v>
      </c>
      <c r="FV23" s="42"/>
      <c r="FW23" s="31"/>
      <c r="FX23" s="31"/>
    </row>
    <row r="24" spans="1:180" ht="47.4" customHeight="1">
      <c r="A24" s="20">
        <v>15</v>
      </c>
      <c r="B24" s="21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31">
        <f t="shared" si="36"/>
        <v>0</v>
      </c>
      <c r="R24" s="42"/>
      <c r="S24" s="42"/>
      <c r="T24" s="31"/>
      <c r="U24" s="20">
        <v>15</v>
      </c>
      <c r="V24" s="21" t="s">
        <v>48</v>
      </c>
      <c r="W24" s="27"/>
      <c r="X24" s="28"/>
      <c r="Y24" s="27"/>
      <c r="Z24" s="28"/>
      <c r="AA24" s="27"/>
      <c r="AB24" s="28"/>
      <c r="AC24" s="27"/>
      <c r="AD24" s="28"/>
      <c r="AE24" s="27"/>
      <c r="AF24" s="28"/>
      <c r="AG24" s="27"/>
      <c r="AH24" s="28"/>
      <c r="AI24" s="27"/>
      <c r="AJ24" s="28"/>
      <c r="AK24" s="31">
        <f t="shared" si="37"/>
        <v>0</v>
      </c>
      <c r="AL24" s="42"/>
      <c r="AM24" s="31"/>
      <c r="AN24" s="31"/>
      <c r="AO24" s="20">
        <v>15</v>
      </c>
      <c r="AP24" s="21"/>
      <c r="AQ24" s="27"/>
      <c r="AR24" s="28"/>
      <c r="AS24" s="27"/>
      <c r="AT24" s="28"/>
      <c r="AU24" s="27"/>
      <c r="AV24" s="28"/>
      <c r="AW24" s="27"/>
      <c r="AX24" s="28"/>
      <c r="AY24" s="27"/>
      <c r="AZ24" s="28"/>
      <c r="BA24" s="27"/>
      <c r="BB24" s="28"/>
      <c r="BC24" s="27"/>
      <c r="BD24" s="28"/>
      <c r="BE24" s="31">
        <f t="shared" si="38"/>
        <v>0</v>
      </c>
      <c r="BF24" s="42"/>
      <c r="BG24" s="31"/>
      <c r="BH24" s="31"/>
      <c r="BI24" s="20">
        <v>15</v>
      </c>
      <c r="BJ24" s="21" t="s">
        <v>50</v>
      </c>
      <c r="BK24" s="27"/>
      <c r="BL24" s="28"/>
      <c r="BM24" s="27"/>
      <c r="BN24" s="28"/>
      <c r="BO24" s="27"/>
      <c r="BP24" s="28"/>
      <c r="BQ24" s="27">
        <v>2</v>
      </c>
      <c r="BR24" s="28"/>
      <c r="BS24" s="27"/>
      <c r="BT24" s="28"/>
      <c r="BU24" s="27"/>
      <c r="BV24" s="28"/>
      <c r="BW24" s="27"/>
      <c r="BX24" s="28"/>
      <c r="BY24" s="31">
        <f t="shared" si="39"/>
        <v>0</v>
      </c>
      <c r="BZ24" s="42"/>
      <c r="CA24" s="31"/>
      <c r="CB24" s="31"/>
      <c r="CC24" s="20">
        <v>15</v>
      </c>
      <c r="CD24" s="70" t="s">
        <v>78</v>
      </c>
      <c r="CE24" s="27"/>
      <c r="CF24" s="28">
        <v>3</v>
      </c>
      <c r="CG24" s="27"/>
      <c r="CH24" s="28"/>
      <c r="CI24" s="27"/>
      <c r="CJ24" s="28">
        <v>4</v>
      </c>
      <c r="CK24" s="27">
        <v>4</v>
      </c>
      <c r="CL24" s="28">
        <v>4</v>
      </c>
      <c r="CM24" s="27">
        <v>4</v>
      </c>
      <c r="CN24" s="28">
        <v>4</v>
      </c>
      <c r="CO24" s="27">
        <v>4</v>
      </c>
      <c r="CP24" s="28">
        <v>4</v>
      </c>
      <c r="CQ24" s="27"/>
      <c r="CR24" s="28"/>
      <c r="CS24" s="31">
        <f t="shared" si="40"/>
        <v>0</v>
      </c>
      <c r="CT24" s="42"/>
      <c r="CU24" s="31"/>
      <c r="CV24" s="31"/>
      <c r="CW24" s="20">
        <v>15</v>
      </c>
      <c r="CX24" s="21" t="s">
        <v>82</v>
      </c>
      <c r="CY24" s="27"/>
      <c r="CZ24" s="28"/>
      <c r="DA24" s="27">
        <v>1</v>
      </c>
      <c r="DB24" s="28"/>
      <c r="DC24" s="27">
        <v>1</v>
      </c>
      <c r="DD24" s="28"/>
      <c r="DE24" s="27"/>
      <c r="DF24" s="28">
        <v>1</v>
      </c>
      <c r="DG24" s="27"/>
      <c r="DH24" s="28"/>
      <c r="DI24" s="27"/>
      <c r="DJ24" s="28"/>
      <c r="DK24" s="27"/>
      <c r="DL24" s="28"/>
      <c r="DM24" s="31">
        <f t="shared" si="41"/>
        <v>3</v>
      </c>
      <c r="DN24" s="42"/>
      <c r="DO24" s="31"/>
      <c r="DP24" s="31"/>
      <c r="DQ24" s="20">
        <v>15</v>
      </c>
      <c r="DR24" s="21"/>
      <c r="DS24" s="27"/>
      <c r="DT24" s="28"/>
      <c r="DU24" s="27"/>
      <c r="DV24" s="28"/>
      <c r="DW24" s="27"/>
      <c r="DX24" s="28"/>
      <c r="DY24" s="27"/>
      <c r="DZ24" s="28"/>
      <c r="EA24" s="27"/>
      <c r="EB24" s="28"/>
      <c r="EC24" s="27"/>
      <c r="ED24" s="28"/>
      <c r="EE24" s="27"/>
      <c r="EF24" s="28"/>
      <c r="EG24" s="31">
        <f t="shared" si="42"/>
        <v>0</v>
      </c>
      <c r="EH24" s="42"/>
      <c r="EI24" s="31"/>
      <c r="EJ24" s="31"/>
      <c r="EK24" s="20">
        <v>15</v>
      </c>
      <c r="EL24" s="21"/>
      <c r="EM24" s="27"/>
      <c r="EN24" s="28"/>
      <c r="EO24" s="27"/>
      <c r="EP24" s="28"/>
      <c r="EQ24" s="27"/>
      <c r="ER24" s="28"/>
      <c r="ES24" s="27"/>
      <c r="ET24" s="28"/>
      <c r="EU24" s="27"/>
      <c r="EV24" s="28"/>
      <c r="EW24" s="27"/>
      <c r="EX24" s="28"/>
      <c r="EY24" s="27"/>
      <c r="EZ24" s="28"/>
      <c r="FA24" s="31">
        <f t="shared" si="43"/>
        <v>0</v>
      </c>
      <c r="FB24" s="42"/>
      <c r="FC24" s="31"/>
      <c r="FD24" s="31"/>
      <c r="FE24" s="20">
        <v>15</v>
      </c>
      <c r="FF24" s="21"/>
      <c r="FG24" s="27"/>
      <c r="FH24" s="28"/>
      <c r="FI24" s="27"/>
      <c r="FJ24" s="28"/>
      <c r="FK24" s="27"/>
      <c r="FL24" s="28"/>
      <c r="FM24" s="27"/>
      <c r="FN24" s="28"/>
      <c r="FO24" s="27"/>
      <c r="FP24" s="28"/>
      <c r="FQ24" s="27"/>
      <c r="FR24" s="28"/>
      <c r="FS24" s="27"/>
      <c r="FT24" s="28"/>
      <c r="FU24" s="31">
        <f t="shared" si="44"/>
        <v>0</v>
      </c>
      <c r="FV24" s="42"/>
      <c r="FW24" s="31"/>
      <c r="FX24" s="31"/>
    </row>
    <row r="25" spans="1:180" ht="47.4" customHeight="1">
      <c r="A25" s="20">
        <v>10</v>
      </c>
      <c r="B25" s="21"/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31">
        <f t="shared" ref="Q25:Q30" si="45">COUNTIF(A25:N25,"1")</f>
        <v>0</v>
      </c>
      <c r="R25" s="42"/>
      <c r="S25" s="42"/>
      <c r="T25" s="31"/>
      <c r="U25" s="20">
        <v>10</v>
      </c>
      <c r="V25" s="21" t="s">
        <v>49</v>
      </c>
      <c r="W25" s="27"/>
      <c r="X25" s="28"/>
      <c r="Y25" s="27"/>
      <c r="Z25" s="28"/>
      <c r="AA25" s="27"/>
      <c r="AB25" s="28"/>
      <c r="AC25" s="27"/>
      <c r="AD25" s="28"/>
      <c r="AE25" s="27"/>
      <c r="AF25" s="28"/>
      <c r="AG25" s="27"/>
      <c r="AH25" s="28"/>
      <c r="AI25" s="27"/>
      <c r="AJ25" s="28"/>
      <c r="AK25" s="31">
        <f t="shared" ref="AK25:AK30" si="46">COUNTIF(W25:AJ25,"1")</f>
        <v>0</v>
      </c>
      <c r="AL25" s="42"/>
      <c r="AM25" s="31"/>
      <c r="AN25" s="31"/>
      <c r="AO25" s="20">
        <v>10</v>
      </c>
      <c r="AP25" s="21"/>
      <c r="AQ25" s="27"/>
      <c r="AR25" s="28"/>
      <c r="AS25" s="27"/>
      <c r="AT25" s="28"/>
      <c r="AU25" s="27"/>
      <c r="AV25" s="28"/>
      <c r="AW25" s="27"/>
      <c r="AX25" s="28"/>
      <c r="AY25" s="27"/>
      <c r="AZ25" s="28"/>
      <c r="BA25" s="27"/>
      <c r="BB25" s="28"/>
      <c r="BC25" s="27"/>
      <c r="BD25" s="28"/>
      <c r="BE25" s="31">
        <f t="shared" ref="BE25:BE30" si="47">COUNTIF(AQ25:BD25,"1")</f>
        <v>0</v>
      </c>
      <c r="BF25" s="42"/>
      <c r="BG25" s="31"/>
      <c r="BH25" s="31"/>
      <c r="BI25" s="20">
        <v>10</v>
      </c>
      <c r="BJ25" s="21" t="s">
        <v>76</v>
      </c>
      <c r="BK25" s="27"/>
      <c r="BL25" s="28"/>
      <c r="BM25" s="27"/>
      <c r="BN25" s="28"/>
      <c r="BO25" s="27"/>
      <c r="BP25" s="28"/>
      <c r="BQ25" s="27"/>
      <c r="BR25" s="28"/>
      <c r="BS25" s="27"/>
      <c r="BT25" s="28"/>
      <c r="BU25" s="27"/>
      <c r="BV25" s="28"/>
      <c r="BW25" s="27">
        <v>1</v>
      </c>
      <c r="BX25" s="28"/>
      <c r="BY25" s="31">
        <f t="shared" ref="BY25:BY30" si="48">COUNTIF(BK25:BX25,"1")</f>
        <v>1</v>
      </c>
      <c r="BZ25" s="42"/>
      <c r="CA25" s="31"/>
      <c r="CB25" s="31"/>
      <c r="CC25" s="20">
        <v>16</v>
      </c>
      <c r="CD25" s="69" t="s">
        <v>82</v>
      </c>
      <c r="CE25" s="27"/>
      <c r="CF25" s="28">
        <v>2</v>
      </c>
      <c r="CG25" s="27"/>
      <c r="CH25" s="28"/>
      <c r="CI25" s="27"/>
      <c r="CJ25" s="28">
        <v>1</v>
      </c>
      <c r="CK25" s="27"/>
      <c r="CL25" s="28">
        <v>2</v>
      </c>
      <c r="CM25" s="27"/>
      <c r="CN25" s="28">
        <v>1</v>
      </c>
      <c r="CO25" s="27"/>
      <c r="CP25" s="28"/>
      <c r="CQ25" s="27">
        <v>1</v>
      </c>
      <c r="CR25" s="28"/>
      <c r="CS25" s="31">
        <f t="shared" si="40"/>
        <v>3</v>
      </c>
      <c r="CT25" s="42"/>
      <c r="CU25" s="31"/>
      <c r="CV25" s="31"/>
      <c r="CW25" s="20">
        <v>16</v>
      </c>
      <c r="CX25" s="33" t="s">
        <v>90</v>
      </c>
      <c r="CY25" s="27"/>
      <c r="CZ25" s="28"/>
      <c r="DA25" s="27"/>
      <c r="DB25" s="28">
        <v>2</v>
      </c>
      <c r="DC25" s="27">
        <v>1</v>
      </c>
      <c r="DD25" s="28"/>
      <c r="DE25" s="27"/>
      <c r="DF25" s="28"/>
      <c r="DG25" s="27">
        <v>1</v>
      </c>
      <c r="DH25" s="28"/>
      <c r="DI25" s="27"/>
      <c r="DJ25" s="28"/>
      <c r="DK25" s="27"/>
      <c r="DL25" s="28"/>
      <c r="DM25" s="31">
        <f t="shared" si="41"/>
        <v>2</v>
      </c>
      <c r="DN25" s="42"/>
      <c r="DO25" s="31"/>
      <c r="DP25" s="31"/>
      <c r="DQ25" s="20">
        <v>16</v>
      </c>
      <c r="DR25" s="21"/>
      <c r="DS25" s="27"/>
      <c r="DT25" s="28"/>
      <c r="DU25" s="27"/>
      <c r="DV25" s="28"/>
      <c r="DW25" s="27"/>
      <c r="DX25" s="28"/>
      <c r="DY25" s="27"/>
      <c r="DZ25" s="28"/>
      <c r="EA25" s="27"/>
      <c r="EB25" s="28"/>
      <c r="EC25" s="27"/>
      <c r="ED25" s="28"/>
      <c r="EE25" s="27"/>
      <c r="EF25" s="28"/>
      <c r="EG25" s="31">
        <f t="shared" si="42"/>
        <v>0</v>
      </c>
      <c r="EH25" s="42"/>
      <c r="EI25" s="31"/>
      <c r="EJ25" s="31"/>
      <c r="EK25" s="20">
        <v>16</v>
      </c>
      <c r="EL25" s="21"/>
      <c r="EM25" s="27"/>
      <c r="EN25" s="28"/>
      <c r="EO25" s="27"/>
      <c r="EP25" s="28"/>
      <c r="EQ25" s="27"/>
      <c r="ER25" s="28"/>
      <c r="ES25" s="27"/>
      <c r="ET25" s="28"/>
      <c r="EU25" s="27"/>
      <c r="EV25" s="28"/>
      <c r="EW25" s="27"/>
      <c r="EX25" s="28"/>
      <c r="EY25" s="27"/>
      <c r="EZ25" s="28"/>
      <c r="FA25" s="31">
        <f t="shared" si="43"/>
        <v>0</v>
      </c>
      <c r="FB25" s="42"/>
      <c r="FC25" s="31"/>
      <c r="FD25" s="31"/>
      <c r="FE25" s="20">
        <v>16</v>
      </c>
      <c r="FF25" s="21"/>
      <c r="FG25" s="27"/>
      <c r="FH25" s="28"/>
      <c r="FI25" s="27"/>
      <c r="FJ25" s="28"/>
      <c r="FK25" s="27"/>
      <c r="FL25" s="28"/>
      <c r="FM25" s="27"/>
      <c r="FN25" s="28"/>
      <c r="FO25" s="27"/>
      <c r="FP25" s="28"/>
      <c r="FQ25" s="27"/>
      <c r="FR25" s="28"/>
      <c r="FS25" s="27"/>
      <c r="FT25" s="28"/>
      <c r="FU25" s="31">
        <f t="shared" si="44"/>
        <v>0</v>
      </c>
      <c r="FV25" s="42"/>
      <c r="FW25" s="31"/>
      <c r="FX25" s="31"/>
    </row>
    <row r="26" spans="1:180" ht="47.4" customHeight="1">
      <c r="A26" s="20">
        <v>11</v>
      </c>
      <c r="B26" s="21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31">
        <f t="shared" si="45"/>
        <v>0</v>
      </c>
      <c r="R26" s="42"/>
      <c r="S26" s="42"/>
      <c r="T26" s="31"/>
      <c r="U26" s="20">
        <v>11</v>
      </c>
      <c r="V26" s="21" t="s">
        <v>51</v>
      </c>
      <c r="W26" s="27"/>
      <c r="X26" s="28"/>
      <c r="Y26" s="27"/>
      <c r="Z26" s="28"/>
      <c r="AA26" s="27"/>
      <c r="AB26" s="28"/>
      <c r="AC26" s="27"/>
      <c r="AD26" s="28"/>
      <c r="AE26" s="27"/>
      <c r="AF26" s="28"/>
      <c r="AG26" s="27"/>
      <c r="AH26" s="28"/>
      <c r="AI26" s="27"/>
      <c r="AJ26" s="28"/>
      <c r="AK26" s="31">
        <f t="shared" si="46"/>
        <v>0</v>
      </c>
      <c r="AL26" s="42"/>
      <c r="AM26" s="31"/>
      <c r="AN26" s="31"/>
      <c r="AO26" s="20">
        <v>11</v>
      </c>
      <c r="AP26" s="21"/>
      <c r="AQ26" s="27"/>
      <c r="AR26" s="28"/>
      <c r="AS26" s="27"/>
      <c r="AT26" s="28"/>
      <c r="AU26" s="27"/>
      <c r="AV26" s="28"/>
      <c r="AW26" s="27"/>
      <c r="AX26" s="28"/>
      <c r="AY26" s="27"/>
      <c r="AZ26" s="28"/>
      <c r="BA26" s="27"/>
      <c r="BB26" s="28"/>
      <c r="BC26" s="27"/>
      <c r="BD26" s="28"/>
      <c r="BE26" s="31">
        <f t="shared" si="47"/>
        <v>0</v>
      </c>
      <c r="BF26" s="42"/>
      <c r="BG26" s="31"/>
      <c r="BH26" s="31"/>
      <c r="BI26" s="20">
        <v>11</v>
      </c>
      <c r="BJ26" s="21"/>
      <c r="BK26" s="27"/>
      <c r="BL26" s="28"/>
      <c r="BM26" s="27"/>
      <c r="BN26" s="28"/>
      <c r="BO26" s="27"/>
      <c r="BP26" s="28"/>
      <c r="BQ26" s="27"/>
      <c r="BR26" s="28"/>
      <c r="BS26" s="27"/>
      <c r="BT26" s="28"/>
      <c r="BU26" s="27"/>
      <c r="BV26" s="28"/>
      <c r="BW26" s="27"/>
      <c r="BX26" s="28"/>
      <c r="BY26" s="31">
        <f t="shared" si="48"/>
        <v>0</v>
      </c>
      <c r="BZ26" s="42"/>
      <c r="CA26" s="31"/>
      <c r="CB26" s="31"/>
      <c r="CC26" s="20">
        <v>17</v>
      </c>
      <c r="CD26" s="71" t="s">
        <v>81</v>
      </c>
      <c r="CE26" s="27"/>
      <c r="CF26" s="28">
        <v>2</v>
      </c>
      <c r="CG26" s="27"/>
      <c r="CH26" s="28"/>
      <c r="CI26" s="27"/>
      <c r="CJ26" s="28"/>
      <c r="CK26" s="27">
        <v>3</v>
      </c>
      <c r="CL26" s="28"/>
      <c r="CM26" s="27"/>
      <c r="CN26" s="28"/>
      <c r="CO26" s="27"/>
      <c r="CP26" s="28"/>
      <c r="CQ26" s="27"/>
      <c r="CR26" s="28"/>
      <c r="CS26" s="31">
        <f t="shared" si="40"/>
        <v>0</v>
      </c>
      <c r="CT26" s="42"/>
      <c r="CU26" s="31"/>
      <c r="CV26" s="31"/>
      <c r="CW26" s="20">
        <v>17</v>
      </c>
      <c r="CX26" s="33" t="s">
        <v>83</v>
      </c>
      <c r="CY26" s="27"/>
      <c r="CZ26" s="28"/>
      <c r="DA26" s="27"/>
      <c r="DB26" s="28"/>
      <c r="DC26" s="27">
        <v>1</v>
      </c>
      <c r="DD26" s="28"/>
      <c r="DE26" s="27"/>
      <c r="DF26" s="28"/>
      <c r="DG26" s="27">
        <v>1</v>
      </c>
      <c r="DH26" s="28"/>
      <c r="DI26" s="27"/>
      <c r="DJ26" s="28"/>
      <c r="DK26" s="27"/>
      <c r="DL26" s="28"/>
      <c r="DM26" s="31">
        <f t="shared" si="41"/>
        <v>2</v>
      </c>
      <c r="DN26" s="42"/>
      <c r="DO26" s="31"/>
      <c r="DP26" s="31"/>
      <c r="DQ26" s="20">
        <v>17</v>
      </c>
      <c r="DR26" s="32"/>
      <c r="DS26" s="27"/>
      <c r="DT26" s="28"/>
      <c r="DU26" s="27"/>
      <c r="DV26" s="28"/>
      <c r="DW26" s="27"/>
      <c r="DX26" s="28"/>
      <c r="DY26" s="27"/>
      <c r="DZ26" s="28"/>
      <c r="EA26" s="27"/>
      <c r="EB26" s="28"/>
      <c r="EC26" s="27"/>
      <c r="ED26" s="28"/>
      <c r="EE26" s="27"/>
      <c r="EF26" s="28"/>
      <c r="EG26" s="31">
        <f t="shared" si="42"/>
        <v>0</v>
      </c>
      <c r="EH26" s="42"/>
      <c r="EI26" s="31"/>
      <c r="EJ26" s="31"/>
      <c r="EK26" s="20">
        <v>17</v>
      </c>
      <c r="EL26" s="32"/>
      <c r="EM26" s="27"/>
      <c r="EN26" s="28"/>
      <c r="EO26" s="27"/>
      <c r="EP26" s="28"/>
      <c r="EQ26" s="27"/>
      <c r="ER26" s="28"/>
      <c r="ES26" s="27"/>
      <c r="ET26" s="28"/>
      <c r="EU26" s="27"/>
      <c r="EV26" s="28"/>
      <c r="EW26" s="27"/>
      <c r="EX26" s="28"/>
      <c r="EY26" s="27"/>
      <c r="EZ26" s="28"/>
      <c r="FA26" s="31">
        <f t="shared" si="43"/>
        <v>0</v>
      </c>
      <c r="FB26" s="42"/>
      <c r="FC26" s="31"/>
      <c r="FD26" s="31"/>
      <c r="FE26" s="20">
        <v>17</v>
      </c>
      <c r="FF26" s="32"/>
      <c r="FG26" s="27"/>
      <c r="FH26" s="28"/>
      <c r="FI26" s="27"/>
      <c r="FJ26" s="28"/>
      <c r="FK26" s="27"/>
      <c r="FL26" s="28"/>
      <c r="FM26" s="27"/>
      <c r="FN26" s="28"/>
      <c r="FO26" s="27"/>
      <c r="FP26" s="28"/>
      <c r="FQ26" s="27"/>
      <c r="FR26" s="28"/>
      <c r="FS26" s="27"/>
      <c r="FT26" s="28"/>
      <c r="FU26" s="31">
        <f t="shared" si="44"/>
        <v>0</v>
      </c>
      <c r="FV26" s="42"/>
      <c r="FW26" s="31"/>
      <c r="FX26" s="31"/>
    </row>
    <row r="27" spans="1:180" ht="47.4" customHeight="1">
      <c r="A27" s="20">
        <v>12</v>
      </c>
      <c r="B27" s="21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31">
        <f t="shared" si="45"/>
        <v>0</v>
      </c>
      <c r="R27" s="42"/>
      <c r="S27" s="42"/>
      <c r="T27" s="31"/>
      <c r="U27" s="20">
        <v>12</v>
      </c>
      <c r="V27" s="21" t="s">
        <v>52</v>
      </c>
      <c r="W27" s="27"/>
      <c r="X27" s="28"/>
      <c r="Y27" s="27"/>
      <c r="Z27" s="28"/>
      <c r="AA27" s="27"/>
      <c r="AB27" s="28"/>
      <c r="AC27" s="27"/>
      <c r="AD27" s="28"/>
      <c r="AE27" s="27"/>
      <c r="AF27" s="28"/>
      <c r="AG27" s="27"/>
      <c r="AH27" s="28"/>
      <c r="AI27" s="27"/>
      <c r="AJ27" s="28"/>
      <c r="AK27" s="31">
        <f t="shared" si="46"/>
        <v>0</v>
      </c>
      <c r="AL27" s="42"/>
      <c r="AM27" s="31"/>
      <c r="AN27" s="31"/>
      <c r="AO27" s="20">
        <v>12</v>
      </c>
      <c r="AP27" s="21"/>
      <c r="AQ27" s="27"/>
      <c r="AR27" s="28"/>
      <c r="AS27" s="27"/>
      <c r="AT27" s="28"/>
      <c r="AU27" s="27"/>
      <c r="AV27" s="28"/>
      <c r="AW27" s="27"/>
      <c r="AX27" s="28"/>
      <c r="AY27" s="27"/>
      <c r="AZ27" s="28"/>
      <c r="BA27" s="27"/>
      <c r="BB27" s="28"/>
      <c r="BC27" s="27"/>
      <c r="BD27" s="28"/>
      <c r="BE27" s="31">
        <f t="shared" si="47"/>
        <v>0</v>
      </c>
      <c r="BF27" s="42"/>
      <c r="BG27" s="31"/>
      <c r="BH27" s="31"/>
      <c r="BI27" s="20">
        <v>12</v>
      </c>
      <c r="BJ27" s="21"/>
      <c r="BK27" s="27"/>
      <c r="BL27" s="28"/>
      <c r="BM27" s="27"/>
      <c r="BN27" s="28"/>
      <c r="BO27" s="27"/>
      <c r="BP27" s="28"/>
      <c r="BQ27" s="27"/>
      <c r="BR27" s="28"/>
      <c r="BS27" s="27"/>
      <c r="BT27" s="28"/>
      <c r="BU27" s="27"/>
      <c r="BV27" s="28"/>
      <c r="BW27" s="27"/>
      <c r="BX27" s="28"/>
      <c r="BY27" s="31">
        <f t="shared" si="48"/>
        <v>0</v>
      </c>
      <c r="BZ27" s="42"/>
      <c r="CA27" s="31"/>
      <c r="CB27" s="31"/>
      <c r="CC27" s="20">
        <v>18</v>
      </c>
      <c r="CD27" s="21" t="s">
        <v>49</v>
      </c>
      <c r="CE27" s="27">
        <v>3</v>
      </c>
      <c r="CF27" s="28">
        <v>4</v>
      </c>
      <c r="CG27" s="27">
        <v>4</v>
      </c>
      <c r="CH27" s="28">
        <v>4</v>
      </c>
      <c r="CI27" s="27">
        <v>2</v>
      </c>
      <c r="CJ27" s="28">
        <v>4</v>
      </c>
      <c r="CK27" s="27">
        <v>4</v>
      </c>
      <c r="CL27" s="28">
        <v>4</v>
      </c>
      <c r="CM27" s="27">
        <v>3</v>
      </c>
      <c r="CN27" s="28">
        <v>4</v>
      </c>
      <c r="CO27" s="27">
        <v>4</v>
      </c>
      <c r="CP27" s="28">
        <v>4</v>
      </c>
      <c r="CQ27" s="27">
        <v>2</v>
      </c>
      <c r="CR27" s="28">
        <v>4</v>
      </c>
      <c r="CS27" s="31">
        <f t="shared" si="40"/>
        <v>0</v>
      </c>
      <c r="CT27" s="42"/>
      <c r="CU27" s="31"/>
      <c r="CV27" s="31"/>
      <c r="CW27" s="20">
        <v>18</v>
      </c>
      <c r="CX27" s="21" t="s">
        <v>49</v>
      </c>
      <c r="CY27" s="27">
        <v>4</v>
      </c>
      <c r="CZ27" s="28">
        <v>4</v>
      </c>
      <c r="DA27" s="27">
        <v>3</v>
      </c>
      <c r="DB27" s="28">
        <v>4</v>
      </c>
      <c r="DC27" s="27">
        <v>4</v>
      </c>
      <c r="DD27" s="28">
        <v>4</v>
      </c>
      <c r="DE27" s="27">
        <v>2</v>
      </c>
      <c r="DF27" s="28">
        <v>4</v>
      </c>
      <c r="DG27" s="27">
        <v>4</v>
      </c>
      <c r="DH27" s="28">
        <v>4</v>
      </c>
      <c r="DI27" s="27">
        <v>3</v>
      </c>
      <c r="DJ27" s="28">
        <v>4</v>
      </c>
      <c r="DK27" s="27">
        <v>4</v>
      </c>
      <c r="DL27" s="28">
        <v>4</v>
      </c>
      <c r="DM27" s="31">
        <f t="shared" si="41"/>
        <v>0</v>
      </c>
      <c r="DN27" s="42"/>
      <c r="DO27" s="31"/>
      <c r="DP27" s="31"/>
      <c r="DQ27" s="20">
        <v>18</v>
      </c>
      <c r="DR27" s="32"/>
      <c r="DS27" s="27"/>
      <c r="DT27" s="28"/>
      <c r="DU27" s="27"/>
      <c r="DV27" s="28"/>
      <c r="DW27" s="27"/>
      <c r="DX27" s="28"/>
      <c r="DY27" s="27"/>
      <c r="DZ27" s="28"/>
      <c r="EA27" s="27"/>
      <c r="EB27" s="28"/>
      <c r="EC27" s="27"/>
      <c r="ED27" s="28"/>
      <c r="EE27" s="27"/>
      <c r="EF27" s="28"/>
      <c r="EG27" s="31">
        <f t="shared" si="42"/>
        <v>0</v>
      </c>
      <c r="EH27" s="42"/>
      <c r="EI27" s="31"/>
      <c r="EJ27" s="31"/>
      <c r="EK27" s="20">
        <v>18</v>
      </c>
      <c r="EL27" s="32"/>
      <c r="EM27" s="27"/>
      <c r="EN27" s="28"/>
      <c r="EO27" s="27"/>
      <c r="EP27" s="28"/>
      <c r="EQ27" s="27"/>
      <c r="ER27" s="28"/>
      <c r="ES27" s="27"/>
      <c r="ET27" s="28"/>
      <c r="EU27" s="27"/>
      <c r="EV27" s="28"/>
      <c r="EW27" s="27"/>
      <c r="EX27" s="28"/>
      <c r="EY27" s="27"/>
      <c r="EZ27" s="28"/>
      <c r="FA27" s="31">
        <f t="shared" si="43"/>
        <v>0</v>
      </c>
      <c r="FB27" s="42"/>
      <c r="FC27" s="31"/>
      <c r="FD27" s="31"/>
      <c r="FE27" s="20">
        <v>18</v>
      </c>
      <c r="FF27" s="32"/>
      <c r="FG27" s="27"/>
      <c r="FH27" s="28"/>
      <c r="FI27" s="27"/>
      <c r="FJ27" s="28"/>
      <c r="FK27" s="27"/>
      <c r="FL27" s="28"/>
      <c r="FM27" s="27"/>
      <c r="FN27" s="28"/>
      <c r="FO27" s="27"/>
      <c r="FP27" s="28"/>
      <c r="FQ27" s="27"/>
      <c r="FR27" s="28"/>
      <c r="FS27" s="27"/>
      <c r="FT27" s="28"/>
      <c r="FU27" s="31">
        <f t="shared" si="44"/>
        <v>0</v>
      </c>
      <c r="FV27" s="42"/>
      <c r="FW27" s="31"/>
      <c r="FX27" s="31"/>
    </row>
    <row r="28" spans="1:180" ht="47.4" customHeight="1">
      <c r="A28" s="20">
        <v>13</v>
      </c>
      <c r="B28" s="21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31">
        <f t="shared" si="45"/>
        <v>0</v>
      </c>
      <c r="R28" s="42"/>
      <c r="S28" s="42"/>
      <c r="T28" s="31"/>
      <c r="U28" s="20">
        <v>13</v>
      </c>
      <c r="V28" s="21"/>
      <c r="W28" s="27"/>
      <c r="X28" s="28"/>
      <c r="Y28" s="27"/>
      <c r="Z28" s="28"/>
      <c r="AA28" s="27"/>
      <c r="AB28" s="28"/>
      <c r="AC28" s="27"/>
      <c r="AD28" s="28"/>
      <c r="AE28" s="27"/>
      <c r="AF28" s="28"/>
      <c r="AG28" s="27"/>
      <c r="AH28" s="28"/>
      <c r="AI28" s="27"/>
      <c r="AJ28" s="28"/>
      <c r="AK28" s="31">
        <f t="shared" si="46"/>
        <v>0</v>
      </c>
      <c r="AL28" s="42"/>
      <c r="AM28" s="31"/>
      <c r="AN28" s="31"/>
      <c r="AO28" s="20">
        <v>13</v>
      </c>
      <c r="AP28" s="21"/>
      <c r="AQ28" s="27"/>
      <c r="AR28" s="28"/>
      <c r="AS28" s="27"/>
      <c r="AT28" s="28"/>
      <c r="AU28" s="27"/>
      <c r="AV28" s="28"/>
      <c r="AW28" s="27"/>
      <c r="AX28" s="28"/>
      <c r="AY28" s="27"/>
      <c r="AZ28" s="28"/>
      <c r="BA28" s="27"/>
      <c r="BB28" s="28"/>
      <c r="BC28" s="27"/>
      <c r="BD28" s="28"/>
      <c r="BE28" s="31">
        <f t="shared" si="47"/>
        <v>0</v>
      </c>
      <c r="BF28" s="42"/>
      <c r="BG28" s="31"/>
      <c r="BH28" s="31"/>
      <c r="BI28" s="20">
        <v>13</v>
      </c>
      <c r="BJ28" s="21"/>
      <c r="BK28" s="27"/>
      <c r="BL28" s="28"/>
      <c r="BM28" s="27"/>
      <c r="BN28" s="28"/>
      <c r="BO28" s="27"/>
      <c r="BP28" s="28"/>
      <c r="BQ28" s="27"/>
      <c r="BR28" s="28"/>
      <c r="BS28" s="27"/>
      <c r="BT28" s="28"/>
      <c r="BU28" s="27"/>
      <c r="BV28" s="28"/>
      <c r="BW28" s="27"/>
      <c r="BX28" s="28"/>
      <c r="BY28" s="31">
        <f t="shared" si="48"/>
        <v>0</v>
      </c>
      <c r="BZ28" s="42"/>
      <c r="CA28" s="31"/>
      <c r="CB28" s="31"/>
      <c r="CC28" s="20">
        <v>19</v>
      </c>
      <c r="CD28" s="33" t="s">
        <v>90</v>
      </c>
      <c r="CE28" s="27"/>
      <c r="CF28" s="28"/>
      <c r="CG28" s="27"/>
      <c r="CH28" s="28"/>
      <c r="CI28" s="27"/>
      <c r="CJ28" s="28"/>
      <c r="CK28" s="27">
        <v>1</v>
      </c>
      <c r="CL28" s="28"/>
      <c r="CM28" s="27">
        <v>1</v>
      </c>
      <c r="CN28" s="28"/>
      <c r="CO28" s="27">
        <v>1</v>
      </c>
      <c r="CP28" s="28"/>
      <c r="CQ28" s="27"/>
      <c r="CR28" s="28"/>
      <c r="CS28" s="31">
        <f t="shared" si="40"/>
        <v>3</v>
      </c>
      <c r="CT28" s="42"/>
      <c r="CU28" s="31"/>
      <c r="CV28" s="31"/>
      <c r="CW28" s="20">
        <v>19</v>
      </c>
      <c r="CX28" s="21" t="s">
        <v>48</v>
      </c>
      <c r="CY28" s="27"/>
      <c r="CZ28" s="28"/>
      <c r="DA28" s="27"/>
      <c r="DB28" s="28"/>
      <c r="DC28" s="27">
        <v>2</v>
      </c>
      <c r="DD28" s="28"/>
      <c r="DE28" s="27"/>
      <c r="DF28" s="28"/>
      <c r="DG28" s="27">
        <v>2</v>
      </c>
      <c r="DH28" s="28"/>
      <c r="DI28" s="27"/>
      <c r="DJ28" s="28"/>
      <c r="DK28" s="27"/>
      <c r="DL28" s="28"/>
      <c r="DM28" s="31">
        <f t="shared" si="41"/>
        <v>0</v>
      </c>
      <c r="DN28" s="42"/>
      <c r="DO28" s="31"/>
      <c r="DP28" s="31"/>
      <c r="DQ28" s="20">
        <v>19</v>
      </c>
      <c r="DR28" s="21"/>
      <c r="DS28" s="27"/>
      <c r="DT28" s="28"/>
      <c r="DU28" s="27"/>
      <c r="DV28" s="28"/>
      <c r="DW28" s="27"/>
      <c r="DX28" s="28"/>
      <c r="DY28" s="27"/>
      <c r="DZ28" s="28"/>
      <c r="EA28" s="27"/>
      <c r="EB28" s="28"/>
      <c r="EC28" s="27"/>
      <c r="ED28" s="28"/>
      <c r="EE28" s="27"/>
      <c r="EF28" s="28"/>
      <c r="EG28" s="31">
        <f t="shared" si="42"/>
        <v>0</v>
      </c>
      <c r="EH28" s="42"/>
      <c r="EI28" s="31"/>
      <c r="EJ28" s="31"/>
      <c r="EK28" s="20">
        <v>19</v>
      </c>
      <c r="EL28" s="21"/>
      <c r="EM28" s="27"/>
      <c r="EN28" s="28"/>
      <c r="EO28" s="27"/>
      <c r="EP28" s="28"/>
      <c r="EQ28" s="27"/>
      <c r="ER28" s="28"/>
      <c r="ES28" s="27"/>
      <c r="ET28" s="28"/>
      <c r="EU28" s="27"/>
      <c r="EV28" s="28"/>
      <c r="EW28" s="27"/>
      <c r="EX28" s="28"/>
      <c r="EY28" s="27"/>
      <c r="EZ28" s="28"/>
      <c r="FA28" s="31">
        <f t="shared" si="43"/>
        <v>0</v>
      </c>
      <c r="FB28" s="42"/>
      <c r="FC28" s="31"/>
      <c r="FD28" s="31"/>
      <c r="FE28" s="20">
        <v>19</v>
      </c>
      <c r="FF28" s="21"/>
      <c r="FG28" s="27"/>
      <c r="FH28" s="28"/>
      <c r="FI28" s="27"/>
      <c r="FJ28" s="28"/>
      <c r="FK28" s="27"/>
      <c r="FL28" s="28"/>
      <c r="FM28" s="27"/>
      <c r="FN28" s="28"/>
      <c r="FO28" s="27"/>
      <c r="FP28" s="28"/>
      <c r="FQ28" s="27"/>
      <c r="FR28" s="28"/>
      <c r="FS28" s="27"/>
      <c r="FT28" s="28"/>
      <c r="FU28" s="31">
        <f t="shared" si="44"/>
        <v>0</v>
      </c>
      <c r="FV28" s="42"/>
      <c r="FW28" s="31"/>
      <c r="FX28" s="31"/>
    </row>
    <row r="29" spans="1:180" ht="47.4" customHeight="1">
      <c r="A29" s="20">
        <v>14</v>
      </c>
      <c r="B29" s="21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31">
        <f t="shared" si="45"/>
        <v>0</v>
      </c>
      <c r="R29" s="42"/>
      <c r="S29" s="42"/>
      <c r="T29" s="31"/>
      <c r="U29" s="20">
        <v>14</v>
      </c>
      <c r="V29" s="21"/>
      <c r="W29" s="27"/>
      <c r="X29" s="28"/>
      <c r="Y29" s="27"/>
      <c r="Z29" s="28"/>
      <c r="AA29" s="27"/>
      <c r="AB29" s="28"/>
      <c r="AC29" s="27"/>
      <c r="AD29" s="28"/>
      <c r="AE29" s="27"/>
      <c r="AF29" s="28"/>
      <c r="AG29" s="27"/>
      <c r="AH29" s="28"/>
      <c r="AI29" s="27"/>
      <c r="AJ29" s="28"/>
      <c r="AK29" s="31">
        <f t="shared" si="46"/>
        <v>0</v>
      </c>
      <c r="AL29" s="42"/>
      <c r="AM29" s="31"/>
      <c r="AN29" s="31"/>
      <c r="AO29" s="20">
        <v>14</v>
      </c>
      <c r="AP29" s="21"/>
      <c r="AQ29" s="27"/>
      <c r="AR29" s="28"/>
      <c r="AS29" s="27"/>
      <c r="AT29" s="28"/>
      <c r="AU29" s="27"/>
      <c r="AV29" s="28"/>
      <c r="AW29" s="27"/>
      <c r="AX29" s="28"/>
      <c r="AY29" s="27"/>
      <c r="AZ29" s="28"/>
      <c r="BA29" s="27"/>
      <c r="BB29" s="28"/>
      <c r="BC29" s="27"/>
      <c r="BD29" s="28"/>
      <c r="BE29" s="31">
        <f t="shared" si="47"/>
        <v>0</v>
      </c>
      <c r="BF29" s="42"/>
      <c r="BG29" s="31"/>
      <c r="BH29" s="31"/>
      <c r="BI29" s="20">
        <v>14</v>
      </c>
      <c r="BJ29" s="21"/>
      <c r="BK29" s="27"/>
      <c r="BL29" s="28"/>
      <c r="BM29" s="27"/>
      <c r="BN29" s="28"/>
      <c r="BO29" s="27"/>
      <c r="BP29" s="28"/>
      <c r="BQ29" s="27"/>
      <c r="BR29" s="28"/>
      <c r="BS29" s="27"/>
      <c r="BT29" s="28"/>
      <c r="BU29" s="27"/>
      <c r="BV29" s="28"/>
      <c r="BW29" s="27"/>
      <c r="BX29" s="28"/>
      <c r="BY29" s="31">
        <f t="shared" si="48"/>
        <v>0</v>
      </c>
      <c r="BZ29" s="42"/>
      <c r="CA29" s="31"/>
      <c r="CB29" s="31"/>
      <c r="CC29" s="20">
        <v>20</v>
      </c>
      <c r="CD29" s="33" t="s">
        <v>83</v>
      </c>
      <c r="CE29" s="27"/>
      <c r="CF29" s="28"/>
      <c r="CG29" s="27"/>
      <c r="CH29" s="28"/>
      <c r="CI29" s="27"/>
      <c r="CJ29" s="28"/>
      <c r="CK29" s="27">
        <v>1</v>
      </c>
      <c r="CL29" s="28"/>
      <c r="CM29" s="27">
        <v>1</v>
      </c>
      <c r="CN29" s="28"/>
      <c r="CO29" s="27">
        <v>3</v>
      </c>
      <c r="CP29" s="28"/>
      <c r="CQ29" s="27"/>
      <c r="CR29" s="28"/>
      <c r="CS29" s="31">
        <f t="shared" si="40"/>
        <v>2</v>
      </c>
      <c r="CT29" s="42"/>
      <c r="CU29" s="31"/>
      <c r="CV29" s="31"/>
      <c r="CW29" s="20">
        <v>20</v>
      </c>
      <c r="CX29" s="21" t="s">
        <v>84</v>
      </c>
      <c r="CY29" s="27"/>
      <c r="CZ29" s="28"/>
      <c r="DA29" s="27" t="s">
        <v>92</v>
      </c>
      <c r="DB29" s="28"/>
      <c r="DC29" s="27">
        <v>1</v>
      </c>
      <c r="DD29" s="28"/>
      <c r="DE29" s="27"/>
      <c r="DF29" s="28">
        <v>1</v>
      </c>
      <c r="DG29" s="27"/>
      <c r="DH29" s="28"/>
      <c r="DI29" s="27"/>
      <c r="DJ29" s="28"/>
      <c r="DK29" s="27"/>
      <c r="DL29" s="28"/>
      <c r="DM29" s="31">
        <f t="shared" si="41"/>
        <v>2</v>
      </c>
      <c r="DN29" s="42"/>
      <c r="DO29" s="31"/>
      <c r="DP29" s="31"/>
      <c r="DQ29" s="20">
        <v>20</v>
      </c>
      <c r="DR29" s="21"/>
      <c r="DS29" s="27"/>
      <c r="DT29" s="28"/>
      <c r="DU29" s="27"/>
      <c r="DV29" s="28"/>
      <c r="DW29" s="27"/>
      <c r="DX29" s="28"/>
      <c r="DY29" s="27"/>
      <c r="DZ29" s="28"/>
      <c r="EA29" s="27"/>
      <c r="EB29" s="28"/>
      <c r="EC29" s="27"/>
      <c r="ED29" s="28"/>
      <c r="EE29" s="27"/>
      <c r="EF29" s="28"/>
      <c r="EG29" s="31">
        <f t="shared" si="42"/>
        <v>0</v>
      </c>
      <c r="EH29" s="42"/>
      <c r="EI29" s="31"/>
      <c r="EJ29" s="31"/>
      <c r="EK29" s="20">
        <v>20</v>
      </c>
      <c r="EL29" s="21"/>
      <c r="EM29" s="27"/>
      <c r="EN29" s="28"/>
      <c r="EO29" s="27"/>
      <c r="EP29" s="28"/>
      <c r="EQ29" s="27"/>
      <c r="ER29" s="28"/>
      <c r="ES29" s="27"/>
      <c r="ET29" s="28"/>
      <c r="EU29" s="27"/>
      <c r="EV29" s="28"/>
      <c r="EW29" s="27"/>
      <c r="EX29" s="28"/>
      <c r="EY29" s="27"/>
      <c r="EZ29" s="28"/>
      <c r="FA29" s="31">
        <f t="shared" si="43"/>
        <v>0</v>
      </c>
      <c r="FB29" s="42"/>
      <c r="FC29" s="31"/>
      <c r="FD29" s="31"/>
      <c r="FE29" s="20">
        <v>20</v>
      </c>
      <c r="FF29" s="21"/>
      <c r="FG29" s="27"/>
      <c r="FH29" s="28"/>
      <c r="FI29" s="27"/>
      <c r="FJ29" s="28"/>
      <c r="FK29" s="27"/>
      <c r="FL29" s="28"/>
      <c r="FM29" s="27"/>
      <c r="FN29" s="28"/>
      <c r="FO29" s="27"/>
      <c r="FP29" s="28"/>
      <c r="FQ29" s="27"/>
      <c r="FR29" s="28"/>
      <c r="FS29" s="27"/>
      <c r="FT29" s="28"/>
      <c r="FU29" s="31">
        <f t="shared" si="44"/>
        <v>0</v>
      </c>
      <c r="FV29" s="42"/>
      <c r="FW29" s="31"/>
      <c r="FX29" s="31"/>
    </row>
    <row r="30" spans="1:180" ht="47.4" customHeight="1">
      <c r="A30" s="20">
        <v>15</v>
      </c>
      <c r="B30" s="21"/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31">
        <f t="shared" si="45"/>
        <v>0</v>
      </c>
      <c r="R30" s="42"/>
      <c r="S30" s="42"/>
      <c r="T30" s="31"/>
      <c r="U30" s="20">
        <v>15</v>
      </c>
      <c r="V30" s="21"/>
      <c r="W30" s="27"/>
      <c r="X30" s="28"/>
      <c r="Y30" s="27"/>
      <c r="Z30" s="28"/>
      <c r="AA30" s="27"/>
      <c r="AB30" s="28"/>
      <c r="AC30" s="27"/>
      <c r="AD30" s="28"/>
      <c r="AE30" s="27"/>
      <c r="AF30" s="28"/>
      <c r="AG30" s="27"/>
      <c r="AH30" s="28"/>
      <c r="AI30" s="27"/>
      <c r="AJ30" s="28"/>
      <c r="AK30" s="31">
        <f t="shared" si="46"/>
        <v>0</v>
      </c>
      <c r="AL30" s="42"/>
      <c r="AM30" s="31"/>
      <c r="AN30" s="31"/>
      <c r="AO30" s="20">
        <v>15</v>
      </c>
      <c r="AP30" s="21"/>
      <c r="AQ30" s="27"/>
      <c r="AR30" s="28"/>
      <c r="AS30" s="27"/>
      <c r="AT30" s="28"/>
      <c r="AU30" s="27"/>
      <c r="AV30" s="28"/>
      <c r="AW30" s="27"/>
      <c r="AX30" s="28"/>
      <c r="AY30" s="27"/>
      <c r="AZ30" s="28"/>
      <c r="BA30" s="27"/>
      <c r="BB30" s="28"/>
      <c r="BC30" s="27"/>
      <c r="BD30" s="28"/>
      <c r="BE30" s="31">
        <f t="shared" si="47"/>
        <v>0</v>
      </c>
      <c r="BF30" s="42"/>
      <c r="BG30" s="31"/>
      <c r="BH30" s="31"/>
      <c r="BI30" s="20">
        <v>15</v>
      </c>
      <c r="BJ30" s="21"/>
      <c r="BK30" s="27"/>
      <c r="BL30" s="28"/>
      <c r="BM30" s="27"/>
      <c r="BN30" s="28"/>
      <c r="BO30" s="27"/>
      <c r="BP30" s="28"/>
      <c r="BQ30" s="27"/>
      <c r="BR30" s="28"/>
      <c r="BS30" s="27"/>
      <c r="BT30" s="28"/>
      <c r="BU30" s="27"/>
      <c r="BV30" s="28"/>
      <c r="BW30" s="27"/>
      <c r="BX30" s="28"/>
      <c r="BY30" s="31">
        <f t="shared" si="48"/>
        <v>0</v>
      </c>
      <c r="BZ30" s="42"/>
      <c r="CA30" s="31"/>
      <c r="CB30" s="31"/>
      <c r="CC30" s="20">
        <v>21</v>
      </c>
      <c r="CD30" s="21" t="s">
        <v>67</v>
      </c>
      <c r="CE30" s="27"/>
      <c r="CF30" s="28"/>
      <c r="CG30" s="27"/>
      <c r="CH30" s="28"/>
      <c r="CI30" s="27"/>
      <c r="CJ30" s="28"/>
      <c r="CK30" s="27"/>
      <c r="CL30" s="28"/>
      <c r="CM30" s="27"/>
      <c r="CN30" s="28"/>
      <c r="CO30" s="27"/>
      <c r="CP30" s="28"/>
      <c r="CQ30" s="27"/>
      <c r="CR30" s="28"/>
      <c r="CS30" s="31">
        <f t="shared" si="40"/>
        <v>0</v>
      </c>
      <c r="CT30" s="42"/>
      <c r="CU30" s="31"/>
      <c r="CV30" s="31"/>
      <c r="CW30" s="20">
        <v>21</v>
      </c>
      <c r="CX30" s="21" t="s">
        <v>80</v>
      </c>
      <c r="CY30" s="27"/>
      <c r="CZ30" s="28"/>
      <c r="DA30" s="27"/>
      <c r="DB30" s="28"/>
      <c r="DC30" s="27">
        <v>1</v>
      </c>
      <c r="DD30" s="28"/>
      <c r="DE30" s="27"/>
      <c r="DF30" s="28"/>
      <c r="DG30" s="27">
        <v>1</v>
      </c>
      <c r="DH30" s="28"/>
      <c r="DI30" s="27"/>
      <c r="DJ30" s="28"/>
      <c r="DK30" s="27"/>
      <c r="DL30" s="28"/>
      <c r="DM30" s="31">
        <f t="shared" si="41"/>
        <v>2</v>
      </c>
      <c r="DN30" s="42"/>
      <c r="DO30" s="31"/>
      <c r="DP30" s="31"/>
      <c r="DQ30" s="20">
        <v>21</v>
      </c>
      <c r="DR30" s="21"/>
      <c r="DS30" s="27"/>
      <c r="DT30" s="28"/>
      <c r="DU30" s="27"/>
      <c r="DV30" s="28"/>
      <c r="DW30" s="27"/>
      <c r="DX30" s="28"/>
      <c r="DY30" s="27"/>
      <c r="DZ30" s="28"/>
      <c r="EA30" s="27"/>
      <c r="EB30" s="28"/>
      <c r="EC30" s="27"/>
      <c r="ED30" s="28"/>
      <c r="EE30" s="27"/>
      <c r="EF30" s="28"/>
      <c r="EG30" s="31">
        <f t="shared" si="42"/>
        <v>0</v>
      </c>
      <c r="EH30" s="42"/>
      <c r="EI30" s="31"/>
      <c r="EJ30" s="31"/>
      <c r="EK30" s="20">
        <v>21</v>
      </c>
      <c r="EL30" s="21"/>
      <c r="EM30" s="27"/>
      <c r="EN30" s="28"/>
      <c r="EO30" s="27"/>
      <c r="EP30" s="28"/>
      <c r="EQ30" s="27"/>
      <c r="ER30" s="28"/>
      <c r="ES30" s="27"/>
      <c r="ET30" s="28"/>
      <c r="EU30" s="27"/>
      <c r="EV30" s="28"/>
      <c r="EW30" s="27"/>
      <c r="EX30" s="28"/>
      <c r="EY30" s="27"/>
      <c r="EZ30" s="28"/>
      <c r="FA30" s="31">
        <f t="shared" si="43"/>
        <v>0</v>
      </c>
      <c r="FB30" s="42"/>
      <c r="FC30" s="31"/>
      <c r="FD30" s="31"/>
      <c r="FE30" s="20">
        <v>21</v>
      </c>
      <c r="FF30" s="21"/>
      <c r="FG30" s="27"/>
      <c r="FH30" s="28"/>
      <c r="FI30" s="27"/>
      <c r="FJ30" s="28"/>
      <c r="FK30" s="27"/>
      <c r="FL30" s="28"/>
      <c r="FM30" s="27"/>
      <c r="FN30" s="28"/>
      <c r="FO30" s="27"/>
      <c r="FP30" s="28"/>
      <c r="FQ30" s="27"/>
      <c r="FR30" s="28"/>
      <c r="FS30" s="27"/>
      <c r="FT30" s="28"/>
      <c r="FU30" s="31">
        <f t="shared" si="44"/>
        <v>0</v>
      </c>
      <c r="FV30" s="42"/>
      <c r="FW30" s="31"/>
      <c r="FX30" s="31"/>
    </row>
    <row r="31" spans="1:180" ht="47.4" customHeight="1">
      <c r="A31" s="20">
        <v>10</v>
      </c>
      <c r="B31" s="21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31">
        <f t="shared" si="36"/>
        <v>0</v>
      </c>
      <c r="R31" s="42"/>
      <c r="S31" s="42"/>
      <c r="T31" s="31"/>
      <c r="U31" s="20">
        <v>10</v>
      </c>
      <c r="V31" s="21" t="s">
        <v>49</v>
      </c>
      <c r="W31" s="27"/>
      <c r="X31" s="28"/>
      <c r="Y31" s="27"/>
      <c r="Z31" s="28"/>
      <c r="AA31" s="27"/>
      <c r="AB31" s="28"/>
      <c r="AC31" s="27"/>
      <c r="AD31" s="28"/>
      <c r="AE31" s="27"/>
      <c r="AF31" s="28"/>
      <c r="AG31" s="27"/>
      <c r="AH31" s="28"/>
      <c r="AI31" s="27"/>
      <c r="AJ31" s="28"/>
      <c r="AK31" s="31">
        <f t="shared" si="37"/>
        <v>0</v>
      </c>
      <c r="AL31" s="42"/>
      <c r="AM31" s="31"/>
      <c r="AN31" s="31"/>
      <c r="AO31" s="20">
        <v>10</v>
      </c>
      <c r="AP31" s="21"/>
      <c r="AQ31" s="27"/>
      <c r="AR31" s="28"/>
      <c r="AS31" s="27"/>
      <c r="AT31" s="28"/>
      <c r="AU31" s="27"/>
      <c r="AV31" s="28"/>
      <c r="AW31" s="27"/>
      <c r="AX31" s="28"/>
      <c r="AY31" s="27"/>
      <c r="AZ31" s="28"/>
      <c r="BA31" s="27"/>
      <c r="BB31" s="28"/>
      <c r="BC31" s="27"/>
      <c r="BD31" s="28"/>
      <c r="BE31" s="31">
        <f t="shared" si="38"/>
        <v>0</v>
      </c>
      <c r="BF31" s="42"/>
      <c r="BG31" s="31"/>
      <c r="BH31" s="31"/>
      <c r="BI31" s="20">
        <v>16</v>
      </c>
      <c r="BJ31" s="21"/>
      <c r="BK31" s="27"/>
      <c r="BL31" s="28"/>
      <c r="BM31" s="27"/>
      <c r="BN31" s="28"/>
      <c r="BO31" s="27"/>
      <c r="BP31" s="28"/>
      <c r="BQ31" s="27"/>
      <c r="BR31" s="28"/>
      <c r="BS31" s="27"/>
      <c r="BT31" s="28"/>
      <c r="BU31" s="27"/>
      <c r="BV31" s="28"/>
      <c r="BW31" s="27"/>
      <c r="BX31" s="28"/>
      <c r="BY31" s="31">
        <f t="shared" si="39"/>
        <v>0</v>
      </c>
      <c r="BZ31" s="42"/>
      <c r="CA31" s="31"/>
      <c r="CB31" s="31"/>
      <c r="CC31" s="20">
        <v>22</v>
      </c>
      <c r="CD31" s="21" t="s">
        <v>79</v>
      </c>
      <c r="CE31" s="27"/>
      <c r="CF31" s="28"/>
      <c r="CG31" s="27"/>
      <c r="CH31" s="28"/>
      <c r="CI31" s="27"/>
      <c r="CJ31" s="28"/>
      <c r="CK31" s="27"/>
      <c r="CL31" s="28"/>
      <c r="CM31" s="27"/>
      <c r="CN31" s="28"/>
      <c r="CO31" s="27"/>
      <c r="CP31" s="28"/>
      <c r="CQ31" s="27"/>
      <c r="CR31" s="28"/>
      <c r="CS31" s="31">
        <f t="shared" si="40"/>
        <v>0</v>
      </c>
      <c r="CT31" s="42"/>
      <c r="CU31" s="31"/>
      <c r="CV31" s="31"/>
      <c r="CW31" s="20">
        <v>22</v>
      </c>
      <c r="CX31" s="21" t="s">
        <v>85</v>
      </c>
      <c r="CY31" s="27"/>
      <c r="CZ31" s="28"/>
      <c r="DA31" s="27"/>
      <c r="DB31" s="28"/>
      <c r="DC31" s="27">
        <v>2</v>
      </c>
      <c r="DD31" s="28"/>
      <c r="DE31" s="27"/>
      <c r="DF31" s="72"/>
      <c r="DG31" s="27">
        <v>2</v>
      </c>
      <c r="DH31" s="28"/>
      <c r="DI31" s="27"/>
      <c r="DJ31" s="28"/>
      <c r="DK31" s="27"/>
      <c r="DL31" s="28"/>
      <c r="DM31" s="31">
        <f t="shared" si="41"/>
        <v>0</v>
      </c>
      <c r="DN31" s="42"/>
      <c r="DO31" s="31"/>
      <c r="DP31" s="31"/>
      <c r="DQ31" s="20">
        <v>22</v>
      </c>
      <c r="DR31" s="21"/>
      <c r="DS31" s="27"/>
      <c r="DT31" s="28"/>
      <c r="DU31" s="27"/>
      <c r="DV31" s="28"/>
      <c r="DW31" s="27"/>
      <c r="DX31" s="28"/>
      <c r="DY31" s="27"/>
      <c r="DZ31" s="28"/>
      <c r="EA31" s="27"/>
      <c r="EB31" s="28"/>
      <c r="EC31" s="27"/>
      <c r="ED31" s="28"/>
      <c r="EE31" s="27"/>
      <c r="EF31" s="28"/>
      <c r="EG31" s="31">
        <f t="shared" si="42"/>
        <v>0</v>
      </c>
      <c r="EH31" s="42"/>
      <c r="EI31" s="31"/>
      <c r="EJ31" s="31"/>
      <c r="EK31" s="20">
        <v>22</v>
      </c>
      <c r="EL31" s="21"/>
      <c r="EM31" s="27"/>
      <c r="EN31" s="28"/>
      <c r="EO31" s="27"/>
      <c r="EP31" s="28"/>
      <c r="EQ31" s="27"/>
      <c r="ER31" s="28"/>
      <c r="ES31" s="27"/>
      <c r="ET31" s="28"/>
      <c r="EU31" s="27"/>
      <c r="EV31" s="28"/>
      <c r="EW31" s="27"/>
      <c r="EX31" s="28"/>
      <c r="EY31" s="27"/>
      <c r="EZ31" s="28"/>
      <c r="FA31" s="31">
        <f t="shared" si="43"/>
        <v>0</v>
      </c>
      <c r="FB31" s="42"/>
      <c r="FC31" s="31"/>
      <c r="FD31" s="31"/>
      <c r="FE31" s="20">
        <v>22</v>
      </c>
      <c r="FF31" s="21"/>
      <c r="FG31" s="27"/>
      <c r="FH31" s="28"/>
      <c r="FI31" s="27"/>
      <c r="FJ31" s="28"/>
      <c r="FK31" s="27"/>
      <c r="FL31" s="28"/>
      <c r="FM31" s="27"/>
      <c r="FN31" s="28"/>
      <c r="FO31" s="27"/>
      <c r="FP31" s="28"/>
      <c r="FQ31" s="27"/>
      <c r="FR31" s="28"/>
      <c r="FS31" s="27"/>
      <c r="FT31" s="28"/>
      <c r="FU31" s="31">
        <f t="shared" si="44"/>
        <v>0</v>
      </c>
      <c r="FV31" s="42"/>
      <c r="FW31" s="31"/>
      <c r="FX31" s="31"/>
    </row>
    <row r="32" spans="1:180" ht="47.4" customHeight="1">
      <c r="A32" s="20">
        <v>11</v>
      </c>
      <c r="B32" s="21"/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31">
        <f t="shared" ref="Q32:Q46" si="49">COUNTIF(A32:N32,"1")</f>
        <v>0</v>
      </c>
      <c r="R32" s="42"/>
      <c r="S32" s="42"/>
      <c r="T32" s="31"/>
      <c r="U32" s="20">
        <v>11</v>
      </c>
      <c r="V32" s="21" t="s">
        <v>51</v>
      </c>
      <c r="W32" s="27"/>
      <c r="X32" s="28"/>
      <c r="Y32" s="27"/>
      <c r="Z32" s="28"/>
      <c r="AA32" s="27"/>
      <c r="AB32" s="28"/>
      <c r="AC32" s="27"/>
      <c r="AD32" s="28"/>
      <c r="AE32" s="27"/>
      <c r="AF32" s="28"/>
      <c r="AG32" s="27"/>
      <c r="AH32" s="28"/>
      <c r="AI32" s="27"/>
      <c r="AJ32" s="28"/>
      <c r="AK32" s="31">
        <f t="shared" si="37"/>
        <v>0</v>
      </c>
      <c r="AL32" s="42"/>
      <c r="AM32" s="31"/>
      <c r="AN32" s="31"/>
      <c r="AO32" s="20">
        <v>11</v>
      </c>
      <c r="AP32" s="21"/>
      <c r="AQ32" s="27"/>
      <c r="AR32" s="28"/>
      <c r="AS32" s="27"/>
      <c r="AT32" s="28"/>
      <c r="AU32" s="27"/>
      <c r="AV32" s="28"/>
      <c r="AW32" s="27"/>
      <c r="AX32" s="28"/>
      <c r="AY32" s="27"/>
      <c r="AZ32" s="28"/>
      <c r="BA32" s="27"/>
      <c r="BB32" s="28"/>
      <c r="BC32" s="27"/>
      <c r="BD32" s="28"/>
      <c r="BE32" s="31">
        <f t="shared" si="38"/>
        <v>0</v>
      </c>
      <c r="BF32" s="42"/>
      <c r="BG32" s="31"/>
      <c r="BH32" s="31"/>
      <c r="BI32" s="20">
        <v>17</v>
      </c>
      <c r="BJ32" s="21"/>
      <c r="BK32" s="27"/>
      <c r="BL32" s="28"/>
      <c r="BM32" s="27"/>
      <c r="BN32" s="28"/>
      <c r="BO32" s="27"/>
      <c r="BP32" s="28"/>
      <c r="BQ32" s="27"/>
      <c r="BR32" s="28"/>
      <c r="BS32" s="27"/>
      <c r="BT32" s="28"/>
      <c r="BU32" s="27"/>
      <c r="BV32" s="28"/>
      <c r="BW32" s="27"/>
      <c r="BX32" s="28"/>
      <c r="BY32" s="31">
        <f t="shared" si="39"/>
        <v>0</v>
      </c>
      <c r="BZ32" s="42"/>
      <c r="CA32" s="31"/>
      <c r="CB32" s="31"/>
      <c r="CC32" s="20">
        <v>23</v>
      </c>
      <c r="CD32" s="21" t="s">
        <v>84</v>
      </c>
      <c r="CE32" s="27"/>
      <c r="CF32" s="28"/>
      <c r="CG32" s="27"/>
      <c r="CH32" s="28"/>
      <c r="CI32" s="27"/>
      <c r="CJ32" s="28"/>
      <c r="CK32" s="27"/>
      <c r="CL32" s="28"/>
      <c r="CM32" s="27">
        <v>1</v>
      </c>
      <c r="CN32" s="28"/>
      <c r="CO32" s="27">
        <v>1</v>
      </c>
      <c r="CP32" s="28"/>
      <c r="CQ32" s="27"/>
      <c r="CR32" s="28"/>
      <c r="CS32" s="31">
        <f t="shared" si="40"/>
        <v>2</v>
      </c>
      <c r="CT32" s="42"/>
      <c r="CU32" s="31"/>
      <c r="CV32" s="31"/>
      <c r="CW32" s="20">
        <v>23</v>
      </c>
      <c r="CX32" s="21" t="s">
        <v>86</v>
      </c>
      <c r="CY32" s="27"/>
      <c r="CZ32" s="28"/>
      <c r="DA32" s="27"/>
      <c r="DB32" s="28"/>
      <c r="DC32" s="27">
        <v>2</v>
      </c>
      <c r="DD32" s="28"/>
      <c r="DE32" s="27"/>
      <c r="DF32" s="28"/>
      <c r="DG32" s="27">
        <v>2</v>
      </c>
      <c r="DH32" s="28"/>
      <c r="DI32" s="27"/>
      <c r="DJ32" s="28"/>
      <c r="DK32" s="27"/>
      <c r="DL32" s="28"/>
      <c r="DM32" s="31">
        <f t="shared" si="41"/>
        <v>0</v>
      </c>
      <c r="DN32" s="42"/>
      <c r="DO32" s="31"/>
      <c r="DP32" s="31"/>
      <c r="DQ32" s="20">
        <v>23</v>
      </c>
      <c r="DR32" s="21"/>
      <c r="DS32" s="27"/>
      <c r="DT32" s="28"/>
      <c r="DU32" s="27"/>
      <c r="DV32" s="28"/>
      <c r="DW32" s="27"/>
      <c r="DX32" s="28"/>
      <c r="DY32" s="27"/>
      <c r="DZ32" s="28"/>
      <c r="EA32" s="27"/>
      <c r="EB32" s="28"/>
      <c r="EC32" s="27"/>
      <c r="ED32" s="28"/>
      <c r="EE32" s="27"/>
      <c r="EF32" s="28"/>
      <c r="EG32" s="31">
        <f t="shared" si="42"/>
        <v>0</v>
      </c>
      <c r="EH32" s="42"/>
      <c r="EI32" s="31"/>
      <c r="EJ32" s="31"/>
      <c r="EK32" s="20">
        <v>23</v>
      </c>
      <c r="EL32" s="21"/>
      <c r="EM32" s="27"/>
      <c r="EN32" s="28"/>
      <c r="EO32" s="27"/>
      <c r="EP32" s="28"/>
      <c r="EQ32" s="27"/>
      <c r="ER32" s="28"/>
      <c r="ES32" s="27"/>
      <c r="ET32" s="28"/>
      <c r="EU32" s="27"/>
      <c r="EV32" s="28"/>
      <c r="EW32" s="27"/>
      <c r="EX32" s="28"/>
      <c r="EY32" s="27"/>
      <c r="EZ32" s="28"/>
      <c r="FA32" s="31">
        <f t="shared" si="43"/>
        <v>0</v>
      </c>
      <c r="FB32" s="42"/>
      <c r="FC32" s="31"/>
      <c r="FD32" s="31"/>
      <c r="FE32" s="20">
        <v>23</v>
      </c>
      <c r="FF32" s="21"/>
      <c r="FG32" s="27"/>
      <c r="FH32" s="28"/>
      <c r="FI32" s="27"/>
      <c r="FJ32" s="28"/>
      <c r="FK32" s="27"/>
      <c r="FL32" s="28"/>
      <c r="FM32" s="27"/>
      <c r="FN32" s="28"/>
      <c r="FO32" s="27"/>
      <c r="FP32" s="28"/>
      <c r="FQ32" s="27"/>
      <c r="FR32" s="28"/>
      <c r="FS32" s="27"/>
      <c r="FT32" s="28"/>
      <c r="FU32" s="31">
        <f t="shared" si="44"/>
        <v>0</v>
      </c>
      <c r="FV32" s="42"/>
      <c r="FW32" s="31"/>
      <c r="FX32" s="31"/>
    </row>
    <row r="33" spans="1:180" ht="47.4" customHeight="1">
      <c r="A33" s="20">
        <v>12</v>
      </c>
      <c r="B33" s="21"/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31">
        <f t="shared" si="49"/>
        <v>0</v>
      </c>
      <c r="R33" s="42"/>
      <c r="S33" s="42"/>
      <c r="T33" s="31"/>
      <c r="U33" s="20">
        <v>12</v>
      </c>
      <c r="V33" s="21" t="s">
        <v>52</v>
      </c>
      <c r="W33" s="27"/>
      <c r="X33" s="28"/>
      <c r="Y33" s="27"/>
      <c r="Z33" s="28"/>
      <c r="AA33" s="27"/>
      <c r="AB33" s="28"/>
      <c r="AC33" s="27"/>
      <c r="AD33" s="28"/>
      <c r="AE33" s="27"/>
      <c r="AF33" s="28"/>
      <c r="AG33" s="27"/>
      <c r="AH33" s="28"/>
      <c r="AI33" s="27"/>
      <c r="AJ33" s="28"/>
      <c r="AK33" s="31">
        <f t="shared" si="37"/>
        <v>0</v>
      </c>
      <c r="AL33" s="42"/>
      <c r="AM33" s="31"/>
      <c r="AN33" s="31"/>
      <c r="AO33" s="20">
        <v>12</v>
      </c>
      <c r="AP33" s="21"/>
      <c r="AQ33" s="27"/>
      <c r="AR33" s="28"/>
      <c r="AS33" s="27"/>
      <c r="AT33" s="28"/>
      <c r="AU33" s="27"/>
      <c r="AV33" s="28"/>
      <c r="AW33" s="27"/>
      <c r="AX33" s="28"/>
      <c r="AY33" s="27"/>
      <c r="AZ33" s="28"/>
      <c r="BA33" s="27"/>
      <c r="BB33" s="28"/>
      <c r="BC33" s="27"/>
      <c r="BD33" s="28"/>
      <c r="BE33" s="31">
        <f t="shared" si="38"/>
        <v>0</v>
      </c>
      <c r="BF33" s="42"/>
      <c r="BG33" s="31"/>
      <c r="BH33" s="31"/>
      <c r="BI33" s="20">
        <v>18</v>
      </c>
      <c r="BJ33" s="21"/>
      <c r="BK33" s="27"/>
      <c r="BL33" s="28"/>
      <c r="BM33" s="27"/>
      <c r="BN33" s="28"/>
      <c r="BO33" s="27"/>
      <c r="BP33" s="28"/>
      <c r="BQ33" s="27"/>
      <c r="BR33" s="28"/>
      <c r="BS33" s="27"/>
      <c r="BT33" s="28"/>
      <c r="BU33" s="27"/>
      <c r="BV33" s="28"/>
      <c r="BW33" s="27"/>
      <c r="BX33" s="28"/>
      <c r="BY33" s="31">
        <f t="shared" si="39"/>
        <v>0</v>
      </c>
      <c r="BZ33" s="42"/>
      <c r="CA33" s="31"/>
      <c r="CB33" s="31"/>
      <c r="CC33" s="20">
        <v>24</v>
      </c>
      <c r="CD33" s="21" t="s">
        <v>85</v>
      </c>
      <c r="CE33" s="27"/>
      <c r="CF33" s="28"/>
      <c r="CG33" s="27"/>
      <c r="CH33" s="28"/>
      <c r="CI33" s="27"/>
      <c r="CJ33" s="28"/>
      <c r="CK33" s="27"/>
      <c r="CL33" s="28"/>
      <c r="CM33" s="27"/>
      <c r="CN33" s="28"/>
      <c r="CO33" s="27"/>
      <c r="CP33" s="28">
        <v>3</v>
      </c>
      <c r="CQ33" s="27"/>
      <c r="CR33" s="28"/>
      <c r="CS33" s="31">
        <f t="shared" si="40"/>
        <v>0</v>
      </c>
      <c r="CT33" s="42"/>
      <c r="CU33" s="31"/>
      <c r="CV33" s="31"/>
      <c r="CW33" s="20">
        <v>24</v>
      </c>
      <c r="CX33" s="21" t="s">
        <v>50</v>
      </c>
      <c r="CY33" s="27"/>
      <c r="CZ33" s="28"/>
      <c r="DA33" s="27"/>
      <c r="DB33" s="28"/>
      <c r="DC33" s="27">
        <v>2</v>
      </c>
      <c r="DD33" s="28"/>
      <c r="DE33" s="27"/>
      <c r="DF33" s="28"/>
      <c r="DG33" s="27">
        <v>2</v>
      </c>
      <c r="DH33" s="28"/>
      <c r="DI33" s="27"/>
      <c r="DJ33" s="28"/>
      <c r="DK33" s="27"/>
      <c r="DL33" s="28"/>
      <c r="DM33" s="31">
        <f t="shared" si="41"/>
        <v>0</v>
      </c>
      <c r="DN33" s="42"/>
      <c r="DO33" s="31"/>
      <c r="DP33" s="31"/>
      <c r="DQ33" s="20">
        <v>24</v>
      </c>
      <c r="DR33" s="21"/>
      <c r="DS33" s="27"/>
      <c r="DT33" s="28"/>
      <c r="DU33" s="27"/>
      <c r="DV33" s="28"/>
      <c r="DW33" s="27"/>
      <c r="DX33" s="28"/>
      <c r="DY33" s="27"/>
      <c r="DZ33" s="28"/>
      <c r="EA33" s="27"/>
      <c r="EB33" s="28"/>
      <c r="EC33" s="27"/>
      <c r="ED33" s="28"/>
      <c r="EE33" s="27"/>
      <c r="EF33" s="28"/>
      <c r="EG33" s="31">
        <f t="shared" si="42"/>
        <v>0</v>
      </c>
      <c r="EH33" s="42"/>
      <c r="EI33" s="31"/>
      <c r="EJ33" s="31"/>
      <c r="EK33" s="20">
        <v>24</v>
      </c>
      <c r="EL33" s="21"/>
      <c r="EM33" s="27"/>
      <c r="EN33" s="28"/>
      <c r="EO33" s="27"/>
      <c r="EP33" s="28"/>
      <c r="EQ33" s="27"/>
      <c r="ER33" s="28"/>
      <c r="ES33" s="27"/>
      <c r="ET33" s="28"/>
      <c r="EU33" s="27"/>
      <c r="EV33" s="28"/>
      <c r="EW33" s="27"/>
      <c r="EX33" s="28"/>
      <c r="EY33" s="27"/>
      <c r="EZ33" s="28"/>
      <c r="FA33" s="31">
        <f t="shared" si="43"/>
        <v>0</v>
      </c>
      <c r="FB33" s="42"/>
      <c r="FC33" s="31"/>
      <c r="FD33" s="31"/>
      <c r="FE33" s="20">
        <v>24</v>
      </c>
      <c r="FF33" s="21"/>
      <c r="FG33" s="27"/>
      <c r="FH33" s="28"/>
      <c r="FI33" s="27"/>
      <c r="FJ33" s="28"/>
      <c r="FK33" s="27"/>
      <c r="FL33" s="28"/>
      <c r="FM33" s="27"/>
      <c r="FN33" s="28"/>
      <c r="FO33" s="27"/>
      <c r="FP33" s="28"/>
      <c r="FQ33" s="27"/>
      <c r="FR33" s="28"/>
      <c r="FS33" s="27"/>
      <c r="FT33" s="28"/>
      <c r="FU33" s="31">
        <f t="shared" si="44"/>
        <v>0</v>
      </c>
      <c r="FV33" s="42"/>
      <c r="FW33" s="31"/>
      <c r="FX33" s="31"/>
    </row>
    <row r="34" spans="1:180" ht="47.4" customHeight="1">
      <c r="A34" s="20">
        <v>13</v>
      </c>
      <c r="B34" s="21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31">
        <f t="shared" si="49"/>
        <v>0</v>
      </c>
      <c r="R34" s="42"/>
      <c r="S34" s="42"/>
      <c r="T34" s="31"/>
      <c r="U34" s="20">
        <v>13</v>
      </c>
      <c r="V34" s="21"/>
      <c r="W34" s="27"/>
      <c r="X34" s="28"/>
      <c r="Y34" s="27"/>
      <c r="Z34" s="28"/>
      <c r="AA34" s="27"/>
      <c r="AB34" s="28"/>
      <c r="AC34" s="27"/>
      <c r="AD34" s="28"/>
      <c r="AE34" s="27"/>
      <c r="AF34" s="28"/>
      <c r="AG34" s="27"/>
      <c r="AH34" s="28"/>
      <c r="AI34" s="27"/>
      <c r="AJ34" s="28"/>
      <c r="AK34" s="31">
        <f t="shared" si="37"/>
        <v>0</v>
      </c>
      <c r="AL34" s="42"/>
      <c r="AM34" s="31"/>
      <c r="AN34" s="31"/>
      <c r="AO34" s="20">
        <v>13</v>
      </c>
      <c r="AP34" s="21"/>
      <c r="AQ34" s="27"/>
      <c r="AR34" s="28"/>
      <c r="AS34" s="27"/>
      <c r="AT34" s="28"/>
      <c r="AU34" s="27"/>
      <c r="AV34" s="28"/>
      <c r="AW34" s="27"/>
      <c r="AX34" s="28"/>
      <c r="AY34" s="27"/>
      <c r="AZ34" s="28"/>
      <c r="BA34" s="27"/>
      <c r="BB34" s="28"/>
      <c r="BC34" s="27"/>
      <c r="BD34" s="28"/>
      <c r="BE34" s="31">
        <f t="shared" si="38"/>
        <v>0</v>
      </c>
      <c r="BF34" s="42"/>
      <c r="BG34" s="31"/>
      <c r="BH34" s="31"/>
      <c r="BI34" s="20">
        <v>19</v>
      </c>
      <c r="BJ34" s="21"/>
      <c r="BK34" s="27"/>
      <c r="BL34" s="28"/>
      <c r="BM34" s="27"/>
      <c r="BN34" s="28"/>
      <c r="BO34" s="27"/>
      <c r="BP34" s="28"/>
      <c r="BQ34" s="27"/>
      <c r="BR34" s="28"/>
      <c r="BS34" s="27"/>
      <c r="BT34" s="28"/>
      <c r="BU34" s="27"/>
      <c r="BV34" s="28"/>
      <c r="BW34" s="27"/>
      <c r="BX34" s="28"/>
      <c r="BY34" s="31">
        <f t="shared" si="39"/>
        <v>0</v>
      </c>
      <c r="BZ34" s="42"/>
      <c r="CA34" s="31"/>
      <c r="CB34" s="31"/>
      <c r="CC34" s="20">
        <v>25</v>
      </c>
      <c r="CD34" s="21"/>
      <c r="CE34" s="27"/>
      <c r="CF34" s="28"/>
      <c r="CG34" s="27"/>
      <c r="CH34" s="28"/>
      <c r="CI34" s="27"/>
      <c r="CJ34" s="28"/>
      <c r="CK34" s="27"/>
      <c r="CL34" s="28"/>
      <c r="CM34" s="27"/>
      <c r="CN34" s="28"/>
      <c r="CO34" s="27"/>
      <c r="CP34" s="28"/>
      <c r="CQ34" s="27"/>
      <c r="CR34" s="28"/>
      <c r="CS34" s="31">
        <f t="shared" si="40"/>
        <v>0</v>
      </c>
      <c r="CT34" s="42"/>
      <c r="CU34" s="31"/>
      <c r="CV34" s="31"/>
      <c r="CW34" s="20">
        <v>25</v>
      </c>
      <c r="CX34" s="21" t="s">
        <v>89</v>
      </c>
      <c r="CY34" s="27"/>
      <c r="CZ34" s="28"/>
      <c r="DA34" s="27"/>
      <c r="DB34" s="28"/>
      <c r="DC34" s="27">
        <v>2</v>
      </c>
      <c r="DD34" s="28"/>
      <c r="DE34" s="27"/>
      <c r="DF34" s="28"/>
      <c r="DG34" s="27">
        <v>2</v>
      </c>
      <c r="DH34" s="28"/>
      <c r="DI34" s="27"/>
      <c r="DJ34" s="28"/>
      <c r="DK34" s="27"/>
      <c r="DL34" s="28"/>
      <c r="DM34" s="31">
        <f t="shared" si="41"/>
        <v>0</v>
      </c>
      <c r="DN34" s="42"/>
      <c r="DO34" s="31"/>
      <c r="DP34" s="31"/>
      <c r="DQ34" s="20">
        <v>25</v>
      </c>
      <c r="DR34" s="21"/>
      <c r="DS34" s="27"/>
      <c r="DT34" s="28"/>
      <c r="DU34" s="27"/>
      <c r="DV34" s="28"/>
      <c r="DW34" s="27"/>
      <c r="DX34" s="28"/>
      <c r="DY34" s="27"/>
      <c r="DZ34" s="28"/>
      <c r="EA34" s="27"/>
      <c r="EB34" s="28"/>
      <c r="EC34" s="27"/>
      <c r="ED34" s="28"/>
      <c r="EE34" s="27"/>
      <c r="EF34" s="28"/>
      <c r="EG34" s="31">
        <f t="shared" si="42"/>
        <v>0</v>
      </c>
      <c r="EH34" s="42"/>
      <c r="EI34" s="31"/>
      <c r="EJ34" s="31"/>
      <c r="EK34" s="20">
        <v>25</v>
      </c>
      <c r="EL34" s="21"/>
      <c r="EM34" s="27"/>
      <c r="EN34" s="28"/>
      <c r="EO34" s="27"/>
      <c r="EP34" s="28"/>
      <c r="EQ34" s="27"/>
      <c r="ER34" s="28"/>
      <c r="ES34" s="27"/>
      <c r="ET34" s="28"/>
      <c r="EU34" s="27"/>
      <c r="EV34" s="28"/>
      <c r="EW34" s="27"/>
      <c r="EX34" s="28"/>
      <c r="EY34" s="27"/>
      <c r="EZ34" s="28"/>
      <c r="FA34" s="31">
        <f t="shared" si="43"/>
        <v>0</v>
      </c>
      <c r="FB34" s="42"/>
      <c r="FC34" s="31"/>
      <c r="FD34" s="31"/>
      <c r="FE34" s="20">
        <v>25</v>
      </c>
      <c r="FF34" s="21"/>
      <c r="FG34" s="27"/>
      <c r="FH34" s="28"/>
      <c r="FI34" s="27"/>
      <c r="FJ34" s="28"/>
      <c r="FK34" s="27"/>
      <c r="FL34" s="28"/>
      <c r="FM34" s="27"/>
      <c r="FN34" s="28"/>
      <c r="FO34" s="27"/>
      <c r="FP34" s="28"/>
      <c r="FQ34" s="27"/>
      <c r="FR34" s="28"/>
      <c r="FS34" s="27"/>
      <c r="FT34" s="28"/>
      <c r="FU34" s="31">
        <f t="shared" si="44"/>
        <v>0</v>
      </c>
      <c r="FV34" s="42"/>
      <c r="FW34" s="31"/>
      <c r="FX34" s="31"/>
    </row>
    <row r="35" spans="1:180" ht="47.4" customHeight="1">
      <c r="A35" s="20">
        <v>14</v>
      </c>
      <c r="B35" s="21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31">
        <f t="shared" si="49"/>
        <v>0</v>
      </c>
      <c r="R35" s="42"/>
      <c r="S35" s="42"/>
      <c r="T35" s="31"/>
      <c r="U35" s="20">
        <v>14</v>
      </c>
      <c r="V35" s="21"/>
      <c r="W35" s="27"/>
      <c r="X35" s="28"/>
      <c r="Y35" s="27"/>
      <c r="Z35" s="28"/>
      <c r="AA35" s="27"/>
      <c r="AB35" s="28"/>
      <c r="AC35" s="27"/>
      <c r="AD35" s="28"/>
      <c r="AE35" s="27"/>
      <c r="AF35" s="28"/>
      <c r="AG35" s="27"/>
      <c r="AH35" s="28"/>
      <c r="AI35" s="27"/>
      <c r="AJ35" s="28"/>
      <c r="AK35" s="31">
        <f t="shared" si="37"/>
        <v>0</v>
      </c>
      <c r="AL35" s="42"/>
      <c r="AM35" s="31"/>
      <c r="AN35" s="31"/>
      <c r="AO35" s="20">
        <v>14</v>
      </c>
      <c r="AP35" s="21"/>
      <c r="AQ35" s="27"/>
      <c r="AR35" s="28"/>
      <c r="AS35" s="27"/>
      <c r="AT35" s="28"/>
      <c r="AU35" s="27"/>
      <c r="AV35" s="28"/>
      <c r="AW35" s="27"/>
      <c r="AX35" s="28"/>
      <c r="AY35" s="27"/>
      <c r="AZ35" s="28"/>
      <c r="BA35" s="27"/>
      <c r="BB35" s="28"/>
      <c r="BC35" s="27"/>
      <c r="BD35" s="28"/>
      <c r="BE35" s="31">
        <f t="shared" si="38"/>
        <v>0</v>
      </c>
      <c r="BF35" s="42"/>
      <c r="BG35" s="31"/>
      <c r="BH35" s="31"/>
      <c r="BI35" s="20">
        <v>20</v>
      </c>
      <c r="BJ35" s="21"/>
      <c r="BK35" s="27"/>
      <c r="BL35" s="28"/>
      <c r="BM35" s="27"/>
      <c r="BN35" s="28"/>
      <c r="BO35" s="27"/>
      <c r="BP35" s="28"/>
      <c r="BQ35" s="27"/>
      <c r="BR35" s="28"/>
      <c r="BS35" s="27"/>
      <c r="BT35" s="28"/>
      <c r="BU35" s="27"/>
      <c r="BV35" s="28"/>
      <c r="BW35" s="27"/>
      <c r="BX35" s="28"/>
      <c r="BY35" s="31">
        <f t="shared" si="39"/>
        <v>0</v>
      </c>
      <c r="BZ35" s="42"/>
      <c r="CA35" s="31"/>
      <c r="CB35" s="31"/>
      <c r="CC35" s="20">
        <v>26</v>
      </c>
      <c r="CD35" s="21"/>
      <c r="CE35" s="27"/>
      <c r="CF35" s="28"/>
      <c r="CG35" s="27"/>
      <c r="CH35" s="28"/>
      <c r="CI35" s="27"/>
      <c r="CJ35" s="28"/>
      <c r="CK35" s="27"/>
      <c r="CL35" s="28"/>
      <c r="CM35" s="27"/>
      <c r="CN35" s="28"/>
      <c r="CO35" s="27"/>
      <c r="CP35" s="28"/>
      <c r="CQ35" s="27"/>
      <c r="CR35" s="28"/>
      <c r="CS35" s="31">
        <f t="shared" si="40"/>
        <v>0</v>
      </c>
      <c r="CT35" s="42"/>
      <c r="CU35" s="31"/>
      <c r="CV35" s="31"/>
      <c r="CW35" s="20">
        <v>26</v>
      </c>
      <c r="CX35" s="21" t="s">
        <v>87</v>
      </c>
      <c r="CY35" s="27"/>
      <c r="CZ35" s="28"/>
      <c r="DA35" s="27"/>
      <c r="DB35" s="28"/>
      <c r="DC35" s="27">
        <v>2</v>
      </c>
      <c r="DD35" s="28"/>
      <c r="DE35" s="27"/>
      <c r="DF35" s="28"/>
      <c r="DG35" s="27">
        <v>2</v>
      </c>
      <c r="DH35" s="28"/>
      <c r="DI35" s="27"/>
      <c r="DJ35" s="28"/>
      <c r="DK35" s="27"/>
      <c r="DL35" s="28"/>
      <c r="DM35" s="31">
        <f t="shared" si="41"/>
        <v>0</v>
      </c>
      <c r="DN35" s="42"/>
      <c r="DO35" s="31"/>
      <c r="DP35" s="31"/>
      <c r="DQ35" s="20">
        <v>26</v>
      </c>
      <c r="DR35" s="21"/>
      <c r="DS35" s="27"/>
      <c r="DT35" s="28"/>
      <c r="DU35" s="27"/>
      <c r="DV35" s="28"/>
      <c r="DW35" s="27"/>
      <c r="DX35" s="28"/>
      <c r="DY35" s="27"/>
      <c r="DZ35" s="28"/>
      <c r="EA35" s="27"/>
      <c r="EB35" s="28"/>
      <c r="EC35" s="27"/>
      <c r="ED35" s="28"/>
      <c r="EE35" s="27"/>
      <c r="EF35" s="28"/>
      <c r="EG35" s="31">
        <f t="shared" si="42"/>
        <v>0</v>
      </c>
      <c r="EH35" s="42"/>
      <c r="EI35" s="31"/>
      <c r="EJ35" s="31"/>
      <c r="EK35" s="20">
        <v>26</v>
      </c>
      <c r="EL35" s="21"/>
      <c r="EM35" s="27"/>
      <c r="EN35" s="28"/>
      <c r="EO35" s="27"/>
      <c r="EP35" s="28"/>
      <c r="EQ35" s="27"/>
      <c r="ER35" s="28"/>
      <c r="ES35" s="27"/>
      <c r="ET35" s="28"/>
      <c r="EU35" s="27"/>
      <c r="EV35" s="28"/>
      <c r="EW35" s="27"/>
      <c r="EX35" s="28"/>
      <c r="EY35" s="27"/>
      <c r="EZ35" s="28"/>
      <c r="FA35" s="31">
        <f t="shared" si="43"/>
        <v>0</v>
      </c>
      <c r="FB35" s="42"/>
      <c r="FC35" s="31"/>
      <c r="FD35" s="31"/>
      <c r="FE35" s="20">
        <v>26</v>
      </c>
      <c r="FF35" s="21"/>
      <c r="FG35" s="27"/>
      <c r="FH35" s="28"/>
      <c r="FI35" s="27"/>
      <c r="FJ35" s="28"/>
      <c r="FK35" s="27"/>
      <c r="FL35" s="28"/>
      <c r="FM35" s="27"/>
      <c r="FN35" s="28"/>
      <c r="FO35" s="27"/>
      <c r="FP35" s="28"/>
      <c r="FQ35" s="27"/>
      <c r="FR35" s="28"/>
      <c r="FS35" s="27"/>
      <c r="FT35" s="28"/>
      <c r="FU35" s="31">
        <f t="shared" si="44"/>
        <v>0</v>
      </c>
      <c r="FV35" s="42"/>
      <c r="FW35" s="31"/>
      <c r="FX35" s="31"/>
    </row>
    <row r="36" spans="1:180" ht="47.4" customHeight="1">
      <c r="A36" s="20">
        <v>11</v>
      </c>
      <c r="B36" s="21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31">
        <f t="shared" si="49"/>
        <v>0</v>
      </c>
      <c r="R36" s="42"/>
      <c r="S36" s="42"/>
      <c r="T36" s="31"/>
      <c r="U36" s="20">
        <v>11</v>
      </c>
      <c r="V36" s="21" t="s">
        <v>51</v>
      </c>
      <c r="W36" s="27"/>
      <c r="X36" s="28"/>
      <c r="Y36" s="27"/>
      <c r="Z36" s="28"/>
      <c r="AA36" s="27"/>
      <c r="AB36" s="28"/>
      <c r="AC36" s="27"/>
      <c r="AD36" s="28"/>
      <c r="AE36" s="27"/>
      <c r="AF36" s="28"/>
      <c r="AG36" s="27"/>
      <c r="AH36" s="28"/>
      <c r="AI36" s="27"/>
      <c r="AJ36" s="28"/>
      <c r="AK36" s="31">
        <f t="shared" si="37"/>
        <v>0</v>
      </c>
      <c r="AL36" s="42"/>
      <c r="AM36" s="31"/>
      <c r="AN36" s="31"/>
      <c r="AO36" s="20">
        <v>11</v>
      </c>
      <c r="AP36" s="21"/>
      <c r="AQ36" s="27"/>
      <c r="AR36" s="28"/>
      <c r="AS36" s="27"/>
      <c r="AT36" s="28"/>
      <c r="AU36" s="27"/>
      <c r="AV36" s="28"/>
      <c r="AW36" s="27"/>
      <c r="AX36" s="28"/>
      <c r="AY36" s="27"/>
      <c r="AZ36" s="28"/>
      <c r="BA36" s="27"/>
      <c r="BB36" s="28"/>
      <c r="BC36" s="27"/>
      <c r="BD36" s="28"/>
      <c r="BE36" s="31">
        <f t="shared" si="38"/>
        <v>0</v>
      </c>
      <c r="BF36" s="42"/>
      <c r="BG36" s="31"/>
      <c r="BH36" s="31"/>
      <c r="BI36" s="20">
        <v>21</v>
      </c>
      <c r="BJ36" s="21"/>
      <c r="BK36" s="27"/>
      <c r="BL36" s="28"/>
      <c r="BM36" s="27"/>
      <c r="BN36" s="28"/>
      <c r="BO36" s="27"/>
      <c r="BP36" s="28"/>
      <c r="BQ36" s="27"/>
      <c r="BR36" s="28"/>
      <c r="BS36" s="27"/>
      <c r="BT36" s="28"/>
      <c r="BU36" s="27"/>
      <c r="BV36" s="28"/>
      <c r="BW36" s="27"/>
      <c r="BX36" s="28"/>
      <c r="BY36" s="31">
        <f t="shared" si="39"/>
        <v>0</v>
      </c>
      <c r="BZ36" s="42"/>
      <c r="CA36" s="31"/>
      <c r="CB36" s="31"/>
      <c r="CC36" s="20">
        <v>27</v>
      </c>
      <c r="CD36" s="21"/>
      <c r="CE36" s="27"/>
      <c r="CF36" s="28"/>
      <c r="CG36" s="27"/>
      <c r="CH36" s="28"/>
      <c r="CI36" s="27"/>
      <c r="CJ36" s="28"/>
      <c r="CK36" s="27"/>
      <c r="CL36" s="28"/>
      <c r="CM36" s="27"/>
      <c r="CN36" s="28"/>
      <c r="CO36" s="27"/>
      <c r="CP36" s="28"/>
      <c r="CQ36" s="27"/>
      <c r="CR36" s="28"/>
      <c r="CS36" s="31">
        <f t="shared" si="40"/>
        <v>0</v>
      </c>
      <c r="CT36" s="42"/>
      <c r="CU36" s="31"/>
      <c r="CV36" s="31"/>
      <c r="CW36" s="20">
        <v>27</v>
      </c>
      <c r="CX36" s="21" t="s">
        <v>68</v>
      </c>
      <c r="CY36" s="27"/>
      <c r="CZ36" s="28"/>
      <c r="DA36" s="27"/>
      <c r="DB36" s="28"/>
      <c r="DC36" s="27">
        <v>2</v>
      </c>
      <c r="DD36" s="28"/>
      <c r="DE36" s="27"/>
      <c r="DF36" s="28"/>
      <c r="DG36" s="27">
        <v>2</v>
      </c>
      <c r="DH36" s="28"/>
      <c r="DI36" s="27"/>
      <c r="DJ36" s="28"/>
      <c r="DK36" s="27"/>
      <c r="DL36" s="28"/>
      <c r="DM36" s="31">
        <f t="shared" si="41"/>
        <v>0</v>
      </c>
      <c r="DN36" s="42"/>
      <c r="DO36" s="31"/>
      <c r="DP36" s="31"/>
      <c r="DQ36" s="20">
        <v>27</v>
      </c>
      <c r="DR36" s="21"/>
      <c r="DS36" s="27"/>
      <c r="DT36" s="28"/>
      <c r="DU36" s="27"/>
      <c r="DV36" s="28"/>
      <c r="DW36" s="27"/>
      <c r="DX36" s="28"/>
      <c r="DY36" s="27"/>
      <c r="DZ36" s="28"/>
      <c r="EA36" s="27"/>
      <c r="EB36" s="28"/>
      <c r="EC36" s="27"/>
      <c r="ED36" s="28"/>
      <c r="EE36" s="27"/>
      <c r="EF36" s="28"/>
      <c r="EG36" s="31">
        <f t="shared" si="42"/>
        <v>0</v>
      </c>
      <c r="EH36" s="42"/>
      <c r="EI36" s="31"/>
      <c r="EJ36" s="31"/>
      <c r="EK36" s="20">
        <v>27</v>
      </c>
      <c r="EL36" s="21"/>
      <c r="EM36" s="27"/>
      <c r="EN36" s="28"/>
      <c r="EO36" s="27"/>
      <c r="EP36" s="28"/>
      <c r="EQ36" s="27"/>
      <c r="ER36" s="28"/>
      <c r="ES36" s="27"/>
      <c r="ET36" s="28"/>
      <c r="EU36" s="27"/>
      <c r="EV36" s="28"/>
      <c r="EW36" s="27"/>
      <c r="EX36" s="28"/>
      <c r="EY36" s="27"/>
      <c r="EZ36" s="28"/>
      <c r="FA36" s="31">
        <f t="shared" si="43"/>
        <v>0</v>
      </c>
      <c r="FB36" s="42"/>
      <c r="FC36" s="31"/>
      <c r="FD36" s="31"/>
      <c r="FE36" s="20">
        <v>27</v>
      </c>
      <c r="FF36" s="21"/>
      <c r="FG36" s="27"/>
      <c r="FH36" s="28"/>
      <c r="FI36" s="27"/>
      <c r="FJ36" s="28"/>
      <c r="FK36" s="27"/>
      <c r="FL36" s="28"/>
      <c r="FM36" s="27"/>
      <c r="FN36" s="28"/>
      <c r="FO36" s="27"/>
      <c r="FP36" s="28"/>
      <c r="FQ36" s="27"/>
      <c r="FR36" s="28"/>
      <c r="FS36" s="27"/>
      <c r="FT36" s="28"/>
      <c r="FU36" s="31">
        <f t="shared" si="44"/>
        <v>0</v>
      </c>
      <c r="FV36" s="42"/>
      <c r="FW36" s="31"/>
      <c r="FX36" s="31"/>
    </row>
    <row r="37" spans="1:180" ht="47.4" customHeight="1">
      <c r="A37" s="20">
        <v>12</v>
      </c>
      <c r="B37" s="21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31">
        <f t="shared" si="49"/>
        <v>0</v>
      </c>
      <c r="R37" s="42"/>
      <c r="S37" s="42"/>
      <c r="T37" s="31"/>
      <c r="U37" s="20">
        <v>12</v>
      </c>
      <c r="V37" s="21" t="s">
        <v>52</v>
      </c>
      <c r="W37" s="27"/>
      <c r="X37" s="28"/>
      <c r="Y37" s="27"/>
      <c r="Z37" s="28"/>
      <c r="AA37" s="27"/>
      <c r="AB37" s="28"/>
      <c r="AC37" s="27"/>
      <c r="AD37" s="28"/>
      <c r="AE37" s="27"/>
      <c r="AF37" s="28"/>
      <c r="AG37" s="27"/>
      <c r="AH37" s="28"/>
      <c r="AI37" s="27"/>
      <c r="AJ37" s="28"/>
      <c r="AK37" s="31">
        <f t="shared" si="37"/>
        <v>0</v>
      </c>
      <c r="AL37" s="42"/>
      <c r="AM37" s="31"/>
      <c r="AN37" s="31"/>
      <c r="AO37" s="20">
        <v>12</v>
      </c>
      <c r="AP37" s="21"/>
      <c r="AQ37" s="27"/>
      <c r="AR37" s="28"/>
      <c r="AS37" s="27"/>
      <c r="AT37" s="28"/>
      <c r="AU37" s="27"/>
      <c r="AV37" s="28"/>
      <c r="AW37" s="27"/>
      <c r="AX37" s="28"/>
      <c r="AY37" s="27"/>
      <c r="AZ37" s="28"/>
      <c r="BA37" s="27"/>
      <c r="BB37" s="28"/>
      <c r="BC37" s="27"/>
      <c r="BD37" s="28"/>
      <c r="BE37" s="31">
        <f t="shared" si="38"/>
        <v>0</v>
      </c>
      <c r="BF37" s="42"/>
      <c r="BG37" s="31"/>
      <c r="BH37" s="31"/>
      <c r="BI37" s="20">
        <v>22</v>
      </c>
      <c r="BJ37" s="21"/>
      <c r="BK37" s="27"/>
      <c r="BL37" s="28"/>
      <c r="BM37" s="27"/>
      <c r="BN37" s="28"/>
      <c r="BO37" s="27"/>
      <c r="BP37" s="28"/>
      <c r="BQ37" s="27"/>
      <c r="BR37" s="28"/>
      <c r="BS37" s="27"/>
      <c r="BT37" s="28"/>
      <c r="BU37" s="27"/>
      <c r="BV37" s="28"/>
      <c r="BW37" s="27"/>
      <c r="BX37" s="28"/>
      <c r="BY37" s="31">
        <f t="shared" si="39"/>
        <v>0</v>
      </c>
      <c r="BZ37" s="42"/>
      <c r="CA37" s="31"/>
      <c r="CB37" s="31"/>
      <c r="CC37" s="20">
        <v>28</v>
      </c>
      <c r="CD37" s="21"/>
      <c r="CE37" s="27"/>
      <c r="CF37" s="28"/>
      <c r="CG37" s="27"/>
      <c r="CH37" s="28"/>
      <c r="CI37" s="27"/>
      <c r="CJ37" s="28"/>
      <c r="CK37" s="27"/>
      <c r="CL37" s="28"/>
      <c r="CM37" s="27"/>
      <c r="CN37" s="28"/>
      <c r="CO37" s="27"/>
      <c r="CP37" s="28"/>
      <c r="CQ37" s="27"/>
      <c r="CR37" s="28"/>
      <c r="CS37" s="31">
        <f t="shared" si="40"/>
        <v>0</v>
      </c>
      <c r="CT37" s="42"/>
      <c r="CU37" s="31"/>
      <c r="CV37" s="31"/>
      <c r="CW37" s="20">
        <v>28</v>
      </c>
      <c r="CX37" s="21" t="s">
        <v>88</v>
      </c>
      <c r="CY37" s="27"/>
      <c r="CZ37" s="28"/>
      <c r="DA37" s="27"/>
      <c r="DB37" s="28"/>
      <c r="DC37" s="27">
        <v>2</v>
      </c>
      <c r="DD37" s="28"/>
      <c r="DE37" s="27"/>
      <c r="DF37" s="28"/>
      <c r="DG37" s="27">
        <v>2</v>
      </c>
      <c r="DH37" s="28"/>
      <c r="DI37" s="27"/>
      <c r="DJ37" s="28"/>
      <c r="DK37" s="27"/>
      <c r="DL37" s="28"/>
      <c r="DM37" s="31">
        <f t="shared" si="41"/>
        <v>0</v>
      </c>
      <c r="DN37" s="42"/>
      <c r="DO37" s="31"/>
      <c r="DP37" s="31"/>
      <c r="DQ37" s="20">
        <v>28</v>
      </c>
      <c r="DR37" s="21"/>
      <c r="DS37" s="27"/>
      <c r="DT37" s="28"/>
      <c r="DU37" s="27"/>
      <c r="DV37" s="28"/>
      <c r="DW37" s="27"/>
      <c r="DX37" s="28"/>
      <c r="DY37" s="27"/>
      <c r="DZ37" s="28"/>
      <c r="EA37" s="27"/>
      <c r="EB37" s="28"/>
      <c r="EC37" s="27"/>
      <c r="ED37" s="28"/>
      <c r="EE37" s="27"/>
      <c r="EF37" s="28"/>
      <c r="EG37" s="31">
        <f t="shared" si="42"/>
        <v>0</v>
      </c>
      <c r="EH37" s="42"/>
      <c r="EI37" s="31"/>
      <c r="EJ37" s="31"/>
      <c r="EK37" s="20">
        <v>28</v>
      </c>
      <c r="EL37" s="21"/>
      <c r="EM37" s="27"/>
      <c r="EN37" s="28"/>
      <c r="EO37" s="27"/>
      <c r="EP37" s="28"/>
      <c r="EQ37" s="27"/>
      <c r="ER37" s="28"/>
      <c r="ES37" s="27"/>
      <c r="ET37" s="28"/>
      <c r="EU37" s="27"/>
      <c r="EV37" s="28"/>
      <c r="EW37" s="27"/>
      <c r="EX37" s="28"/>
      <c r="EY37" s="27"/>
      <c r="EZ37" s="28"/>
      <c r="FA37" s="31">
        <f t="shared" si="43"/>
        <v>0</v>
      </c>
      <c r="FB37" s="42"/>
      <c r="FC37" s="31"/>
      <c r="FD37" s="31"/>
      <c r="FE37" s="20">
        <v>28</v>
      </c>
      <c r="FF37" s="21"/>
      <c r="FG37" s="27"/>
      <c r="FH37" s="28"/>
      <c r="FI37" s="27"/>
      <c r="FJ37" s="28"/>
      <c r="FK37" s="27"/>
      <c r="FL37" s="28"/>
      <c r="FM37" s="27"/>
      <c r="FN37" s="28"/>
      <c r="FO37" s="27"/>
      <c r="FP37" s="28"/>
      <c r="FQ37" s="27"/>
      <c r="FR37" s="28"/>
      <c r="FS37" s="27"/>
      <c r="FT37" s="28"/>
      <c r="FU37" s="31">
        <f t="shared" si="44"/>
        <v>0</v>
      </c>
      <c r="FV37" s="42"/>
      <c r="FW37" s="31"/>
      <c r="FX37" s="31"/>
    </row>
    <row r="38" spans="1:180" ht="47.4" customHeight="1">
      <c r="A38" s="20">
        <v>13</v>
      </c>
      <c r="B38" s="21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31">
        <f t="shared" si="49"/>
        <v>0</v>
      </c>
      <c r="R38" s="42"/>
      <c r="S38" s="42"/>
      <c r="T38" s="31"/>
      <c r="U38" s="20">
        <v>13</v>
      </c>
      <c r="V38" s="21"/>
      <c r="W38" s="27"/>
      <c r="X38" s="28"/>
      <c r="Y38" s="27"/>
      <c r="Z38" s="28"/>
      <c r="AA38" s="27"/>
      <c r="AB38" s="28"/>
      <c r="AC38" s="27"/>
      <c r="AD38" s="28"/>
      <c r="AE38" s="27"/>
      <c r="AF38" s="28"/>
      <c r="AG38" s="27"/>
      <c r="AH38" s="28"/>
      <c r="AI38" s="27"/>
      <c r="AJ38" s="28"/>
      <c r="AK38" s="31">
        <f t="shared" si="37"/>
        <v>0</v>
      </c>
      <c r="AL38" s="42"/>
      <c r="AM38" s="31"/>
      <c r="AN38" s="31"/>
      <c r="AO38" s="20">
        <v>13</v>
      </c>
      <c r="AP38" s="21"/>
      <c r="AQ38" s="27"/>
      <c r="AR38" s="28"/>
      <c r="AS38" s="27"/>
      <c r="AT38" s="28"/>
      <c r="AU38" s="27"/>
      <c r="AV38" s="28"/>
      <c r="AW38" s="27"/>
      <c r="AX38" s="28"/>
      <c r="AY38" s="27"/>
      <c r="AZ38" s="28"/>
      <c r="BA38" s="27"/>
      <c r="BB38" s="28"/>
      <c r="BC38" s="27"/>
      <c r="BD38" s="28"/>
      <c r="BE38" s="31">
        <f t="shared" si="38"/>
        <v>0</v>
      </c>
      <c r="BF38" s="42"/>
      <c r="BG38" s="31"/>
      <c r="BH38" s="31"/>
      <c r="BI38" s="20">
        <v>23</v>
      </c>
      <c r="BJ38" s="21"/>
      <c r="BK38" s="27"/>
      <c r="BL38" s="28"/>
      <c r="BM38" s="27"/>
      <c r="BN38" s="28"/>
      <c r="BO38" s="27"/>
      <c r="BP38" s="28"/>
      <c r="BQ38" s="27"/>
      <c r="BR38" s="28"/>
      <c r="BS38" s="27"/>
      <c r="BT38" s="28"/>
      <c r="BU38" s="27"/>
      <c r="BV38" s="28"/>
      <c r="BW38" s="27"/>
      <c r="BX38" s="28"/>
      <c r="BY38" s="31">
        <f t="shared" si="39"/>
        <v>0</v>
      </c>
      <c r="BZ38" s="42"/>
      <c r="CA38" s="31"/>
      <c r="CB38" s="31"/>
      <c r="CC38" s="20">
        <v>29</v>
      </c>
      <c r="CD38" s="21"/>
      <c r="CE38" s="27"/>
      <c r="CF38" s="28"/>
      <c r="CG38" s="27"/>
      <c r="CH38" s="28"/>
      <c r="CI38" s="27"/>
      <c r="CJ38" s="28"/>
      <c r="CK38" s="27"/>
      <c r="CL38" s="28"/>
      <c r="CM38" s="27"/>
      <c r="CN38" s="28"/>
      <c r="CO38" s="27"/>
      <c r="CP38" s="28"/>
      <c r="CQ38" s="27"/>
      <c r="CR38" s="28"/>
      <c r="CS38" s="31">
        <f t="shared" si="40"/>
        <v>0</v>
      </c>
      <c r="CT38" s="42"/>
      <c r="CU38" s="31"/>
      <c r="CV38" s="31"/>
      <c r="CW38" s="20">
        <v>29</v>
      </c>
      <c r="CX38" s="21" t="s">
        <v>56</v>
      </c>
      <c r="CY38" s="27"/>
      <c r="CZ38" s="28"/>
      <c r="DA38" s="27"/>
      <c r="DB38" s="28"/>
      <c r="DC38" s="27"/>
      <c r="DD38" s="28"/>
      <c r="DE38" s="27"/>
      <c r="DF38" s="28"/>
      <c r="DG38" s="27"/>
      <c r="DH38" s="28"/>
      <c r="DI38" s="27"/>
      <c r="DJ38" s="28"/>
      <c r="DK38" s="27"/>
      <c r="DL38" s="28"/>
      <c r="DM38" s="31">
        <f t="shared" si="41"/>
        <v>0</v>
      </c>
      <c r="DN38" s="42"/>
      <c r="DO38" s="31"/>
      <c r="DP38" s="31"/>
      <c r="DQ38" s="20">
        <v>29</v>
      </c>
      <c r="DR38" s="21"/>
      <c r="DS38" s="27"/>
      <c r="DT38" s="28"/>
      <c r="DU38" s="27"/>
      <c r="DV38" s="28"/>
      <c r="DW38" s="27"/>
      <c r="DX38" s="28"/>
      <c r="DY38" s="27"/>
      <c r="DZ38" s="28"/>
      <c r="EA38" s="27"/>
      <c r="EB38" s="28"/>
      <c r="EC38" s="27"/>
      <c r="ED38" s="28"/>
      <c r="EE38" s="27"/>
      <c r="EF38" s="28"/>
      <c r="EG38" s="31">
        <f t="shared" si="42"/>
        <v>0</v>
      </c>
      <c r="EH38" s="42"/>
      <c r="EI38" s="31"/>
      <c r="EJ38" s="31"/>
      <c r="EK38" s="20">
        <v>29</v>
      </c>
      <c r="EL38" s="21"/>
      <c r="EM38" s="27"/>
      <c r="EN38" s="28"/>
      <c r="EO38" s="27"/>
      <c r="EP38" s="28"/>
      <c r="EQ38" s="27"/>
      <c r="ER38" s="28"/>
      <c r="ES38" s="27"/>
      <c r="ET38" s="28"/>
      <c r="EU38" s="27"/>
      <c r="EV38" s="28"/>
      <c r="EW38" s="27"/>
      <c r="EX38" s="28"/>
      <c r="EY38" s="27"/>
      <c r="EZ38" s="28"/>
      <c r="FA38" s="31">
        <f t="shared" si="43"/>
        <v>0</v>
      </c>
      <c r="FB38" s="42"/>
      <c r="FC38" s="31"/>
      <c r="FD38" s="31"/>
      <c r="FE38" s="20">
        <v>29</v>
      </c>
      <c r="FF38" s="21"/>
      <c r="FG38" s="27"/>
      <c r="FH38" s="28"/>
      <c r="FI38" s="27"/>
      <c r="FJ38" s="28"/>
      <c r="FK38" s="27"/>
      <c r="FL38" s="28"/>
      <c r="FM38" s="27"/>
      <c r="FN38" s="28"/>
      <c r="FO38" s="27"/>
      <c r="FP38" s="28"/>
      <c r="FQ38" s="27"/>
      <c r="FR38" s="28"/>
      <c r="FS38" s="27"/>
      <c r="FT38" s="28"/>
      <c r="FU38" s="31">
        <f t="shared" si="44"/>
        <v>0</v>
      </c>
      <c r="FV38" s="42"/>
      <c r="FW38" s="31"/>
      <c r="FX38" s="31"/>
    </row>
    <row r="39" spans="1:180" ht="47.4" customHeight="1">
      <c r="A39" s="20">
        <v>14</v>
      </c>
      <c r="B39" s="21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31">
        <f t="shared" si="49"/>
        <v>0</v>
      </c>
      <c r="R39" s="42"/>
      <c r="S39" s="42"/>
      <c r="T39" s="31"/>
      <c r="U39" s="20">
        <v>14</v>
      </c>
      <c r="V39" s="21"/>
      <c r="W39" s="27"/>
      <c r="X39" s="28"/>
      <c r="Y39" s="27"/>
      <c r="Z39" s="28"/>
      <c r="AA39" s="27"/>
      <c r="AB39" s="28"/>
      <c r="AC39" s="27"/>
      <c r="AD39" s="28"/>
      <c r="AE39" s="27"/>
      <c r="AF39" s="28"/>
      <c r="AG39" s="27"/>
      <c r="AH39" s="28"/>
      <c r="AI39" s="27"/>
      <c r="AJ39" s="28"/>
      <c r="AK39" s="31">
        <f t="shared" si="37"/>
        <v>0</v>
      </c>
      <c r="AL39" s="42"/>
      <c r="AM39" s="31"/>
      <c r="AN39" s="31"/>
      <c r="AO39" s="20">
        <v>14</v>
      </c>
      <c r="AP39" s="21"/>
      <c r="AQ39" s="27"/>
      <c r="AR39" s="28"/>
      <c r="AS39" s="27"/>
      <c r="AT39" s="28"/>
      <c r="AU39" s="27"/>
      <c r="AV39" s="28"/>
      <c r="AW39" s="27"/>
      <c r="AX39" s="28"/>
      <c r="AY39" s="27"/>
      <c r="AZ39" s="28"/>
      <c r="BA39" s="27"/>
      <c r="BB39" s="28"/>
      <c r="BC39" s="27"/>
      <c r="BD39" s="28"/>
      <c r="BE39" s="31">
        <f t="shared" si="38"/>
        <v>0</v>
      </c>
      <c r="BF39" s="42"/>
      <c r="BG39" s="31"/>
      <c r="BH39" s="31"/>
      <c r="BI39" s="20">
        <v>24</v>
      </c>
      <c r="BJ39" s="21"/>
      <c r="BK39" s="27"/>
      <c r="BL39" s="28"/>
      <c r="BM39" s="27"/>
      <c r="BN39" s="28"/>
      <c r="BO39" s="27"/>
      <c r="BP39" s="28"/>
      <c r="BQ39" s="27"/>
      <c r="BR39" s="28"/>
      <c r="BS39" s="27"/>
      <c r="BT39" s="28"/>
      <c r="BU39" s="27"/>
      <c r="BV39" s="28"/>
      <c r="BW39" s="27"/>
      <c r="BX39" s="28"/>
      <c r="BY39" s="31">
        <f t="shared" si="39"/>
        <v>0</v>
      </c>
      <c r="BZ39" s="42"/>
      <c r="CA39" s="31"/>
      <c r="CB39" s="31"/>
      <c r="CC39" s="20">
        <v>30</v>
      </c>
      <c r="CD39" s="21"/>
      <c r="CE39" s="27"/>
      <c r="CF39" s="28"/>
      <c r="CG39" s="27"/>
      <c r="CH39" s="28"/>
      <c r="CI39" s="27"/>
      <c r="CJ39" s="28"/>
      <c r="CK39" s="27"/>
      <c r="CL39" s="28"/>
      <c r="CM39" s="27"/>
      <c r="CN39" s="28"/>
      <c r="CO39" s="27"/>
      <c r="CP39" s="28"/>
      <c r="CQ39" s="27"/>
      <c r="CR39" s="28"/>
      <c r="CS39" s="31">
        <f t="shared" si="40"/>
        <v>0</v>
      </c>
      <c r="CT39" s="42"/>
      <c r="CU39" s="31"/>
      <c r="CV39" s="31"/>
      <c r="CW39" s="20">
        <v>30</v>
      </c>
      <c r="CX39" s="21" t="s">
        <v>55</v>
      </c>
      <c r="CY39" s="27"/>
      <c r="CZ39" s="28"/>
      <c r="DA39" s="27"/>
      <c r="DB39" s="28"/>
      <c r="DC39" s="27"/>
      <c r="DD39" s="28"/>
      <c r="DE39" s="27"/>
      <c r="DF39" s="28"/>
      <c r="DG39" s="27"/>
      <c r="DH39" s="28"/>
      <c r="DI39" s="27"/>
      <c r="DJ39" s="28"/>
      <c r="DK39" s="27"/>
      <c r="DL39" s="28"/>
      <c r="DM39" s="31">
        <f t="shared" si="41"/>
        <v>0</v>
      </c>
      <c r="DN39" s="42"/>
      <c r="DO39" s="31"/>
      <c r="DP39" s="31"/>
      <c r="DQ39" s="20">
        <v>30</v>
      </c>
      <c r="DR39" s="21"/>
      <c r="DS39" s="27"/>
      <c r="DT39" s="28"/>
      <c r="DU39" s="27"/>
      <c r="DV39" s="28"/>
      <c r="DW39" s="27"/>
      <c r="DX39" s="28"/>
      <c r="DY39" s="27"/>
      <c r="DZ39" s="28"/>
      <c r="EA39" s="27"/>
      <c r="EB39" s="28"/>
      <c r="EC39" s="27"/>
      <c r="ED39" s="28"/>
      <c r="EE39" s="27"/>
      <c r="EF39" s="28"/>
      <c r="EG39" s="31">
        <f t="shared" si="42"/>
        <v>0</v>
      </c>
      <c r="EH39" s="42"/>
      <c r="EI39" s="31"/>
      <c r="EJ39" s="31"/>
      <c r="EK39" s="20">
        <v>30</v>
      </c>
      <c r="EL39" s="21"/>
      <c r="EM39" s="27"/>
      <c r="EN39" s="28"/>
      <c r="EO39" s="27"/>
      <c r="EP39" s="28"/>
      <c r="EQ39" s="27"/>
      <c r="ER39" s="28"/>
      <c r="ES39" s="27"/>
      <c r="ET39" s="28"/>
      <c r="EU39" s="27"/>
      <c r="EV39" s="28"/>
      <c r="EW39" s="27"/>
      <c r="EX39" s="28"/>
      <c r="EY39" s="27"/>
      <c r="EZ39" s="28"/>
      <c r="FA39" s="31">
        <f t="shared" si="43"/>
        <v>0</v>
      </c>
      <c r="FB39" s="42"/>
      <c r="FC39" s="31"/>
      <c r="FD39" s="31"/>
      <c r="FE39" s="20">
        <v>30</v>
      </c>
      <c r="FF39" s="21"/>
      <c r="FG39" s="27"/>
      <c r="FH39" s="28"/>
      <c r="FI39" s="27"/>
      <c r="FJ39" s="28"/>
      <c r="FK39" s="27"/>
      <c r="FL39" s="28"/>
      <c r="FM39" s="27"/>
      <c r="FN39" s="28"/>
      <c r="FO39" s="27"/>
      <c r="FP39" s="28"/>
      <c r="FQ39" s="27"/>
      <c r="FR39" s="28"/>
      <c r="FS39" s="27"/>
      <c r="FT39" s="28"/>
      <c r="FU39" s="31">
        <f t="shared" si="44"/>
        <v>0</v>
      </c>
      <c r="FV39" s="42"/>
      <c r="FW39" s="31"/>
      <c r="FX39" s="31"/>
    </row>
    <row r="40" spans="1:180" ht="47.4" customHeight="1">
      <c r="A40" s="20">
        <v>15</v>
      </c>
      <c r="B40" s="21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31">
        <f t="shared" si="49"/>
        <v>0</v>
      </c>
      <c r="R40" s="42"/>
      <c r="S40" s="42"/>
      <c r="T40" s="31"/>
      <c r="U40" s="20">
        <v>15</v>
      </c>
      <c r="V40" s="21"/>
      <c r="W40" s="27"/>
      <c r="X40" s="28"/>
      <c r="Y40" s="27"/>
      <c r="Z40" s="28"/>
      <c r="AA40" s="27"/>
      <c r="AB40" s="28"/>
      <c r="AC40" s="27"/>
      <c r="AD40" s="28"/>
      <c r="AE40" s="27"/>
      <c r="AF40" s="28"/>
      <c r="AG40" s="27"/>
      <c r="AH40" s="28"/>
      <c r="AI40" s="27"/>
      <c r="AJ40" s="28"/>
      <c r="AK40" s="31">
        <f t="shared" si="37"/>
        <v>0</v>
      </c>
      <c r="AL40" s="42"/>
      <c r="AM40" s="31"/>
      <c r="AN40" s="31"/>
      <c r="AO40" s="20">
        <v>15</v>
      </c>
      <c r="AP40" s="21"/>
      <c r="AQ40" s="27"/>
      <c r="AR40" s="28"/>
      <c r="AS40" s="27"/>
      <c r="AT40" s="28"/>
      <c r="AU40" s="27"/>
      <c r="AV40" s="28"/>
      <c r="AW40" s="27"/>
      <c r="AX40" s="28"/>
      <c r="AY40" s="27"/>
      <c r="AZ40" s="28"/>
      <c r="BA40" s="27"/>
      <c r="BB40" s="28"/>
      <c r="BC40" s="27"/>
      <c r="BD40" s="28"/>
      <c r="BE40" s="31">
        <f t="shared" si="38"/>
        <v>0</v>
      </c>
      <c r="BF40" s="42"/>
      <c r="BG40" s="31"/>
      <c r="BH40" s="31"/>
      <c r="BI40" s="20">
        <v>25</v>
      </c>
      <c r="BJ40" s="21"/>
      <c r="BK40" s="27"/>
      <c r="BL40" s="28"/>
      <c r="BM40" s="27"/>
      <c r="BN40" s="28"/>
      <c r="BO40" s="27"/>
      <c r="BP40" s="28"/>
      <c r="BQ40" s="27"/>
      <c r="BR40" s="28"/>
      <c r="BS40" s="27"/>
      <c r="BT40" s="28"/>
      <c r="BU40" s="27"/>
      <c r="BV40" s="28"/>
      <c r="BW40" s="27"/>
      <c r="BX40" s="28"/>
      <c r="BY40" s="31">
        <f t="shared" si="39"/>
        <v>0</v>
      </c>
      <c r="BZ40" s="42"/>
      <c r="CA40" s="31"/>
      <c r="CB40" s="31"/>
      <c r="CC40" s="20">
        <v>31</v>
      </c>
      <c r="CD40" s="21"/>
      <c r="CE40" s="27"/>
      <c r="CF40" s="28"/>
      <c r="CG40" s="27"/>
      <c r="CH40" s="28"/>
      <c r="CI40" s="27"/>
      <c r="CJ40" s="28"/>
      <c r="CK40" s="27"/>
      <c r="CL40" s="28"/>
      <c r="CM40" s="27"/>
      <c r="CN40" s="28"/>
      <c r="CO40" s="27"/>
      <c r="CP40" s="28"/>
      <c r="CQ40" s="27"/>
      <c r="CR40" s="28"/>
      <c r="CS40" s="31">
        <f t="shared" si="40"/>
        <v>0</v>
      </c>
      <c r="CT40" s="42"/>
      <c r="CU40" s="31"/>
      <c r="CV40" s="31"/>
      <c r="CW40" s="20">
        <v>31</v>
      </c>
      <c r="CX40" s="21" t="s">
        <v>91</v>
      </c>
      <c r="CY40" s="27"/>
      <c r="CZ40" s="28"/>
      <c r="DA40" s="27"/>
      <c r="DB40" s="28"/>
      <c r="DC40" s="27">
        <v>2</v>
      </c>
      <c r="DD40" s="28"/>
      <c r="DE40" s="27"/>
      <c r="DF40" s="28"/>
      <c r="DG40" s="27">
        <v>2</v>
      </c>
      <c r="DH40" s="28"/>
      <c r="DI40" s="27"/>
      <c r="DJ40" s="28"/>
      <c r="DK40" s="27"/>
      <c r="DL40" s="28"/>
      <c r="DM40" s="31">
        <f t="shared" si="41"/>
        <v>0</v>
      </c>
      <c r="DN40" s="42"/>
      <c r="DO40" s="31"/>
      <c r="DP40" s="31"/>
      <c r="DQ40" s="20">
        <v>31</v>
      </c>
      <c r="DR40" s="21"/>
      <c r="DS40" s="27"/>
      <c r="DT40" s="28"/>
      <c r="DU40" s="27"/>
      <c r="DV40" s="28"/>
      <c r="DW40" s="27"/>
      <c r="DX40" s="28"/>
      <c r="DY40" s="27"/>
      <c r="DZ40" s="28"/>
      <c r="EA40" s="27"/>
      <c r="EB40" s="28"/>
      <c r="EC40" s="27"/>
      <c r="ED40" s="28"/>
      <c r="EE40" s="27"/>
      <c r="EF40" s="28"/>
      <c r="EG40" s="31">
        <f t="shared" si="42"/>
        <v>0</v>
      </c>
      <c r="EH40" s="42"/>
      <c r="EI40" s="31"/>
      <c r="EJ40" s="31"/>
      <c r="EK40" s="20">
        <v>31</v>
      </c>
      <c r="EL40" s="21"/>
      <c r="EM40" s="27"/>
      <c r="EN40" s="28"/>
      <c r="EO40" s="27"/>
      <c r="EP40" s="28"/>
      <c r="EQ40" s="27"/>
      <c r="ER40" s="28"/>
      <c r="ES40" s="27"/>
      <c r="ET40" s="28"/>
      <c r="EU40" s="27"/>
      <c r="EV40" s="28"/>
      <c r="EW40" s="27"/>
      <c r="EX40" s="28"/>
      <c r="EY40" s="27"/>
      <c r="EZ40" s="28"/>
      <c r="FA40" s="31">
        <f t="shared" si="43"/>
        <v>0</v>
      </c>
      <c r="FB40" s="42"/>
      <c r="FC40" s="31"/>
      <c r="FD40" s="31"/>
      <c r="FE40" s="20">
        <v>31</v>
      </c>
      <c r="FF40" s="21"/>
      <c r="FG40" s="27"/>
      <c r="FH40" s="28"/>
      <c r="FI40" s="27"/>
      <c r="FJ40" s="28"/>
      <c r="FK40" s="27"/>
      <c r="FL40" s="28"/>
      <c r="FM40" s="27"/>
      <c r="FN40" s="28"/>
      <c r="FO40" s="27"/>
      <c r="FP40" s="28"/>
      <c r="FQ40" s="27"/>
      <c r="FR40" s="28"/>
      <c r="FS40" s="27"/>
      <c r="FT40" s="28"/>
      <c r="FU40" s="31">
        <f t="shared" si="44"/>
        <v>0</v>
      </c>
      <c r="FV40" s="42"/>
      <c r="FW40" s="31"/>
      <c r="FX40" s="31"/>
    </row>
    <row r="41" spans="1:180" ht="47.4" customHeight="1">
      <c r="A41" s="20">
        <v>10</v>
      </c>
      <c r="B41" s="21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31">
        <f t="shared" si="49"/>
        <v>0</v>
      </c>
      <c r="R41" s="42"/>
      <c r="S41" s="42"/>
      <c r="T41" s="31"/>
      <c r="U41" s="20">
        <v>10</v>
      </c>
      <c r="V41" s="21" t="s">
        <v>49</v>
      </c>
      <c r="W41" s="27"/>
      <c r="X41" s="28"/>
      <c r="Y41" s="27"/>
      <c r="Z41" s="28"/>
      <c r="AA41" s="27"/>
      <c r="AB41" s="28"/>
      <c r="AC41" s="27"/>
      <c r="AD41" s="28"/>
      <c r="AE41" s="27"/>
      <c r="AF41" s="28"/>
      <c r="AG41" s="27"/>
      <c r="AH41" s="28"/>
      <c r="AI41" s="27"/>
      <c r="AJ41" s="28"/>
      <c r="AK41" s="31">
        <f>COUNTIF(W41:AJ41,"1")</f>
        <v>0</v>
      </c>
      <c r="AL41" s="42"/>
      <c r="AM41" s="31"/>
      <c r="AN41" s="31"/>
      <c r="AO41" s="20">
        <v>10</v>
      </c>
      <c r="AP41" s="21"/>
      <c r="AQ41" s="27"/>
      <c r="AR41" s="28"/>
      <c r="AS41" s="27"/>
      <c r="AT41" s="28"/>
      <c r="AU41" s="27"/>
      <c r="AV41" s="28"/>
      <c r="AW41" s="27"/>
      <c r="AX41" s="28"/>
      <c r="AY41" s="27"/>
      <c r="AZ41" s="28"/>
      <c r="BA41" s="27"/>
      <c r="BB41" s="28"/>
      <c r="BC41" s="27"/>
      <c r="BD41" s="28"/>
      <c r="BE41" s="31">
        <f>COUNTIF(AQ41:BD41,"1")</f>
        <v>0</v>
      </c>
      <c r="BF41" s="42"/>
      <c r="BG41" s="31"/>
      <c r="BH41" s="31"/>
      <c r="BI41" s="20">
        <v>26</v>
      </c>
      <c r="BJ41" s="21"/>
      <c r="BK41" s="27"/>
      <c r="BL41" s="28"/>
      <c r="BM41" s="27"/>
      <c r="BN41" s="28"/>
      <c r="BO41" s="27"/>
      <c r="BP41" s="28"/>
      <c r="BQ41" s="27"/>
      <c r="BR41" s="28"/>
      <c r="BS41" s="27"/>
      <c r="BT41" s="28"/>
      <c r="BU41" s="27"/>
      <c r="BV41" s="28"/>
      <c r="BW41" s="27"/>
      <c r="BX41" s="28"/>
      <c r="BY41" s="31">
        <f>COUNTIF(BK41:BX41,"1")</f>
        <v>0</v>
      </c>
      <c r="BZ41" s="42"/>
      <c r="CA41" s="31"/>
      <c r="CB41" s="31"/>
      <c r="CC41" s="20">
        <v>32</v>
      </c>
      <c r="CD41" s="21"/>
      <c r="CE41" s="27"/>
      <c r="CF41" s="28"/>
      <c r="CG41" s="27"/>
      <c r="CH41" s="28"/>
      <c r="CI41" s="27"/>
      <c r="CJ41" s="28"/>
      <c r="CK41" s="27"/>
      <c r="CL41" s="28"/>
      <c r="CM41" s="27"/>
      <c r="CN41" s="28"/>
      <c r="CO41" s="27"/>
      <c r="CP41" s="28"/>
      <c r="CQ41" s="27"/>
      <c r="CR41" s="28"/>
      <c r="CS41" s="31">
        <f t="shared" si="40"/>
        <v>0</v>
      </c>
      <c r="CT41" s="42"/>
      <c r="CU41" s="31"/>
      <c r="CV41" s="31"/>
      <c r="CW41" s="20">
        <v>32</v>
      </c>
      <c r="CX41" s="21"/>
      <c r="CY41" s="27"/>
      <c r="CZ41" s="28"/>
      <c r="DA41" s="27"/>
      <c r="DB41" s="28"/>
      <c r="DC41" s="27"/>
      <c r="DD41" s="28"/>
      <c r="DE41" s="27"/>
      <c r="DF41" s="28"/>
      <c r="DG41" s="27"/>
      <c r="DH41" s="28"/>
      <c r="DI41" s="27"/>
      <c r="DJ41" s="28"/>
      <c r="DK41" s="27"/>
      <c r="DL41" s="28"/>
      <c r="DM41" s="31">
        <f t="shared" si="41"/>
        <v>0</v>
      </c>
      <c r="DN41" s="42"/>
      <c r="DO41" s="31"/>
      <c r="DP41" s="31"/>
      <c r="DQ41" s="20">
        <v>32</v>
      </c>
      <c r="DR41" s="21"/>
      <c r="DS41" s="27"/>
      <c r="DT41" s="28"/>
      <c r="DU41" s="27"/>
      <c r="DV41" s="28"/>
      <c r="DW41" s="27"/>
      <c r="DX41" s="28"/>
      <c r="DY41" s="27"/>
      <c r="DZ41" s="28"/>
      <c r="EA41" s="27"/>
      <c r="EB41" s="28"/>
      <c r="EC41" s="27"/>
      <c r="ED41" s="28"/>
      <c r="EE41" s="27"/>
      <c r="EF41" s="28"/>
      <c r="EG41" s="31">
        <f t="shared" si="42"/>
        <v>0</v>
      </c>
      <c r="EH41" s="42"/>
      <c r="EI41" s="31"/>
      <c r="EJ41" s="31"/>
      <c r="EK41" s="20">
        <v>32</v>
      </c>
      <c r="EL41" s="21"/>
      <c r="EM41" s="27"/>
      <c r="EN41" s="28"/>
      <c r="EO41" s="27"/>
      <c r="EP41" s="28"/>
      <c r="EQ41" s="27"/>
      <c r="ER41" s="28"/>
      <c r="ES41" s="27"/>
      <c r="ET41" s="28"/>
      <c r="EU41" s="27"/>
      <c r="EV41" s="28"/>
      <c r="EW41" s="27"/>
      <c r="EX41" s="28"/>
      <c r="EY41" s="27"/>
      <c r="EZ41" s="28"/>
      <c r="FA41" s="31">
        <f t="shared" si="43"/>
        <v>0</v>
      </c>
      <c r="FB41" s="42"/>
      <c r="FC41" s="31"/>
      <c r="FD41" s="31"/>
      <c r="FE41" s="20">
        <v>32</v>
      </c>
      <c r="FF41" s="21"/>
      <c r="FG41" s="27"/>
      <c r="FH41" s="28"/>
      <c r="FI41" s="27"/>
      <c r="FJ41" s="28"/>
      <c r="FK41" s="27"/>
      <c r="FL41" s="28"/>
      <c r="FM41" s="27"/>
      <c r="FN41" s="28"/>
      <c r="FO41" s="27"/>
      <c r="FP41" s="28"/>
      <c r="FQ41" s="27"/>
      <c r="FR41" s="28"/>
      <c r="FS41" s="27"/>
      <c r="FT41" s="28"/>
      <c r="FU41" s="31">
        <f t="shared" si="44"/>
        <v>0</v>
      </c>
      <c r="FV41" s="42"/>
      <c r="FW41" s="31"/>
      <c r="FX41" s="31"/>
    </row>
    <row r="42" spans="1:180" ht="47.4" customHeight="1">
      <c r="A42" s="20">
        <v>11</v>
      </c>
      <c r="B42" s="21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31">
        <f>COUNTIF(A42:N42,"1")</f>
        <v>0</v>
      </c>
      <c r="R42" s="42"/>
      <c r="S42" s="42"/>
      <c r="T42" s="31"/>
      <c r="U42" s="20">
        <v>11</v>
      </c>
      <c r="V42" s="21" t="s">
        <v>51</v>
      </c>
      <c r="W42" s="27"/>
      <c r="X42" s="28"/>
      <c r="Y42" s="27"/>
      <c r="Z42" s="28"/>
      <c r="AA42" s="27"/>
      <c r="AB42" s="28"/>
      <c r="AC42" s="27"/>
      <c r="AD42" s="28"/>
      <c r="AE42" s="27"/>
      <c r="AF42" s="28"/>
      <c r="AG42" s="27"/>
      <c r="AH42" s="28"/>
      <c r="AI42" s="27"/>
      <c r="AJ42" s="28"/>
      <c r="AK42" s="31">
        <f>COUNTIF(W42:AJ42,"1")</f>
        <v>0</v>
      </c>
      <c r="AL42" s="42"/>
      <c r="AM42" s="31"/>
      <c r="AN42" s="31"/>
      <c r="AO42" s="20">
        <v>11</v>
      </c>
      <c r="AP42" s="21"/>
      <c r="AQ42" s="27"/>
      <c r="AR42" s="28"/>
      <c r="AS42" s="27"/>
      <c r="AT42" s="28"/>
      <c r="AU42" s="27"/>
      <c r="AV42" s="28"/>
      <c r="AW42" s="27"/>
      <c r="AX42" s="28"/>
      <c r="AY42" s="27"/>
      <c r="AZ42" s="28"/>
      <c r="BA42" s="27"/>
      <c r="BB42" s="28"/>
      <c r="BC42" s="27"/>
      <c r="BD42" s="28"/>
      <c r="BE42" s="31">
        <f>COUNTIF(AQ42:BD42,"1")</f>
        <v>0</v>
      </c>
      <c r="BF42" s="42"/>
      <c r="BG42" s="31"/>
      <c r="BH42" s="31"/>
      <c r="BI42" s="20">
        <v>27</v>
      </c>
      <c r="BJ42" s="21"/>
      <c r="BK42" s="27"/>
      <c r="BL42" s="28"/>
      <c r="BM42" s="27"/>
      <c r="BN42" s="28"/>
      <c r="BO42" s="27"/>
      <c r="BP42" s="28"/>
      <c r="BQ42" s="27"/>
      <c r="BR42" s="28"/>
      <c r="BS42" s="27"/>
      <c r="BT42" s="28"/>
      <c r="BU42" s="27"/>
      <c r="BV42" s="28"/>
      <c r="BW42" s="27"/>
      <c r="BX42" s="28"/>
      <c r="BY42" s="31">
        <f>COUNTIF(BK42:BX42,"1")</f>
        <v>0</v>
      </c>
      <c r="BZ42" s="42"/>
      <c r="CA42" s="31"/>
      <c r="CB42" s="31"/>
      <c r="CC42" s="20">
        <v>33</v>
      </c>
      <c r="CD42" s="21"/>
      <c r="CE42" s="27"/>
      <c r="CF42" s="28"/>
      <c r="CG42" s="27"/>
      <c r="CH42" s="28"/>
      <c r="CI42" s="27"/>
      <c r="CJ42" s="28"/>
      <c r="CK42" s="27"/>
      <c r="CL42" s="28"/>
      <c r="CM42" s="27"/>
      <c r="CN42" s="28"/>
      <c r="CO42" s="27"/>
      <c r="CP42" s="28"/>
      <c r="CQ42" s="27"/>
      <c r="CR42" s="28"/>
      <c r="CS42" s="31">
        <f t="shared" si="40"/>
        <v>0</v>
      </c>
      <c r="CT42" s="42"/>
      <c r="CU42" s="31"/>
      <c r="CV42" s="31"/>
      <c r="CW42" s="20">
        <v>33</v>
      </c>
      <c r="CX42" s="21"/>
      <c r="CY42" s="27"/>
      <c r="CZ42" s="28"/>
      <c r="DA42" s="27"/>
      <c r="DB42" s="28"/>
      <c r="DC42" s="27"/>
      <c r="DD42" s="28"/>
      <c r="DE42" s="27"/>
      <c r="DF42" s="28"/>
      <c r="DG42" s="27"/>
      <c r="DH42" s="28"/>
      <c r="DI42" s="27"/>
      <c r="DJ42" s="28"/>
      <c r="DK42" s="27"/>
      <c r="DL42" s="28"/>
      <c r="DM42" s="31">
        <f t="shared" si="41"/>
        <v>0</v>
      </c>
      <c r="DN42" s="42"/>
      <c r="DO42" s="31"/>
      <c r="DP42" s="31"/>
      <c r="DQ42" s="20">
        <v>33</v>
      </c>
      <c r="DR42" s="21"/>
      <c r="DS42" s="27"/>
      <c r="DT42" s="28"/>
      <c r="DU42" s="27"/>
      <c r="DV42" s="28"/>
      <c r="DW42" s="27"/>
      <c r="DX42" s="28"/>
      <c r="DY42" s="27"/>
      <c r="DZ42" s="28"/>
      <c r="EA42" s="27"/>
      <c r="EB42" s="28"/>
      <c r="EC42" s="27"/>
      <c r="ED42" s="28"/>
      <c r="EE42" s="27"/>
      <c r="EF42" s="28"/>
      <c r="EG42" s="31">
        <f t="shared" si="42"/>
        <v>0</v>
      </c>
      <c r="EH42" s="42"/>
      <c r="EI42" s="31"/>
      <c r="EJ42" s="31"/>
      <c r="EK42" s="20">
        <v>33</v>
      </c>
      <c r="EL42" s="21"/>
      <c r="EM42" s="27"/>
      <c r="EN42" s="28"/>
      <c r="EO42" s="27"/>
      <c r="EP42" s="28"/>
      <c r="EQ42" s="27"/>
      <c r="ER42" s="28"/>
      <c r="ES42" s="27"/>
      <c r="ET42" s="28"/>
      <c r="EU42" s="27"/>
      <c r="EV42" s="28"/>
      <c r="EW42" s="27"/>
      <c r="EX42" s="28"/>
      <c r="EY42" s="27"/>
      <c r="EZ42" s="28"/>
      <c r="FA42" s="31">
        <f t="shared" si="43"/>
        <v>0</v>
      </c>
      <c r="FB42" s="42"/>
      <c r="FC42" s="31"/>
      <c r="FD42" s="31"/>
      <c r="FE42" s="20">
        <v>33</v>
      </c>
      <c r="FF42" s="21"/>
      <c r="FG42" s="27"/>
      <c r="FH42" s="28"/>
      <c r="FI42" s="27"/>
      <c r="FJ42" s="28"/>
      <c r="FK42" s="27"/>
      <c r="FL42" s="28"/>
      <c r="FM42" s="27"/>
      <c r="FN42" s="28"/>
      <c r="FO42" s="27"/>
      <c r="FP42" s="28"/>
      <c r="FQ42" s="27"/>
      <c r="FR42" s="28"/>
      <c r="FS42" s="27"/>
      <c r="FT42" s="28"/>
      <c r="FU42" s="31">
        <f t="shared" si="44"/>
        <v>0</v>
      </c>
      <c r="FV42" s="42"/>
      <c r="FW42" s="31"/>
      <c r="FX42" s="31"/>
    </row>
    <row r="43" spans="1:180" ht="47.4" customHeight="1">
      <c r="A43" s="20">
        <v>12</v>
      </c>
      <c r="B43" s="21"/>
      <c r="C43" s="27"/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31">
        <f>COUNTIF(A43:N43,"1")</f>
        <v>0</v>
      </c>
      <c r="R43" s="42"/>
      <c r="S43" s="42"/>
      <c r="T43" s="31"/>
      <c r="U43" s="20">
        <v>12</v>
      </c>
      <c r="V43" s="21" t="s">
        <v>52</v>
      </c>
      <c r="W43" s="27"/>
      <c r="X43" s="28"/>
      <c r="Y43" s="27"/>
      <c r="Z43" s="28"/>
      <c r="AA43" s="27"/>
      <c r="AB43" s="28"/>
      <c r="AC43" s="27"/>
      <c r="AD43" s="28"/>
      <c r="AE43" s="27"/>
      <c r="AF43" s="28"/>
      <c r="AG43" s="27"/>
      <c r="AH43" s="28"/>
      <c r="AI43" s="27"/>
      <c r="AJ43" s="28"/>
      <c r="AK43" s="31">
        <f>COUNTIF(W43:AJ43,"1")</f>
        <v>0</v>
      </c>
      <c r="AL43" s="42"/>
      <c r="AM43" s="31"/>
      <c r="AN43" s="31"/>
      <c r="AO43" s="20">
        <v>12</v>
      </c>
      <c r="AP43" s="21"/>
      <c r="AQ43" s="27"/>
      <c r="AR43" s="28"/>
      <c r="AS43" s="27"/>
      <c r="AT43" s="28"/>
      <c r="AU43" s="27"/>
      <c r="AV43" s="28"/>
      <c r="AW43" s="27"/>
      <c r="AX43" s="28"/>
      <c r="AY43" s="27"/>
      <c r="AZ43" s="28"/>
      <c r="BA43" s="27"/>
      <c r="BB43" s="28"/>
      <c r="BC43" s="27"/>
      <c r="BD43" s="28"/>
      <c r="BE43" s="31">
        <f>COUNTIF(AQ43:BD43,"1")</f>
        <v>0</v>
      </c>
      <c r="BF43" s="42"/>
      <c r="BG43" s="31"/>
      <c r="BH43" s="31"/>
      <c r="BI43" s="20">
        <v>28</v>
      </c>
      <c r="BJ43" s="21"/>
      <c r="BK43" s="27"/>
      <c r="BL43" s="28"/>
      <c r="BM43" s="27"/>
      <c r="BN43" s="28"/>
      <c r="BO43" s="27"/>
      <c r="BP43" s="28"/>
      <c r="BQ43" s="27"/>
      <c r="BR43" s="28"/>
      <c r="BS43" s="27"/>
      <c r="BT43" s="28"/>
      <c r="BU43" s="27"/>
      <c r="BV43" s="28"/>
      <c r="BW43" s="27"/>
      <c r="BX43" s="28"/>
      <c r="BY43" s="31">
        <f>COUNTIF(BK43:BX43,"1")</f>
        <v>0</v>
      </c>
      <c r="BZ43" s="42"/>
      <c r="CA43" s="31"/>
      <c r="CB43" s="31"/>
      <c r="CC43" s="20">
        <v>34</v>
      </c>
      <c r="CD43" s="21"/>
      <c r="CE43" s="27"/>
      <c r="CF43" s="28"/>
      <c r="CG43" s="27"/>
      <c r="CH43" s="28"/>
      <c r="CI43" s="27"/>
      <c r="CJ43" s="28"/>
      <c r="CK43" s="27"/>
      <c r="CL43" s="28"/>
      <c r="CM43" s="27"/>
      <c r="CN43" s="28"/>
      <c r="CO43" s="27"/>
      <c r="CP43" s="28"/>
      <c r="CQ43" s="27"/>
      <c r="CR43" s="28"/>
      <c r="CS43" s="31">
        <f t="shared" si="40"/>
        <v>0</v>
      </c>
      <c r="CT43" s="42"/>
      <c r="CU43" s="31"/>
      <c r="CV43" s="31"/>
      <c r="CW43" s="20">
        <v>34</v>
      </c>
      <c r="CX43" s="21"/>
      <c r="CY43" s="27"/>
      <c r="CZ43" s="28"/>
      <c r="DA43" s="27"/>
      <c r="DB43" s="28"/>
      <c r="DC43" s="27"/>
      <c r="DD43" s="28"/>
      <c r="DE43" s="27"/>
      <c r="DF43" s="28"/>
      <c r="DG43" s="27"/>
      <c r="DH43" s="28"/>
      <c r="DI43" s="27"/>
      <c r="DJ43" s="28"/>
      <c r="DK43" s="27"/>
      <c r="DL43" s="28"/>
      <c r="DM43" s="31">
        <f t="shared" si="41"/>
        <v>0</v>
      </c>
      <c r="DN43" s="42"/>
      <c r="DO43" s="31"/>
      <c r="DP43" s="31"/>
      <c r="DQ43" s="20">
        <v>34</v>
      </c>
      <c r="DR43" s="21"/>
      <c r="DS43" s="27"/>
      <c r="DT43" s="28"/>
      <c r="DU43" s="27"/>
      <c r="DV43" s="28"/>
      <c r="DW43" s="27"/>
      <c r="DX43" s="28"/>
      <c r="DY43" s="27"/>
      <c r="DZ43" s="28"/>
      <c r="EA43" s="27"/>
      <c r="EB43" s="28"/>
      <c r="EC43" s="27"/>
      <c r="ED43" s="28"/>
      <c r="EE43" s="27"/>
      <c r="EF43" s="28"/>
      <c r="EG43" s="31">
        <f t="shared" si="42"/>
        <v>0</v>
      </c>
      <c r="EH43" s="42"/>
      <c r="EI43" s="31"/>
      <c r="EJ43" s="31"/>
      <c r="EK43" s="20">
        <v>34</v>
      </c>
      <c r="EL43" s="21"/>
      <c r="EM43" s="27"/>
      <c r="EN43" s="28"/>
      <c r="EO43" s="27"/>
      <c r="EP43" s="28"/>
      <c r="EQ43" s="27"/>
      <c r="ER43" s="28"/>
      <c r="ES43" s="27"/>
      <c r="ET43" s="28"/>
      <c r="EU43" s="27"/>
      <c r="EV43" s="28"/>
      <c r="EW43" s="27"/>
      <c r="EX43" s="28"/>
      <c r="EY43" s="27"/>
      <c r="EZ43" s="28"/>
      <c r="FA43" s="31">
        <f t="shared" si="43"/>
        <v>0</v>
      </c>
      <c r="FB43" s="42"/>
      <c r="FC43" s="31"/>
      <c r="FD43" s="31"/>
      <c r="FE43" s="20">
        <v>34</v>
      </c>
      <c r="FF43" s="21"/>
      <c r="FG43" s="27"/>
      <c r="FH43" s="28"/>
      <c r="FI43" s="27"/>
      <c r="FJ43" s="28"/>
      <c r="FK43" s="27"/>
      <c r="FL43" s="28"/>
      <c r="FM43" s="27"/>
      <c r="FN43" s="28"/>
      <c r="FO43" s="27"/>
      <c r="FP43" s="28"/>
      <c r="FQ43" s="27"/>
      <c r="FR43" s="28"/>
      <c r="FS43" s="27"/>
      <c r="FT43" s="28"/>
      <c r="FU43" s="31">
        <f t="shared" si="44"/>
        <v>0</v>
      </c>
      <c r="FV43" s="42"/>
      <c r="FW43" s="31"/>
      <c r="FX43" s="31"/>
    </row>
    <row r="44" spans="1:180" ht="47.4" customHeight="1">
      <c r="A44" s="20">
        <v>13</v>
      </c>
      <c r="B44" s="21"/>
      <c r="C44" s="27"/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31">
        <f>COUNTIF(A44:N44,"1")</f>
        <v>0</v>
      </c>
      <c r="R44" s="42"/>
      <c r="S44" s="42"/>
      <c r="T44" s="31"/>
      <c r="U44" s="20">
        <v>13</v>
      </c>
      <c r="V44" s="21"/>
      <c r="W44" s="27"/>
      <c r="X44" s="28"/>
      <c r="Y44" s="27"/>
      <c r="Z44" s="28"/>
      <c r="AA44" s="27"/>
      <c r="AB44" s="28"/>
      <c r="AC44" s="27"/>
      <c r="AD44" s="28"/>
      <c r="AE44" s="27"/>
      <c r="AF44" s="28"/>
      <c r="AG44" s="27"/>
      <c r="AH44" s="28"/>
      <c r="AI44" s="27"/>
      <c r="AJ44" s="28"/>
      <c r="AK44" s="31">
        <f>COUNTIF(W44:AJ44,"1")</f>
        <v>0</v>
      </c>
      <c r="AL44" s="42"/>
      <c r="AM44" s="31"/>
      <c r="AN44" s="31"/>
      <c r="AO44" s="20">
        <v>13</v>
      </c>
      <c r="AP44" s="21"/>
      <c r="AQ44" s="27"/>
      <c r="AR44" s="28"/>
      <c r="AS44" s="27"/>
      <c r="AT44" s="28"/>
      <c r="AU44" s="27"/>
      <c r="AV44" s="28"/>
      <c r="AW44" s="27"/>
      <c r="AX44" s="28"/>
      <c r="AY44" s="27"/>
      <c r="AZ44" s="28"/>
      <c r="BA44" s="27"/>
      <c r="BB44" s="28"/>
      <c r="BC44" s="27"/>
      <c r="BD44" s="28"/>
      <c r="BE44" s="31">
        <f>COUNTIF(AQ44:BD44,"1")</f>
        <v>0</v>
      </c>
      <c r="BF44" s="42"/>
      <c r="BG44" s="31"/>
      <c r="BH44" s="31"/>
      <c r="BI44" s="20">
        <v>29</v>
      </c>
      <c r="BJ44" s="21"/>
      <c r="BK44" s="27"/>
      <c r="BL44" s="28"/>
      <c r="BM44" s="27"/>
      <c r="BN44" s="28"/>
      <c r="BO44" s="27"/>
      <c r="BP44" s="28"/>
      <c r="BQ44" s="27"/>
      <c r="BR44" s="28"/>
      <c r="BS44" s="27"/>
      <c r="BT44" s="28"/>
      <c r="BU44" s="27"/>
      <c r="BV44" s="28"/>
      <c r="BW44" s="27"/>
      <c r="BX44" s="28"/>
      <c r="BY44" s="31">
        <f>COUNTIF(BK44:BX44,"1")</f>
        <v>0</v>
      </c>
      <c r="BZ44" s="42"/>
      <c r="CA44" s="31"/>
      <c r="CB44" s="31"/>
      <c r="CC44" s="20">
        <v>35</v>
      </c>
      <c r="CD44" s="21"/>
      <c r="CE44" s="27"/>
      <c r="CF44" s="28"/>
      <c r="CG44" s="27"/>
      <c r="CH44" s="28"/>
      <c r="CI44" s="27"/>
      <c r="CJ44" s="28"/>
      <c r="CK44" s="27"/>
      <c r="CL44" s="28"/>
      <c r="CM44" s="27"/>
      <c r="CN44" s="28"/>
      <c r="CO44" s="27"/>
      <c r="CP44" s="28"/>
      <c r="CQ44" s="27"/>
      <c r="CR44" s="28"/>
      <c r="CS44" s="31">
        <f t="shared" si="40"/>
        <v>0</v>
      </c>
      <c r="CT44" s="42"/>
      <c r="CU44" s="31"/>
      <c r="CV44" s="31"/>
      <c r="CW44" s="20">
        <v>35</v>
      </c>
      <c r="CX44" s="21"/>
      <c r="CY44" s="27"/>
      <c r="CZ44" s="28"/>
      <c r="DA44" s="27"/>
      <c r="DB44" s="28"/>
      <c r="DC44" s="27"/>
      <c r="DD44" s="28"/>
      <c r="DE44" s="27"/>
      <c r="DF44" s="28"/>
      <c r="DG44" s="27"/>
      <c r="DH44" s="28"/>
      <c r="DI44" s="27"/>
      <c r="DJ44" s="28"/>
      <c r="DK44" s="27"/>
      <c r="DL44" s="28"/>
      <c r="DM44" s="31">
        <f t="shared" si="41"/>
        <v>0</v>
      </c>
      <c r="DN44" s="42"/>
      <c r="DO44" s="31"/>
      <c r="DP44" s="31"/>
      <c r="DQ44" s="20">
        <v>35</v>
      </c>
      <c r="DR44" s="21"/>
      <c r="DS44" s="27"/>
      <c r="DT44" s="28"/>
      <c r="DU44" s="27"/>
      <c r="DV44" s="28"/>
      <c r="DW44" s="27"/>
      <c r="DX44" s="28"/>
      <c r="DY44" s="27"/>
      <c r="DZ44" s="28"/>
      <c r="EA44" s="27"/>
      <c r="EB44" s="28"/>
      <c r="EC44" s="27"/>
      <c r="ED44" s="28"/>
      <c r="EE44" s="27"/>
      <c r="EF44" s="28"/>
      <c r="EG44" s="31">
        <f t="shared" si="42"/>
        <v>0</v>
      </c>
      <c r="EH44" s="42"/>
      <c r="EI44" s="31"/>
      <c r="EJ44" s="31"/>
      <c r="EK44" s="20">
        <v>35</v>
      </c>
      <c r="EL44" s="21"/>
      <c r="EM44" s="27"/>
      <c r="EN44" s="28"/>
      <c r="EO44" s="27"/>
      <c r="EP44" s="28"/>
      <c r="EQ44" s="27"/>
      <c r="ER44" s="28"/>
      <c r="ES44" s="27"/>
      <c r="ET44" s="28"/>
      <c r="EU44" s="27"/>
      <c r="EV44" s="28"/>
      <c r="EW44" s="27"/>
      <c r="EX44" s="28"/>
      <c r="EY44" s="27"/>
      <c r="EZ44" s="28"/>
      <c r="FA44" s="31">
        <f t="shared" si="43"/>
        <v>0</v>
      </c>
      <c r="FB44" s="42"/>
      <c r="FC44" s="31"/>
      <c r="FD44" s="31"/>
      <c r="FE44" s="20">
        <v>35</v>
      </c>
      <c r="FF44" s="21"/>
      <c r="FG44" s="27"/>
      <c r="FH44" s="28"/>
      <c r="FI44" s="27"/>
      <c r="FJ44" s="28"/>
      <c r="FK44" s="27"/>
      <c r="FL44" s="28"/>
      <c r="FM44" s="27"/>
      <c r="FN44" s="28"/>
      <c r="FO44" s="27"/>
      <c r="FP44" s="28"/>
      <c r="FQ44" s="27"/>
      <c r="FR44" s="28"/>
      <c r="FS44" s="27"/>
      <c r="FT44" s="28"/>
      <c r="FU44" s="31">
        <f t="shared" si="44"/>
        <v>0</v>
      </c>
      <c r="FV44" s="42"/>
      <c r="FW44" s="31"/>
      <c r="FX44" s="31"/>
    </row>
    <row r="45" spans="1:180" ht="47.4" customHeight="1">
      <c r="A45" s="20">
        <v>14</v>
      </c>
      <c r="B45" s="21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/>
      <c r="Q45" s="31">
        <f>COUNTIF(A45:N45,"1")</f>
        <v>0</v>
      </c>
      <c r="R45" s="42"/>
      <c r="S45" s="42"/>
      <c r="T45" s="31"/>
      <c r="U45" s="20">
        <v>14</v>
      </c>
      <c r="V45" s="21"/>
      <c r="W45" s="27"/>
      <c r="X45" s="28"/>
      <c r="Y45" s="27"/>
      <c r="Z45" s="28"/>
      <c r="AA45" s="27"/>
      <c r="AB45" s="28"/>
      <c r="AC45" s="27"/>
      <c r="AD45" s="28"/>
      <c r="AE45" s="27"/>
      <c r="AF45" s="28"/>
      <c r="AG45" s="27"/>
      <c r="AH45" s="28"/>
      <c r="AI45" s="27"/>
      <c r="AJ45" s="28"/>
      <c r="AK45" s="31">
        <f>COUNTIF(W45:AJ45,"1")</f>
        <v>0</v>
      </c>
      <c r="AL45" s="42"/>
      <c r="AM45" s="31"/>
      <c r="AN45" s="31"/>
      <c r="AO45" s="20">
        <v>14</v>
      </c>
      <c r="AP45" s="21"/>
      <c r="AQ45" s="27"/>
      <c r="AR45" s="28"/>
      <c r="AS45" s="27"/>
      <c r="AT45" s="28"/>
      <c r="AU45" s="27"/>
      <c r="AV45" s="28"/>
      <c r="AW45" s="27"/>
      <c r="AX45" s="28"/>
      <c r="AY45" s="27"/>
      <c r="AZ45" s="28"/>
      <c r="BA45" s="27"/>
      <c r="BB45" s="28"/>
      <c r="BC45" s="27"/>
      <c r="BD45" s="28"/>
      <c r="BE45" s="31">
        <f>COUNTIF(AQ45:BD45,"1")</f>
        <v>0</v>
      </c>
      <c r="BF45" s="42"/>
      <c r="BG45" s="31"/>
      <c r="BH45" s="31"/>
      <c r="BI45" s="20">
        <v>30</v>
      </c>
      <c r="BJ45" s="21"/>
      <c r="BK45" s="27"/>
      <c r="BL45" s="28"/>
      <c r="BM45" s="27"/>
      <c r="BN45" s="28"/>
      <c r="BO45" s="27"/>
      <c r="BP45" s="28"/>
      <c r="BQ45" s="27"/>
      <c r="BR45" s="28"/>
      <c r="BS45" s="27"/>
      <c r="BT45" s="28"/>
      <c r="BU45" s="27"/>
      <c r="BV45" s="28"/>
      <c r="BW45" s="27"/>
      <c r="BX45" s="28"/>
      <c r="BY45" s="31">
        <f>COUNTIF(BK45:BX45,"1")</f>
        <v>0</v>
      </c>
      <c r="BZ45" s="42"/>
      <c r="CA45" s="31"/>
      <c r="CB45" s="31"/>
      <c r="CC45" s="20">
        <v>36</v>
      </c>
      <c r="CD45" s="21"/>
      <c r="CE45" s="27"/>
      <c r="CF45" s="28"/>
      <c r="CG45" s="27"/>
      <c r="CH45" s="28"/>
      <c r="CI45" s="27"/>
      <c r="CJ45" s="28"/>
      <c r="CK45" s="27"/>
      <c r="CL45" s="28"/>
      <c r="CM45" s="27"/>
      <c r="CN45" s="28"/>
      <c r="CO45" s="27"/>
      <c r="CP45" s="28"/>
      <c r="CQ45" s="27"/>
      <c r="CR45" s="28"/>
      <c r="CS45" s="31">
        <f t="shared" si="40"/>
        <v>0</v>
      </c>
      <c r="CT45" s="42"/>
      <c r="CU45" s="31"/>
      <c r="CV45" s="31"/>
      <c r="CW45" s="20">
        <v>36</v>
      </c>
      <c r="CX45" s="21"/>
      <c r="CY45" s="27"/>
      <c r="CZ45" s="28"/>
      <c r="DA45" s="27"/>
      <c r="DB45" s="28"/>
      <c r="DC45" s="27"/>
      <c r="DD45" s="28"/>
      <c r="DE45" s="27"/>
      <c r="DF45" s="28"/>
      <c r="DG45" s="27"/>
      <c r="DH45" s="28"/>
      <c r="DI45" s="27"/>
      <c r="DJ45" s="28"/>
      <c r="DK45" s="27"/>
      <c r="DL45" s="28"/>
      <c r="DM45" s="31">
        <f t="shared" si="41"/>
        <v>0</v>
      </c>
      <c r="DN45" s="42"/>
      <c r="DO45" s="31"/>
      <c r="DP45" s="31"/>
      <c r="DQ45" s="20">
        <v>36</v>
      </c>
      <c r="DR45" s="21"/>
      <c r="DS45" s="27"/>
      <c r="DT45" s="28"/>
      <c r="DU45" s="27"/>
      <c r="DV45" s="28"/>
      <c r="DW45" s="27"/>
      <c r="DX45" s="28"/>
      <c r="DY45" s="27"/>
      <c r="DZ45" s="28"/>
      <c r="EA45" s="27"/>
      <c r="EB45" s="28"/>
      <c r="EC45" s="27"/>
      <c r="ED45" s="28"/>
      <c r="EE45" s="27"/>
      <c r="EF45" s="28"/>
      <c r="EG45" s="31">
        <f t="shared" si="42"/>
        <v>0</v>
      </c>
      <c r="EH45" s="42"/>
      <c r="EI45" s="31"/>
      <c r="EJ45" s="31"/>
      <c r="EK45" s="20">
        <v>36</v>
      </c>
      <c r="EL45" s="21"/>
      <c r="EM45" s="27"/>
      <c r="EN45" s="28"/>
      <c r="EO45" s="27"/>
      <c r="EP45" s="28"/>
      <c r="EQ45" s="27"/>
      <c r="ER45" s="28"/>
      <c r="ES45" s="27"/>
      <c r="ET45" s="28"/>
      <c r="EU45" s="27"/>
      <c r="EV45" s="28"/>
      <c r="EW45" s="27"/>
      <c r="EX45" s="28"/>
      <c r="EY45" s="27"/>
      <c r="EZ45" s="28"/>
      <c r="FA45" s="31">
        <f t="shared" si="43"/>
        <v>0</v>
      </c>
      <c r="FB45" s="42"/>
      <c r="FC45" s="31"/>
      <c r="FD45" s="31"/>
      <c r="FE45" s="20">
        <v>36</v>
      </c>
      <c r="FF45" s="21"/>
      <c r="FG45" s="27"/>
      <c r="FH45" s="28"/>
      <c r="FI45" s="27"/>
      <c r="FJ45" s="28"/>
      <c r="FK45" s="27"/>
      <c r="FL45" s="28"/>
      <c r="FM45" s="27"/>
      <c r="FN45" s="28"/>
      <c r="FO45" s="27"/>
      <c r="FP45" s="28"/>
      <c r="FQ45" s="27"/>
      <c r="FR45" s="28"/>
      <c r="FS45" s="27"/>
      <c r="FT45" s="28"/>
      <c r="FU45" s="31">
        <f t="shared" si="44"/>
        <v>0</v>
      </c>
      <c r="FV45" s="42"/>
      <c r="FW45" s="31"/>
      <c r="FX45" s="31"/>
    </row>
    <row r="46" spans="1:180" ht="47.4" customHeight="1">
      <c r="A46" s="20">
        <v>15</v>
      </c>
      <c r="B46" s="21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31">
        <f t="shared" si="49"/>
        <v>0</v>
      </c>
      <c r="R46" s="42"/>
      <c r="S46" s="42"/>
      <c r="T46" s="31"/>
      <c r="U46" s="20">
        <v>15</v>
      </c>
      <c r="V46" s="21"/>
      <c r="W46" s="27"/>
      <c r="X46" s="28"/>
      <c r="Y46" s="27"/>
      <c r="Z46" s="28"/>
      <c r="AA46" s="27"/>
      <c r="AB46" s="28"/>
      <c r="AC46" s="27"/>
      <c r="AD46" s="28"/>
      <c r="AE46" s="27"/>
      <c r="AF46" s="28"/>
      <c r="AG46" s="27"/>
      <c r="AH46" s="28"/>
      <c r="AI46" s="27"/>
      <c r="AJ46" s="28"/>
      <c r="AK46" s="31">
        <f t="shared" si="37"/>
        <v>0</v>
      </c>
      <c r="AL46" s="42"/>
      <c r="AM46" s="31"/>
      <c r="AN46" s="31"/>
      <c r="AO46" s="20">
        <v>15</v>
      </c>
      <c r="AP46" s="21"/>
      <c r="AQ46" s="27"/>
      <c r="AR46" s="28"/>
      <c r="AS46" s="27"/>
      <c r="AT46" s="28"/>
      <c r="AU46" s="27"/>
      <c r="AV46" s="28"/>
      <c r="AW46" s="27"/>
      <c r="AX46" s="28"/>
      <c r="AY46" s="27"/>
      <c r="AZ46" s="28"/>
      <c r="BA46" s="27"/>
      <c r="BB46" s="28"/>
      <c r="BC46" s="27"/>
      <c r="BD46" s="28"/>
      <c r="BE46" s="31">
        <f t="shared" si="38"/>
        <v>0</v>
      </c>
      <c r="BF46" s="42"/>
      <c r="BG46" s="31"/>
      <c r="BH46" s="31"/>
      <c r="BI46" s="20">
        <v>31</v>
      </c>
      <c r="BJ46" s="21"/>
      <c r="BK46" s="27"/>
      <c r="BL46" s="28"/>
      <c r="BM46" s="27"/>
      <c r="BN46" s="28"/>
      <c r="BO46" s="27"/>
      <c r="BP46" s="28"/>
      <c r="BQ46" s="27"/>
      <c r="BR46" s="28"/>
      <c r="BS46" s="27"/>
      <c r="BT46" s="28"/>
      <c r="BU46" s="27"/>
      <c r="BV46" s="28"/>
      <c r="BW46" s="27"/>
      <c r="BX46" s="28"/>
      <c r="BY46" s="31">
        <f t="shared" si="39"/>
        <v>0</v>
      </c>
      <c r="BZ46" s="42"/>
      <c r="CA46" s="31"/>
      <c r="CB46" s="31"/>
      <c r="CC46" s="20">
        <v>37</v>
      </c>
      <c r="CD46" s="21"/>
      <c r="CE46" s="27"/>
      <c r="CF46" s="28"/>
      <c r="CG46" s="27"/>
      <c r="CH46" s="28"/>
      <c r="CI46" s="27"/>
      <c r="CJ46" s="28"/>
      <c r="CK46" s="27"/>
      <c r="CL46" s="28"/>
      <c r="CM46" s="27"/>
      <c r="CN46" s="28"/>
      <c r="CO46" s="27"/>
      <c r="CP46" s="28"/>
      <c r="CQ46" s="27"/>
      <c r="CR46" s="28"/>
      <c r="CS46" s="31">
        <f t="shared" si="40"/>
        <v>0</v>
      </c>
      <c r="CT46" s="42"/>
      <c r="CU46" s="31"/>
      <c r="CV46" s="31"/>
      <c r="CW46" s="20">
        <v>37</v>
      </c>
      <c r="CX46" s="21"/>
      <c r="CY46" s="27"/>
      <c r="CZ46" s="28"/>
      <c r="DA46" s="27"/>
      <c r="DB46" s="28"/>
      <c r="DC46" s="27"/>
      <c r="DD46" s="28"/>
      <c r="DE46" s="27"/>
      <c r="DF46" s="28"/>
      <c r="DG46" s="27"/>
      <c r="DH46" s="28"/>
      <c r="DI46" s="27"/>
      <c r="DJ46" s="28"/>
      <c r="DK46" s="27"/>
      <c r="DL46" s="28"/>
      <c r="DM46" s="31">
        <f t="shared" si="41"/>
        <v>0</v>
      </c>
      <c r="DN46" s="42"/>
      <c r="DO46" s="31"/>
      <c r="DP46" s="31"/>
      <c r="DQ46" s="20">
        <v>37</v>
      </c>
      <c r="DR46" s="21"/>
      <c r="DS46" s="27"/>
      <c r="DT46" s="28"/>
      <c r="DU46" s="27"/>
      <c r="DV46" s="28"/>
      <c r="DW46" s="27"/>
      <c r="DX46" s="28"/>
      <c r="DY46" s="27"/>
      <c r="DZ46" s="28"/>
      <c r="EA46" s="27"/>
      <c r="EB46" s="28"/>
      <c r="EC46" s="27"/>
      <c r="ED46" s="28"/>
      <c r="EE46" s="27"/>
      <c r="EF46" s="28"/>
      <c r="EG46" s="31">
        <f t="shared" si="42"/>
        <v>0</v>
      </c>
      <c r="EH46" s="42"/>
      <c r="EI46" s="31"/>
      <c r="EJ46" s="31"/>
      <c r="EK46" s="20">
        <v>37</v>
      </c>
      <c r="EL46" s="21"/>
      <c r="EM46" s="27"/>
      <c r="EN46" s="28"/>
      <c r="EO46" s="27"/>
      <c r="EP46" s="28"/>
      <c r="EQ46" s="27"/>
      <c r="ER46" s="28"/>
      <c r="ES46" s="27"/>
      <c r="ET46" s="28"/>
      <c r="EU46" s="27"/>
      <c r="EV46" s="28"/>
      <c r="EW46" s="27"/>
      <c r="EX46" s="28"/>
      <c r="EY46" s="27"/>
      <c r="EZ46" s="28"/>
      <c r="FA46" s="31">
        <f t="shared" si="43"/>
        <v>0</v>
      </c>
      <c r="FB46" s="42"/>
      <c r="FC46" s="31"/>
      <c r="FD46" s="31"/>
      <c r="FE46" s="20">
        <v>37</v>
      </c>
      <c r="FF46" s="21"/>
      <c r="FG46" s="27"/>
      <c r="FH46" s="28"/>
      <c r="FI46" s="27"/>
      <c r="FJ46" s="28"/>
      <c r="FK46" s="27"/>
      <c r="FL46" s="28"/>
      <c r="FM46" s="27"/>
      <c r="FN46" s="28"/>
      <c r="FO46" s="27"/>
      <c r="FP46" s="28"/>
      <c r="FQ46" s="27"/>
      <c r="FR46" s="28"/>
      <c r="FS46" s="27"/>
      <c r="FT46" s="28"/>
      <c r="FU46" s="31">
        <f t="shared" si="44"/>
        <v>0</v>
      </c>
      <c r="FV46" s="42"/>
      <c r="FW46" s="31"/>
      <c r="FX46" s="31"/>
    </row>
  </sheetData>
  <dataConsolidate/>
  <mergeCells count="213">
    <mergeCell ref="FW2:FW9"/>
    <mergeCell ref="FX2:FX9"/>
    <mergeCell ref="FG7:FH7"/>
    <mergeCell ref="FI7:FJ7"/>
    <mergeCell ref="FK7:FL7"/>
    <mergeCell ref="FM7:FN7"/>
    <mergeCell ref="FO7:FP7"/>
    <mergeCell ref="FQ7:FR7"/>
    <mergeCell ref="FS7:FT7"/>
    <mergeCell ref="FU2:FU9"/>
    <mergeCell ref="FV2:FV9"/>
    <mergeCell ref="FG8:FH8"/>
    <mergeCell ref="FI8:FJ8"/>
    <mergeCell ref="FK8:FL8"/>
    <mergeCell ref="FM8:FN8"/>
    <mergeCell ref="FO8:FP8"/>
    <mergeCell ref="FQ8:FR8"/>
    <mergeCell ref="FS8:FT8"/>
    <mergeCell ref="FC2:FC9"/>
    <mergeCell ref="FD2:FD9"/>
    <mergeCell ref="FE2:FF2"/>
    <mergeCell ref="FE3:FF3"/>
    <mergeCell ref="FE4:FF4"/>
    <mergeCell ref="FE5:FF5"/>
    <mergeCell ref="FE6:FF6"/>
    <mergeCell ref="FE7:FE9"/>
    <mergeCell ref="FF7:FF9"/>
    <mergeCell ref="EM7:EN7"/>
    <mergeCell ref="EO7:EP7"/>
    <mergeCell ref="EQ7:ER7"/>
    <mergeCell ref="ES7:ET7"/>
    <mergeCell ref="EU7:EV7"/>
    <mergeCell ref="EW7:EX7"/>
    <mergeCell ref="EY7:EZ7"/>
    <mergeCell ref="FA2:FA9"/>
    <mergeCell ref="FB2:FB9"/>
    <mergeCell ref="EM8:EN8"/>
    <mergeCell ref="EO8:EP8"/>
    <mergeCell ref="EQ8:ER8"/>
    <mergeCell ref="ES8:ET8"/>
    <mergeCell ref="EU8:EV8"/>
    <mergeCell ref="EW8:EX8"/>
    <mergeCell ref="EY8:EZ8"/>
    <mergeCell ref="EI2:EI9"/>
    <mergeCell ref="EJ2:EJ9"/>
    <mergeCell ref="EK2:EL2"/>
    <mergeCell ref="EK3:EL3"/>
    <mergeCell ref="EK4:EL4"/>
    <mergeCell ref="EK5:EL5"/>
    <mergeCell ref="EK6:EL6"/>
    <mergeCell ref="EK7:EK9"/>
    <mergeCell ref="EL7:EL9"/>
    <mergeCell ref="DS7:DT7"/>
    <mergeCell ref="DU7:DV7"/>
    <mergeCell ref="DW7:DX7"/>
    <mergeCell ref="DY7:DZ7"/>
    <mergeCell ref="EA7:EB7"/>
    <mergeCell ref="EC7:ED7"/>
    <mergeCell ref="EE7:EF7"/>
    <mergeCell ref="EG2:EG9"/>
    <mergeCell ref="EH2:EH9"/>
    <mergeCell ref="DS8:DT8"/>
    <mergeCell ref="DU8:DV8"/>
    <mergeCell ref="DW8:DX8"/>
    <mergeCell ref="DY8:DZ8"/>
    <mergeCell ref="EA8:EB8"/>
    <mergeCell ref="EC8:ED8"/>
    <mergeCell ref="EE8:EF8"/>
    <mergeCell ref="DA8:DB8"/>
    <mergeCell ref="DC8:DD8"/>
    <mergeCell ref="DE8:DF8"/>
    <mergeCell ref="DG8:DH8"/>
    <mergeCell ref="DI8:DJ8"/>
    <mergeCell ref="DK8:DL8"/>
    <mergeCell ref="DO2:DO9"/>
    <mergeCell ref="DP2:DP9"/>
    <mergeCell ref="DQ2:DR2"/>
    <mergeCell ref="DQ3:DR3"/>
    <mergeCell ref="DQ4:DR4"/>
    <mergeCell ref="DQ5:DR5"/>
    <mergeCell ref="DQ6:DR6"/>
    <mergeCell ref="DQ7:DQ9"/>
    <mergeCell ref="DR7:DR9"/>
    <mergeCell ref="G8:H8"/>
    <mergeCell ref="BI2:BJ2"/>
    <mergeCell ref="CE8:CF8"/>
    <mergeCell ref="CG8:CH8"/>
    <mergeCell ref="CI8:CJ8"/>
    <mergeCell ref="CK8:CL8"/>
    <mergeCell ref="CM8:CN8"/>
    <mergeCell ref="CO8:CP8"/>
    <mergeCell ref="CQ8:CR8"/>
    <mergeCell ref="CC2:CD2"/>
    <mergeCell ref="BM7:BN7"/>
    <mergeCell ref="BO7:BP7"/>
    <mergeCell ref="BI4:BJ4"/>
    <mergeCell ref="BI3:BJ3"/>
    <mergeCell ref="BI5:BJ5"/>
    <mergeCell ref="BI6:BJ6"/>
    <mergeCell ref="BK8:BL8"/>
    <mergeCell ref="BM8:BN8"/>
    <mergeCell ref="BO8:BP8"/>
    <mergeCell ref="BQ8:BR8"/>
    <mergeCell ref="BS8:BT8"/>
    <mergeCell ref="BU8:BV8"/>
    <mergeCell ref="BW8:BX8"/>
    <mergeCell ref="BQ7:BR7"/>
    <mergeCell ref="U7:U9"/>
    <mergeCell ref="V7:V9"/>
    <mergeCell ref="AQ7:AR7"/>
    <mergeCell ref="AS7:AT7"/>
    <mergeCell ref="AU7:AV7"/>
    <mergeCell ref="A3:B3"/>
    <mergeCell ref="E7:F7"/>
    <mergeCell ref="G7:H7"/>
    <mergeCell ref="A7:A9"/>
    <mergeCell ref="B7:B9"/>
    <mergeCell ref="C7:D7"/>
    <mergeCell ref="AO3:AP3"/>
    <mergeCell ref="AO7:AO9"/>
    <mergeCell ref="AP7:AP9"/>
    <mergeCell ref="I8:J8"/>
    <mergeCell ref="K8:L8"/>
    <mergeCell ref="M8:N8"/>
    <mergeCell ref="O8:P8"/>
    <mergeCell ref="K7:L7"/>
    <mergeCell ref="M7:N7"/>
    <mergeCell ref="O7:P7"/>
    <mergeCell ref="I7:J7"/>
    <mergeCell ref="C8:D8"/>
    <mergeCell ref="E8:F8"/>
    <mergeCell ref="AA8:AB8"/>
    <mergeCell ref="AC8:AD8"/>
    <mergeCell ref="AE8:AF8"/>
    <mergeCell ref="AG8:AH8"/>
    <mergeCell ref="AI8:AJ8"/>
    <mergeCell ref="AE7:AF7"/>
    <mergeCell ref="W7:X7"/>
    <mergeCell ref="Y7:Z7"/>
    <mergeCell ref="AA7:AB7"/>
    <mergeCell ref="AC7:AD7"/>
    <mergeCell ref="Q2:Q9"/>
    <mergeCell ref="R2:R9"/>
    <mergeCell ref="S2:S9"/>
    <mergeCell ref="T2:T9"/>
    <mergeCell ref="AK2:AK9"/>
    <mergeCell ref="AL2:AL9"/>
    <mergeCell ref="AM2:AM9"/>
    <mergeCell ref="AN2:AN9"/>
    <mergeCell ref="BE2:BE9"/>
    <mergeCell ref="AQ8:AR8"/>
    <mergeCell ref="AS8:AT8"/>
    <mergeCell ref="AU8:AV8"/>
    <mergeCell ref="AW8:AX8"/>
    <mergeCell ref="AY8:AZ8"/>
    <mergeCell ref="BA8:BB8"/>
    <mergeCell ref="BC8:BD8"/>
    <mergeCell ref="AW7:AX7"/>
    <mergeCell ref="AY7:AZ7"/>
    <mergeCell ref="BA7:BB7"/>
    <mergeCell ref="U3:V3"/>
    <mergeCell ref="AG7:AH7"/>
    <mergeCell ref="AI7:AJ7"/>
    <mergeCell ref="W8:X8"/>
    <mergeCell ref="Y8:Z8"/>
    <mergeCell ref="BC7:BD7"/>
    <mergeCell ref="BZ2:BZ9"/>
    <mergeCell ref="CA2:CA9"/>
    <mergeCell ref="CB2:CB9"/>
    <mergeCell ref="CS2:CS9"/>
    <mergeCell ref="CT2:CT9"/>
    <mergeCell ref="CU2:CU9"/>
    <mergeCell ref="CV2:CV9"/>
    <mergeCell ref="DM2:DM9"/>
    <mergeCell ref="BU7:BV7"/>
    <mergeCell ref="BW7:BX7"/>
    <mergeCell ref="BI7:BI9"/>
    <mergeCell ref="BJ7:BJ9"/>
    <mergeCell ref="BK7:BL7"/>
    <mergeCell ref="BF2:BF9"/>
    <mergeCell ref="BG2:BG9"/>
    <mergeCell ref="BH2:BH9"/>
    <mergeCell ref="BY2:BY9"/>
    <mergeCell ref="BS7:BT7"/>
    <mergeCell ref="CW4:CX4"/>
    <mergeCell ref="CW5:CX5"/>
    <mergeCell ref="CW6:CX6"/>
    <mergeCell ref="CW7:CW9"/>
    <mergeCell ref="CX7:CX9"/>
    <mergeCell ref="DN2:DN9"/>
    <mergeCell ref="CC4:CD4"/>
    <mergeCell ref="CC3:CD3"/>
    <mergeCell ref="CC5:CD5"/>
    <mergeCell ref="CC6:CD6"/>
    <mergeCell ref="CC7:CC9"/>
    <mergeCell ref="CD7:CD9"/>
    <mergeCell ref="CE7:CF7"/>
    <mergeCell ref="CG7:CH7"/>
    <mergeCell ref="CI7:CJ7"/>
    <mergeCell ref="CK7:CL7"/>
    <mergeCell ref="CM7:CN7"/>
    <mergeCell ref="CO7:CP7"/>
    <mergeCell ref="CQ7:CR7"/>
    <mergeCell ref="CW2:CX2"/>
    <mergeCell ref="CW3:CX3"/>
    <mergeCell ref="CY7:CZ7"/>
    <mergeCell ref="DA7:DB7"/>
    <mergeCell ref="DC7:DD7"/>
    <mergeCell ref="DE7:DF7"/>
    <mergeCell ref="DG7:DH7"/>
    <mergeCell ref="DI7:DJ7"/>
    <mergeCell ref="DK7:DL7"/>
    <mergeCell ref="CY8:CZ8"/>
  </mergeCells>
  <conditionalFormatting sqref="C6:P6 AQ3:BD3 C3:P3 BK3:BX3 CE3:CR3 W3:AJ3 CY3:DL3 DS3:EF3 EM3:EZ3 FG3:FT3">
    <cfRule type="cellIs" dxfId="102" priority="271" operator="greaterThan">
      <formula>0</formula>
    </cfRule>
  </conditionalFormatting>
  <conditionalFormatting sqref="W10:AJ46 C10:P46 AQ10:BD46 BK10:BX46 CE10:CR46 CY10:DL46 DS10:EF46 EM10:EZ46 FG10:FT46">
    <cfRule type="cellIs" dxfId="101" priority="270" operator="equal">
      <formula>2</formula>
    </cfRule>
    <cfRule type="cellIs" dxfId="100" priority="508" operator="equal">
      <formula>1</formula>
    </cfRule>
  </conditionalFormatting>
  <conditionalFormatting sqref="W4:AJ4 C4:P4 AQ4:BD4 BK4:BX4 CE4:CR4 CY4:DL4 DS4:EF4 EM4:EZ4 FG4:FT4">
    <cfRule type="cellIs" dxfId="99" priority="268" operator="greaterThan">
      <formula>0</formula>
    </cfRule>
  </conditionalFormatting>
  <conditionalFormatting sqref="W10:W46">
    <cfRule type="expression" dxfId="98" priority="267">
      <formula>IF(P10=1,1,0)</formula>
    </cfRule>
  </conditionalFormatting>
  <conditionalFormatting sqref="X10:AJ46">
    <cfRule type="expression" dxfId="97" priority="260">
      <formula>IF(W10=1,1,0)</formula>
    </cfRule>
  </conditionalFormatting>
  <conditionalFormatting sqref="W10:AJ46 C10:P46 AQ10:BD46 BK10:BX46 CE10:CR46 CY10:DL46 DS10:EF46 EM10:EZ46 FG10:FT46">
    <cfRule type="cellIs" dxfId="96" priority="259" operator="equal">
      <formula>3</formula>
    </cfRule>
  </conditionalFormatting>
  <conditionalFormatting sqref="W7:X8 Y7:AJ7 AQ7:AR8 AS7:BD7 BK7:BL8 BM7:BX7 CE7:CF8 CG7:CR7 CY7:CZ8 DA7:DL7 DS7:DT8 DU7:EF7 EM7:EN8 EO7:EZ7 FG7:FH8 FI7:FT7">
    <cfRule type="expression" dxfId="95" priority="258">
      <formula>IF(W7=TODAY(),1,0)</formula>
    </cfRule>
  </conditionalFormatting>
  <conditionalFormatting sqref="W6:AJ6 C6:P6 AQ6:BD6 BK6:BX6 CE6:CR6 CY6:DL6 DS6:EF6 EM6:EZ6 FG6:FT6">
    <cfRule type="cellIs" dxfId="94" priority="256" operator="greaterThan">
      <formula>0</formula>
    </cfRule>
  </conditionalFormatting>
  <conditionalFormatting sqref="AQ10:AQ46">
    <cfRule type="expression" dxfId="93" priority="246">
      <formula>IF(AJ10=1,1,0)</formula>
    </cfRule>
  </conditionalFormatting>
  <conditionalFormatting sqref="AR10:BD46">
    <cfRule type="expression" dxfId="92" priority="245">
      <formula>IF(AQ10=1,1,0)</formula>
    </cfRule>
  </conditionalFormatting>
  <conditionalFormatting sqref="BK10:BK46">
    <cfRule type="expression" dxfId="91" priority="232">
      <formula>IF(BD10=1,1,0)</formula>
    </cfRule>
  </conditionalFormatting>
  <conditionalFormatting sqref="BL10:BX46">
    <cfRule type="expression" dxfId="90" priority="231">
      <formula>IF(BK10=1,1,0)</formula>
    </cfRule>
  </conditionalFormatting>
  <conditionalFormatting sqref="CE10:CE46">
    <cfRule type="expression" dxfId="89" priority="221">
      <formula>IF(BX10=1,1,0)</formula>
    </cfRule>
  </conditionalFormatting>
  <conditionalFormatting sqref="CF10:CR46">
    <cfRule type="expression" dxfId="88" priority="220">
      <formula>IF(CE10=1,1,0)</formula>
    </cfRule>
  </conditionalFormatting>
  <conditionalFormatting sqref="W2:AJ2 AQ2:BD2 BK2:BX2 CE2:CR2">
    <cfRule type="expression" dxfId="87" priority="530">
      <formula>IF(W3=W2,1,0)</formula>
    </cfRule>
    <cfRule type="expression" dxfId="86" priority="531">
      <formula>IF(W3&lt;W2,1,0)</formula>
    </cfRule>
  </conditionalFormatting>
  <conditionalFormatting sqref="CY10:CY46">
    <cfRule type="expression" dxfId="85" priority="210">
      <formula>IF(CR10=1,1,0)</formula>
    </cfRule>
  </conditionalFormatting>
  <conditionalFormatting sqref="CZ10:DL46">
    <cfRule type="expression" dxfId="84" priority="209">
      <formula>IF(CY10=1,1,0)</formula>
    </cfRule>
  </conditionalFormatting>
  <conditionalFormatting sqref="CY2:DL2">
    <cfRule type="expression" dxfId="83" priority="207">
      <formula>IF(CY3=CY2,1,0)</formula>
    </cfRule>
    <cfRule type="expression" dxfId="82" priority="208">
      <formula>IF(CY3&lt;CY2,1,0)</formula>
    </cfRule>
  </conditionalFormatting>
  <conditionalFormatting sqref="DS10:DS46">
    <cfRule type="expression" dxfId="81" priority="199">
      <formula>IF(DL10=1,1,0)</formula>
    </cfRule>
  </conditionalFormatting>
  <conditionalFormatting sqref="DT10:EF46">
    <cfRule type="expression" dxfId="80" priority="198">
      <formula>IF(DS10=1,1,0)</formula>
    </cfRule>
  </conditionalFormatting>
  <conditionalFormatting sqref="DS2:EF2">
    <cfRule type="expression" dxfId="79" priority="196">
      <formula>IF(DS3=DS2,1,0)</formula>
    </cfRule>
    <cfRule type="expression" dxfId="78" priority="197">
      <formula>IF(DS3&lt;DS2,1,0)</formula>
    </cfRule>
  </conditionalFormatting>
  <conditionalFormatting sqref="EM10:EM46">
    <cfRule type="expression" dxfId="77" priority="188">
      <formula>IF(EF10=1,1,0)</formula>
    </cfRule>
  </conditionalFormatting>
  <conditionalFormatting sqref="EN10:EZ46">
    <cfRule type="expression" dxfId="76" priority="187">
      <formula>IF(EM10=1,1,0)</formula>
    </cfRule>
  </conditionalFormatting>
  <conditionalFormatting sqref="EM2:EZ2">
    <cfRule type="expression" dxfId="75" priority="185">
      <formula>IF(EM3=EM2,1,0)</formula>
    </cfRule>
    <cfRule type="expression" dxfId="74" priority="186">
      <formula>IF(EM3&lt;EM2,1,0)</formula>
    </cfRule>
  </conditionalFormatting>
  <conditionalFormatting sqref="FG10:FG46">
    <cfRule type="expression" dxfId="73" priority="177">
      <formula>IF(EZ10=1,1,0)</formula>
    </cfRule>
  </conditionalFormatting>
  <conditionalFormatting sqref="FH10:FT46">
    <cfRule type="expression" dxfId="72" priority="176">
      <formula>IF(FG10=1,1,0)</formula>
    </cfRule>
  </conditionalFormatting>
  <conditionalFormatting sqref="FG2:FT2">
    <cfRule type="expression" dxfId="71" priority="174">
      <formula>IF(FG3=FG2,1,0)</formula>
    </cfRule>
    <cfRule type="expression" dxfId="70" priority="175">
      <formula>IF(FG3&lt;FG2,1,0)</formula>
    </cfRule>
  </conditionalFormatting>
  <conditionalFormatting sqref="CY10:CY46">
    <cfRule type="expression" dxfId="69" priority="169">
      <formula>IF(CR10=1,1,0)</formula>
    </cfRule>
  </conditionalFormatting>
  <conditionalFormatting sqref="CZ10:DL46">
    <cfRule type="expression" dxfId="68" priority="168">
      <formula>IF(CY10=1,1,0)</formula>
    </cfRule>
  </conditionalFormatting>
  <conditionalFormatting sqref="CE10:CR46 CY10:DL46 DS10:EF46 EM10:EZ46 FG10:FT46">
    <cfRule type="cellIs" dxfId="67" priority="166" operator="equal">
      <formula>4</formula>
    </cfRule>
  </conditionalFormatting>
  <conditionalFormatting sqref="CY10:CY46">
    <cfRule type="expression" dxfId="66" priority="162">
      <formula>IF(CR10=1,1,0)</formula>
    </cfRule>
  </conditionalFormatting>
  <conditionalFormatting sqref="CZ10:DL46">
    <cfRule type="expression" dxfId="65" priority="161">
      <formula>IF(CY10=1,1,0)</formula>
    </cfRule>
  </conditionalFormatting>
  <conditionalFormatting sqref="DS10:DS46">
    <cfRule type="expression" dxfId="64" priority="156">
      <formula>IF(DL10=1,1,0)</formula>
    </cfRule>
  </conditionalFormatting>
  <conditionalFormatting sqref="DT10:EF46">
    <cfRule type="expression" dxfId="63" priority="155">
      <formula>IF(DS10=1,1,0)</formula>
    </cfRule>
  </conditionalFormatting>
  <conditionalFormatting sqref="DS10:DS46">
    <cfRule type="expression" dxfId="62" priority="151">
      <formula>IF(DL10=1,1,0)</formula>
    </cfRule>
  </conditionalFormatting>
  <conditionalFormatting sqref="DT10:EF46">
    <cfRule type="expression" dxfId="61" priority="150">
      <formula>IF(DS10=1,1,0)</formula>
    </cfRule>
  </conditionalFormatting>
  <conditionalFormatting sqref="DS10:DS46">
    <cfRule type="expression" dxfId="60" priority="146">
      <formula>IF(DL10=1,1,0)</formula>
    </cfRule>
  </conditionalFormatting>
  <conditionalFormatting sqref="DT10:EF46">
    <cfRule type="expression" dxfId="59" priority="145">
      <formula>IF(DS10=1,1,0)</formula>
    </cfRule>
  </conditionalFormatting>
  <conditionalFormatting sqref="DS10:EF46 EM10:EZ46 FG10:FT46">
    <cfRule type="cellIs" dxfId="58" priority="144" operator="equal">
      <formula>4</formula>
    </cfRule>
  </conditionalFormatting>
  <conditionalFormatting sqref="EM10:EM46">
    <cfRule type="expression" dxfId="57" priority="140">
      <formula>IF(EF10=1,1,0)</formula>
    </cfRule>
  </conditionalFormatting>
  <conditionalFormatting sqref="EN10:EZ46">
    <cfRule type="expression" dxfId="56" priority="139">
      <formula>IF(EM10=1,1,0)</formula>
    </cfRule>
  </conditionalFormatting>
  <conditionalFormatting sqref="EM10:EM46">
    <cfRule type="expression" dxfId="55" priority="135">
      <formula>IF(EF10=1,1,0)</formula>
    </cfRule>
  </conditionalFormatting>
  <conditionalFormatting sqref="EN10:EZ46">
    <cfRule type="expression" dxfId="54" priority="134">
      <formula>IF(EM10=1,1,0)</formula>
    </cfRule>
  </conditionalFormatting>
  <conditionalFormatting sqref="EM10:EM46">
    <cfRule type="expression" dxfId="53" priority="130">
      <formula>IF(EF10=1,1,0)</formula>
    </cfRule>
  </conditionalFormatting>
  <conditionalFormatting sqref="EN10:EZ46">
    <cfRule type="expression" dxfId="52" priority="129">
      <formula>IF(EM10=1,1,0)</formula>
    </cfRule>
  </conditionalFormatting>
  <conditionalFormatting sqref="EM10:EM46">
    <cfRule type="expression" dxfId="51" priority="125">
      <formula>IF(EF10=1,1,0)</formula>
    </cfRule>
  </conditionalFormatting>
  <conditionalFormatting sqref="EN10:EZ46">
    <cfRule type="expression" dxfId="50" priority="124">
      <formula>IF(EM10=1,1,0)</formula>
    </cfRule>
  </conditionalFormatting>
  <conditionalFormatting sqref="FG10:FG46">
    <cfRule type="expression" dxfId="49" priority="119">
      <formula>IF(EZ10=1,1,0)</formula>
    </cfRule>
  </conditionalFormatting>
  <conditionalFormatting sqref="FH10:FT46">
    <cfRule type="expression" dxfId="48" priority="118">
      <formula>IF(FG10=1,1,0)</formula>
    </cfRule>
  </conditionalFormatting>
  <conditionalFormatting sqref="FG10:FG46">
    <cfRule type="expression" dxfId="47" priority="114">
      <formula>IF(EZ10=1,1,0)</formula>
    </cfRule>
  </conditionalFormatting>
  <conditionalFormatting sqref="FH10:FT46">
    <cfRule type="expression" dxfId="46" priority="113">
      <formula>IF(FG10=1,1,0)</formula>
    </cfRule>
  </conditionalFormatting>
  <conditionalFormatting sqref="FG10:FG46">
    <cfRule type="expression" dxfId="45" priority="109">
      <formula>IF(EZ10=1,1,0)</formula>
    </cfRule>
  </conditionalFormatting>
  <conditionalFormatting sqref="FH10:FT46">
    <cfRule type="expression" dxfId="44" priority="108">
      <formula>IF(FG10=1,1,0)</formula>
    </cfRule>
  </conditionalFormatting>
  <conditionalFormatting sqref="FG10:FG46">
    <cfRule type="expression" dxfId="43" priority="104">
      <formula>IF(EZ10=1,1,0)</formula>
    </cfRule>
  </conditionalFormatting>
  <conditionalFormatting sqref="FH10:FT46">
    <cfRule type="expression" dxfId="42" priority="103">
      <formula>IF(FG10=1,1,0)</formula>
    </cfRule>
  </conditionalFormatting>
  <conditionalFormatting sqref="FG10:FG46">
    <cfRule type="expression" dxfId="41" priority="99">
      <formula>IF(EZ10=1,1,0)</formula>
    </cfRule>
  </conditionalFormatting>
  <conditionalFormatting sqref="FH10:FT46">
    <cfRule type="expression" dxfId="40" priority="98">
      <formula>IF(FG10=1,1,0)</formula>
    </cfRule>
  </conditionalFormatting>
  <conditionalFormatting sqref="CY27:DF27">
    <cfRule type="expression" dxfId="39" priority="93">
      <formula>IF(CX27=1,1,0)</formula>
    </cfRule>
  </conditionalFormatting>
  <conditionalFormatting sqref="DG27:DL27">
    <cfRule type="expression" dxfId="38" priority="88">
      <formula>IF(DF27=1,1,0)</formula>
    </cfRule>
  </conditionalFormatting>
  <conditionalFormatting sqref="DS10:DS46">
    <cfRule type="expression" dxfId="37" priority="83">
      <formula>IF(DL10=1,1,0)</formula>
    </cfRule>
  </conditionalFormatting>
  <conditionalFormatting sqref="DT10:EF46">
    <cfRule type="expression" dxfId="36" priority="82">
      <formula>IF(DS10=1,1,0)</formula>
    </cfRule>
  </conditionalFormatting>
  <conditionalFormatting sqref="EM10:EM46">
    <cfRule type="expression" dxfId="35" priority="77">
      <formula>IF(EF10=1,1,0)</formula>
    </cfRule>
  </conditionalFormatting>
  <conditionalFormatting sqref="EN10:EZ46">
    <cfRule type="expression" dxfId="34" priority="76">
      <formula>IF(EM10=1,1,0)</formula>
    </cfRule>
  </conditionalFormatting>
  <conditionalFormatting sqref="EM10:EM46">
    <cfRule type="expression" dxfId="33" priority="72">
      <formula>IF(EF10=1,1,0)</formula>
    </cfRule>
  </conditionalFormatting>
  <conditionalFormatting sqref="EN10:EZ46">
    <cfRule type="expression" dxfId="32" priority="71">
      <formula>IF(EM10=1,1,0)</formula>
    </cfRule>
  </conditionalFormatting>
  <conditionalFormatting sqref="EM10:EM46">
    <cfRule type="expression" dxfId="31" priority="67">
      <formula>IF(EF10=1,1,0)</formula>
    </cfRule>
  </conditionalFormatting>
  <conditionalFormatting sqref="EN10:EZ46">
    <cfRule type="expression" dxfId="30" priority="66">
      <formula>IF(EM10=1,1,0)</formula>
    </cfRule>
  </conditionalFormatting>
  <conditionalFormatting sqref="EM10:EM46">
    <cfRule type="expression" dxfId="29" priority="62">
      <formula>IF(EF10=1,1,0)</formula>
    </cfRule>
  </conditionalFormatting>
  <conditionalFormatting sqref="EN10:EZ46">
    <cfRule type="expression" dxfId="28" priority="61">
      <formula>IF(EM10=1,1,0)</formula>
    </cfRule>
  </conditionalFormatting>
  <conditionalFormatting sqref="EM10:EM46">
    <cfRule type="expression" dxfId="27" priority="56">
      <formula>IF(EF10=1,1,0)</formula>
    </cfRule>
  </conditionalFormatting>
  <conditionalFormatting sqref="EN10:EZ46">
    <cfRule type="expression" dxfId="26" priority="55">
      <formula>IF(EM10=1,1,0)</formula>
    </cfRule>
  </conditionalFormatting>
  <conditionalFormatting sqref="FG10:FG46">
    <cfRule type="expression" dxfId="25" priority="50">
      <formula>IF(EZ10=1,1,0)</formula>
    </cfRule>
  </conditionalFormatting>
  <conditionalFormatting sqref="FH10:FT46">
    <cfRule type="expression" dxfId="24" priority="49">
      <formula>IF(FG10=1,1,0)</formula>
    </cfRule>
  </conditionalFormatting>
  <conditionalFormatting sqref="FG10:FG46">
    <cfRule type="expression" dxfId="23" priority="45">
      <formula>IF(EZ10=1,1,0)</formula>
    </cfRule>
  </conditionalFormatting>
  <conditionalFormatting sqref="FH10:FT46">
    <cfRule type="expression" dxfId="22" priority="44">
      <formula>IF(FG10=1,1,0)</formula>
    </cfRule>
  </conditionalFormatting>
  <conditionalFormatting sqref="FG10:FG46">
    <cfRule type="expression" dxfId="21" priority="40">
      <formula>IF(EZ10=1,1,0)</formula>
    </cfRule>
  </conditionalFormatting>
  <conditionalFormatting sqref="FH10:FT46">
    <cfRule type="expression" dxfId="20" priority="39">
      <formula>IF(FG10=1,1,0)</formula>
    </cfRule>
  </conditionalFormatting>
  <conditionalFormatting sqref="FG10:FG46">
    <cfRule type="expression" dxfId="19" priority="35">
      <formula>IF(EZ10=1,1,0)</formula>
    </cfRule>
  </conditionalFormatting>
  <conditionalFormatting sqref="FH10:FT46">
    <cfRule type="expression" dxfId="18" priority="34">
      <formula>IF(FG10=1,1,0)</formula>
    </cfRule>
  </conditionalFormatting>
  <conditionalFormatting sqref="FG10:FG46">
    <cfRule type="expression" dxfId="17" priority="30">
      <formula>IF(EZ10=1,1,0)</formula>
    </cfRule>
  </conditionalFormatting>
  <conditionalFormatting sqref="FH10:FT46">
    <cfRule type="expression" dxfId="16" priority="29">
      <formula>IF(FG10=1,1,0)</formula>
    </cfRule>
  </conditionalFormatting>
  <conditionalFormatting sqref="FG10:FG46">
    <cfRule type="expression" dxfId="15" priority="24">
      <formula>IF(EZ10=1,1,0)</formula>
    </cfRule>
  </conditionalFormatting>
  <conditionalFormatting sqref="FH10:FT46">
    <cfRule type="expression" dxfId="14" priority="23">
      <formula>IF(FG10=1,1,0)</formula>
    </cfRule>
  </conditionalFormatting>
  <conditionalFormatting sqref="FG10:FG46">
    <cfRule type="expression" dxfId="13" priority="19">
      <formula>IF(EZ10=1,1,0)</formula>
    </cfRule>
  </conditionalFormatting>
  <conditionalFormatting sqref="FH10:FT46">
    <cfRule type="expression" dxfId="12" priority="18">
      <formula>IF(FG10=1,1,0)</formula>
    </cfRule>
  </conditionalFormatting>
  <conditionalFormatting sqref="FG10:FG46">
    <cfRule type="expression" dxfId="11" priority="14">
      <formula>IF(EZ10=1,1,0)</formula>
    </cfRule>
  </conditionalFormatting>
  <conditionalFormatting sqref="FH10:FT46">
    <cfRule type="expression" dxfId="10" priority="13">
      <formula>IF(FG10=1,1,0)</formula>
    </cfRule>
  </conditionalFormatting>
  <conditionalFormatting sqref="FG10:FG46">
    <cfRule type="expression" dxfId="9" priority="9">
      <formula>IF(EZ10=1,1,0)</formula>
    </cfRule>
  </conditionalFormatting>
  <conditionalFormatting sqref="FH10:FT46">
    <cfRule type="expression" dxfId="8" priority="8">
      <formula>IF(FG10=1,1,0)</formula>
    </cfRule>
  </conditionalFormatting>
  <conditionalFormatting sqref="FG10:FG46">
    <cfRule type="expression" dxfId="7" priority="3">
      <formula>IF(EZ10=1,1,0)</formula>
    </cfRule>
  </conditionalFormatting>
  <conditionalFormatting sqref="FH10:FT46">
    <cfRule type="expression" dxfId="6" priority="2">
      <formula>IF(FG10=1,1,0)</formula>
    </cfRule>
  </conditionalFormatting>
  <dataValidations count="1">
    <dataValidation type="list" allowBlank="1" showInputMessage="1" showErrorMessage="1" sqref="B10:B46 V10:V46 AP10:AP46 BJ10:BJ46 FF10:FF46 CD10:CD46 DR10:DR46 EL10:EL46 CX10:CX46">
      <formula1>#REF!</formula1>
    </dataValidation>
  </dataValidations>
  <pageMargins left="1.22" right="0.31496062992125984" top="0.3" bottom="0.27" header="0.31496062992125984" footer="0.31496062992125984"/>
  <pageSetup paperSize="9" scale="2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Учёт</vt:lpstr>
      <vt:lpstr>Табель оперативный</vt:lpstr>
      <vt:lpstr>'Табель оперативный'!Область_печати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Скрягин</cp:lastModifiedBy>
  <cp:lastPrinted>2019-03-08T07:10:40Z</cp:lastPrinted>
  <dcterms:created xsi:type="dcterms:W3CDTF">2015-03-29T10:09:10Z</dcterms:created>
  <dcterms:modified xsi:type="dcterms:W3CDTF">2019-03-10T19:22:17Z</dcterms:modified>
</cp:coreProperties>
</file>