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 activeTab="2"/>
  </bookViews>
  <sheets>
    <sheet name="Лист1" sheetId="1" r:id="rId1"/>
    <sheet name="Лист2" sheetId="2" r:id="rId2"/>
    <sheet name="Лист3" sheetId="3" r:id="rId3"/>
  </sheets>
  <calcPr calcId="152511" calcCompleted="0"/>
</workbook>
</file>

<file path=xl/calcChain.xml><?xml version="1.0" encoding="utf-8"?>
<calcChain xmlns="http://schemas.openxmlformats.org/spreadsheetml/2006/main">
  <c r="J1" i="3" l="1"/>
  <c r="L1" i="3"/>
  <c r="J1" i="2"/>
  <c r="J2" i="2"/>
  <c r="L2" i="2"/>
  <c r="M3" i="2" s="1"/>
  <c r="L1" i="2"/>
  <c r="I1" i="2"/>
  <c r="F1" i="1"/>
  <c r="M2" i="2" l="1"/>
  <c r="M4" i="2"/>
  <c r="K2" i="2"/>
  <c r="K3" i="2"/>
  <c r="E2" i="1"/>
  <c r="K4" i="2" l="1"/>
</calcChain>
</file>

<file path=xl/sharedStrings.xml><?xml version="1.0" encoding="utf-8"?>
<sst xmlns="http://schemas.openxmlformats.org/spreadsheetml/2006/main" count="27" uniqueCount="5">
  <si>
    <t>Купля</t>
  </si>
  <si>
    <t>Продажа</t>
  </si>
  <si>
    <t>Сбербанк [Т+ Акции и ДР]</t>
  </si>
  <si>
    <t>*(D&gt;=H2)*(D&lt;=H3)</t>
  </si>
  <si>
    <t>Лук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</si>
</sst>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1" fillId="2" borderId="0" xfId="0" applyFont="1" applyFill="1" applyBorder="1"/>
    <xf numFmtId="3" fontId="1" fillId="2" borderId="0" xfId="0" applyNumberFormat="1" applyFont="1" applyFill="1" applyBorder="1"/>
    <xf numFmtId="21" fontId="0" fillId="0" borderId="0" xfId="0" applyNumberFormat="1"/>
    <xf numFmtId="0" fontId="0" fillId="3" borderId="0" xfId="0" applyFill="1"/>
    <xf numFmtId="21" fontId="0" fillId="3" borderId="0" xfId="0" applyNumberFormat="1" applyFill="1"/>
    <xf numFmtId="21" fontId="0" fillId="0" borderId="0" xfId="0" applyNumberFormat="1" applyFill="1"/>
    <xf numFmtId="21" fontId="3" fillId="4" borderId="0" xfId="0" applyNumberFormat="1" applyFont="1" applyFill="1" applyBorder="1" applyAlignment="1">
      <alignment horizontal="center" vertical="center"/>
    </xf>
    <xf numFmtId="21" fontId="4" fillId="4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/>
    <xf numFmtId="0" fontId="1" fillId="4" borderId="0" xfId="0" applyFont="1" applyFill="1" applyBorder="1"/>
    <xf numFmtId="3" fontId="1" fillId="4" borderId="0" xfId="0" applyNumberFormat="1" applyFont="1" applyFill="1" applyBorder="1"/>
    <xf numFmtId="164" fontId="4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21" fontId="0" fillId="4" borderId="0" xfId="0" applyNumberFormat="1" applyFill="1" applyBorder="1"/>
    <xf numFmtId="0" fontId="4" fillId="4" borderId="0" xfId="0" applyFont="1" applyFill="1" applyBorder="1"/>
    <xf numFmtId="3" fontId="6" fillId="4" borderId="0" xfId="0" applyNumberFormat="1" applyFont="1" applyFill="1" applyBorder="1"/>
    <xf numFmtId="0" fontId="7" fillId="4" borderId="0" xfId="0" applyFont="1" applyFill="1" applyBorder="1"/>
    <xf numFmtId="0" fontId="0" fillId="4" borderId="0" xfId="0" applyFill="1" applyBorder="1"/>
    <xf numFmtId="165" fontId="5" fillId="4" borderId="1" xfId="1" applyNumberFormat="1" applyFont="1" applyFill="1" applyBorder="1"/>
    <xf numFmtId="0" fontId="4" fillId="4" borderId="2" xfId="0" applyFont="1" applyFill="1" applyBorder="1"/>
    <xf numFmtId="165" fontId="5" fillId="4" borderId="3" xfId="1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3" fontId="8" fillId="5" borderId="0" xfId="0" applyNumberFormat="1" applyFont="1" applyFill="1"/>
    <xf numFmtId="0" fontId="8" fillId="5" borderId="0" xfId="0" applyFont="1" applyFill="1"/>
    <xf numFmtId="3" fontId="8" fillId="6" borderId="0" xfId="0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7"/>
  <sheetViews>
    <sheetView workbookViewId="0">
      <selection activeCell="F1" sqref="F1"/>
    </sheetView>
  </sheetViews>
  <sheetFormatPr defaultRowHeight="15" x14ac:dyDescent="0.25"/>
  <sheetData>
    <row r="1" spans="1:11" ht="15.75" x14ac:dyDescent="0.25">
      <c r="A1" s="5">
        <v>100</v>
      </c>
      <c r="B1" s="4">
        <v>0.78126157407407415</v>
      </c>
      <c r="C1" s="1">
        <v>1</v>
      </c>
      <c r="D1" t="s">
        <v>0</v>
      </c>
      <c r="F1" s="3">
        <f>SUMPRODUCT($C:$C*($D:$D="Купля")*($B:$B&lt;--"16:00:00")*($B:$B&gt;=--"09:00:00")*(A:A&gt;=K2)*(A:A&lt;=K1))</f>
        <v>3</v>
      </c>
      <c r="K1">
        <v>109</v>
      </c>
    </row>
    <row r="2" spans="1:11" ht="15.75" x14ac:dyDescent="0.25">
      <c r="A2" s="5">
        <v>101</v>
      </c>
      <c r="B2" s="7">
        <v>0.49285879629629631</v>
      </c>
      <c r="C2" s="1">
        <v>1</v>
      </c>
      <c r="D2" t="s">
        <v>1</v>
      </c>
      <c r="E2" s="2">
        <f>COUNTIFS($B:$B,"&gt;15:00:00",$D:$D,"Купля")</f>
        <v>5</v>
      </c>
      <c r="K2">
        <v>103</v>
      </c>
    </row>
    <row r="3" spans="1:11" x14ac:dyDescent="0.25">
      <c r="A3" s="5">
        <v>102</v>
      </c>
      <c r="B3" s="4">
        <v>0.67855324074074075</v>
      </c>
      <c r="C3" s="1">
        <v>1</v>
      </c>
      <c r="D3" t="s">
        <v>0</v>
      </c>
    </row>
    <row r="4" spans="1:11" x14ac:dyDescent="0.25">
      <c r="A4" s="5">
        <v>103</v>
      </c>
      <c r="B4" s="4">
        <v>0.67846064814814822</v>
      </c>
      <c r="C4" s="1">
        <v>1</v>
      </c>
      <c r="D4" t="s">
        <v>0</v>
      </c>
    </row>
    <row r="5" spans="1:11" x14ac:dyDescent="0.25">
      <c r="A5" s="5">
        <v>104</v>
      </c>
      <c r="B5" s="6">
        <v>0.42552083333333335</v>
      </c>
      <c r="C5" s="1">
        <v>1</v>
      </c>
      <c r="D5" t="s">
        <v>0</v>
      </c>
    </row>
    <row r="6" spans="1:11" x14ac:dyDescent="0.25">
      <c r="A6" s="5">
        <v>105</v>
      </c>
      <c r="B6" s="4">
        <v>0.71353009259259259</v>
      </c>
      <c r="C6" s="1">
        <v>1</v>
      </c>
      <c r="D6" t="s">
        <v>0</v>
      </c>
    </row>
    <row r="7" spans="1:11" x14ac:dyDescent="0.25">
      <c r="A7" s="5">
        <v>106</v>
      </c>
      <c r="B7" s="7">
        <v>0.64650462962962962</v>
      </c>
      <c r="C7" s="1">
        <v>1</v>
      </c>
      <c r="D7" t="s">
        <v>1</v>
      </c>
    </row>
    <row r="8" spans="1:11" x14ac:dyDescent="0.25">
      <c r="A8" s="5">
        <v>107</v>
      </c>
      <c r="B8" s="6">
        <v>0.46961805555555558</v>
      </c>
      <c r="C8" s="1">
        <v>1</v>
      </c>
      <c r="D8" t="s">
        <v>0</v>
      </c>
    </row>
    <row r="9" spans="1:11" x14ac:dyDescent="0.25">
      <c r="A9" s="5">
        <v>108</v>
      </c>
      <c r="B9" s="6">
        <v>0.45945601851851853</v>
      </c>
      <c r="C9" s="1">
        <v>1</v>
      </c>
      <c r="D9" t="s">
        <v>0</v>
      </c>
    </row>
    <row r="10" spans="1:11" x14ac:dyDescent="0.25">
      <c r="A10" s="5">
        <v>109</v>
      </c>
      <c r="B10" s="4">
        <v>0.74619212962962955</v>
      </c>
      <c r="C10" s="1">
        <v>1</v>
      </c>
      <c r="D10" t="s">
        <v>0</v>
      </c>
    </row>
    <row r="11" spans="1:11" x14ac:dyDescent="0.25">
      <c r="C11" s="1"/>
    </row>
    <row r="12" spans="1:11" x14ac:dyDescent="0.25">
      <c r="C12" s="1"/>
    </row>
    <row r="13" spans="1:11" x14ac:dyDescent="0.25">
      <c r="C13" s="1"/>
    </row>
    <row r="14" spans="1:11" x14ac:dyDescent="0.25">
      <c r="C14" s="1"/>
    </row>
    <row r="15" spans="1:11" x14ac:dyDescent="0.25">
      <c r="C15" s="1"/>
    </row>
    <row r="16" spans="1:11" x14ac:dyDescent="0.25">
      <c r="C16" s="1"/>
    </row>
    <row r="17" spans="3:3" x14ac:dyDescent="0.25">
      <c r="C17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"/>
  <sheetViews>
    <sheetView workbookViewId="0">
      <selection activeCell="J1" sqref="J1"/>
    </sheetView>
  </sheetViews>
  <sheetFormatPr defaultRowHeight="15" x14ac:dyDescent="0.25"/>
  <cols>
    <col min="8" max="8" width="15.7109375" bestFit="1" customWidth="1"/>
  </cols>
  <sheetData>
    <row r="1" spans="1:13" ht="26.25" x14ac:dyDescent="0.25">
      <c r="A1">
        <v>22</v>
      </c>
      <c r="B1" s="4">
        <v>0.41649305555555555</v>
      </c>
      <c r="C1" t="s">
        <v>2</v>
      </c>
      <c r="D1">
        <v>203.61</v>
      </c>
      <c r="E1">
        <v>50</v>
      </c>
      <c r="F1">
        <v>101805</v>
      </c>
      <c r="G1" t="s">
        <v>0</v>
      </c>
      <c r="H1" s="8">
        <v>0.44791666666666669</v>
      </c>
      <c r="I1" s="9">
        <f>H1+I2</f>
        <v>0.45832175925925928</v>
      </c>
      <c r="J1" s="10" t="e">
        <f>SUMPRODUCT((--B1:B5&gt;=H1)*(--B1:B699995&lt;=I1)*(--("Купля"=G1:G5)))</f>
        <v>#N/A</v>
      </c>
      <c r="K1" s="11"/>
      <c r="L1" s="10">
        <f>SUMPRODUCT(E1:E699995*(G1:G699995="Купля")*(--B1:B699995&lt;=I1)*(--B1:B699995&gt;=H1))</f>
        <v>0</v>
      </c>
      <c r="M1" s="12"/>
    </row>
    <row r="2" spans="1:13" ht="26.25" x14ac:dyDescent="0.25">
      <c r="A2">
        <v>23</v>
      </c>
      <c r="B2" s="4">
        <v>0.41649305555555555</v>
      </c>
      <c r="C2" t="s">
        <v>2</v>
      </c>
      <c r="D2">
        <v>203.61</v>
      </c>
      <c r="E2">
        <v>2</v>
      </c>
      <c r="F2">
        <v>4072.2</v>
      </c>
      <c r="G2" t="s">
        <v>0</v>
      </c>
      <c r="H2" s="8"/>
      <c r="I2" s="13">
        <v>1.0405092592592591E-2</v>
      </c>
      <c r="J2" s="10" t="e">
        <f>SUMPRODUCT((--B1:B699995&gt;=H1)*(--B1:B5&lt;=I1)*(--("Продажа"=G1:G699995)))</f>
        <v>#N/A</v>
      </c>
      <c r="K2" s="14" t="e">
        <f>J1+J2</f>
        <v>#N/A</v>
      </c>
      <c r="L2" s="10">
        <f>SUMPRODUCT(E1:E699995*(G1:G699995="Продажа")*(--B1:B699995&lt;=I1)*(--B1:B699995&gt;=H1))</f>
        <v>0</v>
      </c>
      <c r="M2" s="14">
        <f>L1+L2</f>
        <v>0</v>
      </c>
    </row>
    <row r="3" spans="1:13" ht="15.75" thickBot="1" x14ac:dyDescent="0.3">
      <c r="A3">
        <v>24</v>
      </c>
      <c r="B3" s="4">
        <v>0.41649305555555555</v>
      </c>
      <c r="C3" t="s">
        <v>2</v>
      </c>
      <c r="D3">
        <v>203.61</v>
      </c>
      <c r="E3">
        <v>42</v>
      </c>
      <c r="F3">
        <v>85516.2</v>
      </c>
      <c r="G3" t="s">
        <v>0</v>
      </c>
      <c r="H3" s="15"/>
      <c r="I3" s="16"/>
      <c r="J3" s="16"/>
      <c r="K3" s="17" t="e">
        <f>IF(J2&gt;J1,(J2-J1)*(-1),J1-J2)</f>
        <v>#N/A</v>
      </c>
      <c r="L3" s="18"/>
      <c r="M3" s="17">
        <f>IF(L2&gt;L1,(L2-L1)*(-1),L1-L2)</f>
        <v>0</v>
      </c>
    </row>
    <row r="4" spans="1:13" ht="16.5" thickBot="1" x14ac:dyDescent="0.3">
      <c r="A4">
        <v>25</v>
      </c>
      <c r="B4" s="4">
        <v>0.41649305555555555</v>
      </c>
      <c r="C4" t="s">
        <v>2</v>
      </c>
      <c r="D4">
        <v>203.61</v>
      </c>
      <c r="E4">
        <v>58</v>
      </c>
      <c r="F4">
        <v>118093.8</v>
      </c>
      <c r="G4" t="s">
        <v>0</v>
      </c>
      <c r="H4" s="19"/>
      <c r="I4" s="16"/>
      <c r="J4" s="16"/>
      <c r="K4" s="20" t="e">
        <f>K3/K2</f>
        <v>#N/A</v>
      </c>
      <c r="L4" s="21"/>
      <c r="M4" s="22" t="e">
        <f>M3/M2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4"/>
  <sheetViews>
    <sheetView tabSelected="1" workbookViewId="0">
      <selection activeCell="J13" sqref="J13"/>
    </sheetView>
  </sheetViews>
  <sheetFormatPr defaultRowHeight="15" x14ac:dyDescent="0.25"/>
  <cols>
    <col min="3" max="3" width="4.28515625" bestFit="1" customWidth="1"/>
    <col min="14" max="14" width="17.28515625" bestFit="1" customWidth="1"/>
  </cols>
  <sheetData>
    <row r="1" spans="1:13" ht="21" x14ac:dyDescent="0.35">
      <c r="A1">
        <v>1</v>
      </c>
      <c r="B1" s="4">
        <v>0.41666666666666669</v>
      </c>
      <c r="C1" t="s">
        <v>4</v>
      </c>
      <c r="D1">
        <v>100</v>
      </c>
      <c r="E1">
        <v>50</v>
      </c>
      <c r="F1">
        <v>0</v>
      </c>
      <c r="G1" t="s">
        <v>1</v>
      </c>
      <c r="H1" s="4">
        <v>0.41666666666666669</v>
      </c>
      <c r="I1" s="4">
        <v>0.45833333333333331</v>
      </c>
      <c r="J1" s="28">
        <f>COUNTIFS(B:B,"&gt;="&amp;H1,B:B,"&lt;="&amp;I1,G:G,"Купля",D:D,"&gt;="&amp;H2,D:D,"&lt;="&amp;H3)</f>
        <v>1</v>
      </c>
      <c r="K1" s="27"/>
      <c r="L1" s="26">
        <f>SUMPRODUCT(E1:E699995*(G1:G699995="Купля")*(--B1:B699995&lt;=I1)*(--B1:B699995&gt;=H1))</f>
        <v>2</v>
      </c>
      <c r="M1" s="1"/>
    </row>
    <row r="2" spans="1:13" x14ac:dyDescent="0.25">
      <c r="A2">
        <v>2</v>
      </c>
      <c r="B2" s="4">
        <v>0.45833333333333298</v>
      </c>
      <c r="C2" t="s">
        <v>4</v>
      </c>
      <c r="D2">
        <v>101</v>
      </c>
      <c r="E2">
        <v>2</v>
      </c>
      <c r="F2">
        <v>0</v>
      </c>
      <c r="G2" t="s">
        <v>0</v>
      </c>
      <c r="H2" s="25">
        <v>100</v>
      </c>
      <c r="I2" s="23"/>
      <c r="J2" s="1"/>
      <c r="K2" s="1"/>
      <c r="L2" s="1"/>
      <c r="M2" s="1"/>
    </row>
    <row r="3" spans="1:13" x14ac:dyDescent="0.25">
      <c r="A3">
        <v>3</v>
      </c>
      <c r="B3" s="4">
        <v>0.5</v>
      </c>
      <c r="C3" t="s">
        <v>4</v>
      </c>
      <c r="D3">
        <v>102</v>
      </c>
      <c r="E3">
        <v>42</v>
      </c>
      <c r="F3">
        <v>0</v>
      </c>
      <c r="G3" t="s">
        <v>0</v>
      </c>
      <c r="H3" s="25">
        <v>103</v>
      </c>
      <c r="K3" t="s">
        <v>3</v>
      </c>
      <c r="M3" s="1"/>
    </row>
    <row r="4" spans="1:13" x14ac:dyDescent="0.25">
      <c r="A4">
        <v>4</v>
      </c>
      <c r="B4" s="4">
        <v>0.54166666666666696</v>
      </c>
      <c r="C4" t="s">
        <v>4</v>
      </c>
      <c r="D4">
        <v>103</v>
      </c>
      <c r="E4">
        <v>58</v>
      </c>
      <c r="F4">
        <v>0</v>
      </c>
      <c r="G4" t="s">
        <v>1</v>
      </c>
      <c r="K4" s="24"/>
      <c r="M4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2019-02-27T14:45:25Z</dcterms:modified>
</cp:coreProperties>
</file>