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030" tabRatio="941"/>
  </bookViews>
  <sheets>
    <sheet name="ИТОГИ" sheetId="35" r:id="rId1"/>
    <sheet name="вычисления_диаграмм" sheetId="4" state="hidden" r:id="rId2"/>
    <sheet name="Таблица 1" sheetId="45" r:id="rId3"/>
    <sheet name="Таблица 2" sheetId="48" r:id="rId4"/>
    <sheet name="Таблица 3" sheetId="49" r:id="rId5"/>
    <sheet name="СПРАВОЧНИК" sheetId="44" r:id="rId6"/>
  </sheets>
  <externalReferences>
    <externalReference r:id="rId7"/>
  </externalReferences>
  <definedNames>
    <definedName name="_xlnm._FilterDatabase" localSheetId="0" hidden="1">'[1]Monthly College Budget'!#REF!</definedName>
    <definedName name="МЕСЯЦ">СПРАВОЧНИК!$A$2:$A$17</definedName>
    <definedName name="ОБЪЕКТЫ">СПРАВОЧНИК!$B$2:$B$8</definedName>
  </definedNames>
  <calcPr calcId="152511"/>
</workbook>
</file>

<file path=xl/calcChain.xml><?xml version="1.0" encoding="utf-8"?>
<calcChain xmlns="http://schemas.openxmlformats.org/spreadsheetml/2006/main">
  <c r="D23" i="4" l="1"/>
  <c r="D22" i="4"/>
  <c r="D21" i="4"/>
  <c r="D20" i="4"/>
  <c r="D19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F7" i="4"/>
  <c r="F6" i="4"/>
  <c r="D3" i="4"/>
  <c r="D8" i="4" s="1"/>
  <c r="C5" i="35"/>
  <c r="E7" i="35"/>
  <c r="C8" i="35"/>
  <c r="C6" i="35"/>
  <c r="E6" i="35"/>
  <c r="D5" i="35"/>
  <c r="D8" i="35"/>
  <c r="D6" i="35"/>
  <c r="C7" i="35"/>
  <c r="D7" i="35"/>
  <c r="E5" i="35"/>
  <c r="E8" i="35"/>
  <c r="E4" i="35" l="1"/>
  <c r="C4" i="35"/>
  <c r="D6" i="4"/>
  <c r="D7" i="4"/>
  <c r="D4" i="35" l="1"/>
  <c r="E8" i="4" l="1"/>
  <c r="F8" i="4" s="1"/>
</calcChain>
</file>

<file path=xl/sharedStrings.xml><?xml version="1.0" encoding="utf-8"?>
<sst xmlns="http://schemas.openxmlformats.org/spreadsheetml/2006/main" count="123" uniqueCount="45">
  <si>
    <t>Финансовая помощь семьи</t>
  </si>
  <si>
    <t>Другое (пособие на ребенка, социальная помощь, подарки и т. д.)</t>
  </si>
  <si>
    <t>Полученная финансовая помощь (гранты, стипендии, кредиты)</t>
  </si>
  <si>
    <t>Траты из сбережений</t>
  </si>
  <si>
    <t>Заголовки динамических диаграмм</t>
  </si>
  <si>
    <t xml:space="preserve">Диаграмма движения денежных средств: </t>
  </si>
  <si>
    <t xml:space="preserve">Накопительное значение: </t>
  </si>
  <si>
    <t xml:space="preserve">ГОД  </t>
  </si>
  <si>
    <t>***Этот лист должен оставаться СКРЫТЫМ***</t>
  </si>
  <si>
    <t>ДАННЫЕ ДЛЯ ДИАГРАММЫ ДОХОДОВ</t>
  </si>
  <si>
    <t>Зарплата после уплаты налогов</t>
  </si>
  <si>
    <t xml:space="preserve">Значение полосы прокрутки: </t>
  </si>
  <si>
    <t>АПР</t>
  </si>
  <si>
    <t xml:space="preserve">ЯНВ </t>
  </si>
  <si>
    <t xml:space="preserve">ФЕВ </t>
  </si>
  <si>
    <t xml:space="preserve">МАР </t>
  </si>
  <si>
    <t>ИЮЛ</t>
  </si>
  <si>
    <t xml:space="preserve">АВГ </t>
  </si>
  <si>
    <t xml:space="preserve">СЕН </t>
  </si>
  <si>
    <t>ОКТ</t>
  </si>
  <si>
    <t xml:space="preserve">НОЯ </t>
  </si>
  <si>
    <t xml:space="preserve">ДЕК </t>
  </si>
  <si>
    <t>МАЙ</t>
  </si>
  <si>
    <t>ИЮН</t>
  </si>
  <si>
    <t>I КВ.</t>
  </si>
  <si>
    <t>6 мес.</t>
  </si>
  <si>
    <t>9 мес.</t>
  </si>
  <si>
    <t>МЕСЯЦ</t>
  </si>
  <si>
    <t>Таблица 1</t>
  </si>
  <si>
    <t>Таблица 2</t>
  </si>
  <si>
    <t>Таблица 3</t>
  </si>
  <si>
    <t xml:space="preserve">ВСЕГО </t>
  </si>
  <si>
    <t>Яблоко</t>
  </si>
  <si>
    <t>Слива</t>
  </si>
  <si>
    <t>Фруктты</t>
  </si>
  <si>
    <t>Овощи</t>
  </si>
  <si>
    <t>Объекты</t>
  </si>
  <si>
    <t>Корандаши</t>
  </si>
  <si>
    <t>Бумага</t>
  </si>
  <si>
    <t>Одежда</t>
  </si>
  <si>
    <t>ПЛАН</t>
  </si>
  <si>
    <t>ФАКТ 2018</t>
  </si>
  <si>
    <t>ФАКТ 2017</t>
  </si>
  <si>
    <t>Фрукты</t>
  </si>
  <si>
    <t>Карандаши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</si>
</sst>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mmm"/>
    <numFmt numFmtId="166" formatCode="0.0%"/>
    <numFmt numFmtId="167" formatCode="_-* #,##0.0_р_._-;\-* #,##0.0_р_._-;_-* &quot;-&quot;??_р_._-;_-@_-"/>
    <numFmt numFmtId="168" formatCode="_-* #,##0.0\ _₽_-;\-* #,##0.0\ _₽_-;_-* &quot;-&quot;?\ _₽_-;_-@_-"/>
  </numFmts>
  <fonts count="21">
    <font>
      <sz val="10"/>
      <color theme="3" tint="0.34998626667073579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 tint="0.499984740745262"/>
      <name val="Calibri"/>
      <family val="2"/>
      <scheme val="minor"/>
    </font>
    <font>
      <sz val="30"/>
      <color theme="1" tint="0.499984740745262"/>
      <name val="Calibri"/>
      <family val="2"/>
      <scheme val="minor"/>
    </font>
    <font>
      <sz val="11"/>
      <color theme="3" tint="0.499984740745262"/>
      <name val="Cambria"/>
      <family val="1"/>
      <scheme val="major"/>
    </font>
    <font>
      <sz val="10"/>
      <color theme="3" tint="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 tint="0.34998626667073579"/>
      <name val="Open Sans"/>
      <family val="2"/>
      <charset val="204"/>
    </font>
    <font>
      <sz val="11"/>
      <color theme="0"/>
      <name val="Calibri"/>
      <family val="2"/>
      <scheme val="minor"/>
    </font>
    <font>
      <sz val="20"/>
      <color indexed="18"/>
      <name val="Impact"/>
      <family val="2"/>
    </font>
    <font>
      <sz val="18"/>
      <color rgb="FFC00000"/>
      <name val="Segoe UI"/>
      <family val="2"/>
      <charset val="204"/>
    </font>
    <font>
      <sz val="14"/>
      <color theme="5" tint="-0.49998474074526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theme="1" tint="0.34998626667073579"/>
      <name val="Open Sans"/>
      <family val="2"/>
      <charset val="204"/>
    </font>
    <font>
      <sz val="12"/>
      <color theme="1" tint="4.9989318521683403E-2"/>
      <name val="Cambria"/>
      <family val="1"/>
      <charset val="204"/>
      <scheme val="major"/>
    </font>
    <font>
      <sz val="12"/>
      <color theme="1" tint="0.14999847407452621"/>
      <name val="Cambria"/>
      <family val="1"/>
      <charset val="204"/>
      <scheme val="major"/>
    </font>
    <font>
      <i/>
      <sz val="12"/>
      <color theme="1" tint="0.14999847407452621"/>
      <name val="Cambria"/>
      <family val="1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double">
        <color theme="0"/>
      </bottom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9" fillId="0" borderId="0"/>
    <xf numFmtId="0" fontId="10" fillId="3" borderId="4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>
      <alignment vertical="top"/>
    </xf>
    <xf numFmtId="0" fontId="14" fillId="0" borderId="0" applyFill="0" applyBorder="0" applyProtection="0">
      <alignment horizontal="left" vertical="center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6" borderId="0" applyNumberFormat="0" applyBorder="0" applyAlignment="0" applyProtection="0"/>
  </cellStyleXfs>
  <cellXfs count="27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66" fontId="0" fillId="0" borderId="0" xfId="0" applyNumberFormat="1" applyFill="1"/>
    <xf numFmtId="0" fontId="0" fillId="0" borderId="1" xfId="0" applyFill="1" applyBorder="1" applyAlignment="1">
      <alignment horizontal="right" indent="5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11" fillId="0" borderId="0" xfId="0" applyFont="1" applyFill="1"/>
    <xf numFmtId="9" fontId="11" fillId="0" borderId="0" xfId="7" applyFont="1" applyFill="1"/>
    <xf numFmtId="0" fontId="11" fillId="0" borderId="0" xfId="0" applyFont="1" applyFill="1" applyAlignment="1">
      <alignment horizontal="right"/>
    </xf>
    <xf numFmtId="1" fontId="11" fillId="0" borderId="0" xfId="0" applyNumberFormat="1" applyFont="1" applyFill="1"/>
    <xf numFmtId="0" fontId="7" fillId="0" borderId="0" xfId="0" applyFont="1"/>
    <xf numFmtId="0" fontId="17" fillId="0" borderId="0" xfId="0" applyFont="1" applyFill="1"/>
    <xf numFmtId="0" fontId="17" fillId="0" borderId="0" xfId="0" applyFont="1" applyFill="1" applyAlignment="1">
      <alignment horizontal="center" vertical="center"/>
    </xf>
    <xf numFmtId="49" fontId="18" fillId="5" borderId="7" xfId="0" applyNumberFormat="1" applyFont="1" applyFill="1" applyBorder="1" applyAlignment="1">
      <alignment horizontal="center" vertical="center"/>
    </xf>
    <xf numFmtId="165" fontId="18" fillId="5" borderId="7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left"/>
    </xf>
    <xf numFmtId="168" fontId="16" fillId="4" borderId="5" xfId="5" applyNumberFormat="1" applyFont="1" applyFill="1" applyBorder="1" applyAlignment="1"/>
    <xf numFmtId="49" fontId="19" fillId="0" borderId="3" xfId="0" applyNumberFormat="1" applyFont="1" applyFill="1" applyBorder="1" applyAlignment="1">
      <alignment wrapText="1"/>
    </xf>
    <xf numFmtId="167" fontId="19" fillId="0" borderId="2" xfId="5" applyNumberFormat="1" applyFont="1" applyFill="1" applyBorder="1" applyAlignment="1" applyProtection="1">
      <protection locked="0"/>
    </xf>
    <xf numFmtId="49" fontId="20" fillId="0" borderId="6" xfId="0" applyNumberFormat="1" applyFont="1" applyFill="1" applyBorder="1" applyAlignment="1">
      <alignment wrapText="1"/>
    </xf>
    <xf numFmtId="0" fontId="17" fillId="0" borderId="0" xfId="0" applyFont="1" applyFill="1" applyAlignment="1">
      <alignment horizontal="right"/>
    </xf>
    <xf numFmtId="0" fontId="7" fillId="2" borderId="0" xfId="0" applyFont="1" applyFill="1"/>
    <xf numFmtId="165" fontId="15" fillId="7" borderId="0" xfId="0" applyNumberFormat="1" applyFont="1" applyFill="1" applyAlignment="1">
      <alignment horizontal="center" vertical="center" wrapText="1"/>
    </xf>
  </cellXfs>
  <cellStyles count="21">
    <cellStyle name="Normal_valuebcm" xfId="9"/>
    <cellStyle name="Акцент1 2" xfId="20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аголовок таблицы" xfId="15"/>
    <cellStyle name="Название 2" xfId="16"/>
    <cellStyle name="Обычный" xfId="0" builtinId="0" customBuiltin="1"/>
    <cellStyle name="Обычный 2" xfId="6"/>
    <cellStyle name="Обычный 3" xfId="8"/>
    <cellStyle name="Обычный 4" xfId="11"/>
    <cellStyle name="Обычный 5" xfId="17"/>
    <cellStyle name="Примечание 2" xfId="10"/>
    <cellStyle name="Процентный" xfId="7" builtinId="5"/>
    <cellStyle name="Процентный 2" xfId="13"/>
    <cellStyle name="Процентный 3" xfId="19"/>
    <cellStyle name="Финансовый" xfId="5" builtinId="3"/>
    <cellStyle name="Финансовый 2" xfId="12"/>
    <cellStyle name="Финансовый 3" xfId="14"/>
    <cellStyle name="Финансовый 4" xfId="18"/>
  </cellStyles>
  <dxfs count="0"/>
  <tableStyles count="0" defaultTableStyle="TableStyleMedium2" defaultPivotStyle="PivotStyleLight16"/>
  <colors>
    <mruColors>
      <color rgb="FFF7F7F7"/>
      <color rgb="FFFF8585"/>
      <color rgb="FF40B6FE"/>
      <color rgb="FFCCFF99"/>
      <color rgb="FFFFFFCC"/>
      <color rgb="FFFFD1D1"/>
      <color rgb="FFE4FDD3"/>
      <color rgb="FF95E57F"/>
      <color rgb="FFD9FFD9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nthly%20College%20Budg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College Budg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0000"/>
  </sheetPr>
  <dimension ref="B1:G9"/>
  <sheetViews>
    <sheetView showGridLines="0" tabSelected="1" zoomScaleNormal="100" zoomScaleSheetLayoutView="100" workbookViewId="0">
      <selection activeCell="C5" sqref="C5:E8"/>
    </sheetView>
  </sheetViews>
  <sheetFormatPr defaultRowHeight="12"/>
  <cols>
    <col min="1" max="1" width="6.7109375" style="10" customWidth="1"/>
    <col min="2" max="2" width="29.7109375" style="10" customWidth="1"/>
    <col min="3" max="3" width="21.140625" style="12" customWidth="1"/>
    <col min="4" max="4" width="18.28515625" style="12" customWidth="1"/>
    <col min="5" max="5" width="23.42578125" style="10" customWidth="1"/>
    <col min="6" max="6" width="19.42578125" style="10" customWidth="1"/>
    <col min="7" max="7" width="14.42578125" style="10" customWidth="1"/>
    <col min="8" max="9" width="12" style="10" customWidth="1"/>
    <col min="10" max="10" width="21.42578125" style="10" customWidth="1"/>
    <col min="11" max="11" width="13.7109375" style="10" customWidth="1"/>
    <col min="12" max="12" width="11" style="10" customWidth="1"/>
    <col min="13" max="13" width="11.28515625" style="10" customWidth="1"/>
    <col min="14" max="14" width="10.28515625" style="10" customWidth="1"/>
    <col min="15" max="16384" width="9.140625" style="10"/>
  </cols>
  <sheetData>
    <row r="1" spans="2:7" ht="3" customHeight="1"/>
    <row r="2" spans="2:7" ht="15">
      <c r="B2" s="15"/>
      <c r="C2" s="16" t="s">
        <v>40</v>
      </c>
      <c r="D2" s="16" t="s">
        <v>41</v>
      </c>
      <c r="E2" s="16" t="s">
        <v>42</v>
      </c>
    </row>
    <row r="3" spans="2:7" ht="18.75" customHeight="1" thickBot="1">
      <c r="B3" s="26" t="s">
        <v>14</v>
      </c>
      <c r="C3" s="17" t="s">
        <v>28</v>
      </c>
      <c r="D3" s="17" t="s">
        <v>29</v>
      </c>
      <c r="E3" s="18" t="s">
        <v>30</v>
      </c>
      <c r="G3"/>
    </row>
    <row r="4" spans="2:7" ht="18.75" customHeight="1" thickTop="1">
      <c r="B4" s="19" t="s">
        <v>31</v>
      </c>
      <c r="C4" s="20">
        <f ca="1">C5+C6+C7+C8</f>
        <v>84</v>
      </c>
      <c r="D4" s="20">
        <f t="shared" ref="D4:E4" ca="1" si="0">D5+D6+D7+D8</f>
        <v>72</v>
      </c>
      <c r="E4" s="20">
        <f t="shared" ca="1" si="0"/>
        <v>307</v>
      </c>
      <c r="F4"/>
      <c r="G4"/>
    </row>
    <row r="5" spans="2:7" ht="15" customHeight="1">
      <c r="B5" s="21" t="s">
        <v>32</v>
      </c>
      <c r="C5" s="22">
        <f ca="1">SUMIF(INDIRECT("'"&amp;C$3&amp;"'!A:A"),$B5,INDEX(INDIRECT("'"&amp;C$3&amp;"'!B:q"),,MATCH($B$3,МЕСЯЦ,)))</f>
        <v>50</v>
      </c>
      <c r="D5" s="22">
        <f ca="1">SUMIF(INDIRECT("'"&amp;D$3&amp;"'!A:A"),$B5,INDEX(INDIRECT("'"&amp;D$3&amp;"'!B:q"),,MATCH($B$3,МЕСЯЦ,)))</f>
        <v>66</v>
      </c>
      <c r="E5" s="22">
        <f ca="1">SUMIF(INDIRECT("'"&amp;E$3&amp;"'!A:A"),$B5,INDEX(INDIRECT("'"&amp;E$3&amp;"'!B:q"),,MATCH($B$3,МЕСЯЦ,)))</f>
        <v>6</v>
      </c>
      <c r="F5" s="11"/>
      <c r="G5" s="13"/>
    </row>
    <row r="6" spans="2:7" ht="15" customHeight="1">
      <c r="B6" s="21" t="s">
        <v>33</v>
      </c>
      <c r="C6" s="22">
        <f ca="1">SUMIF(INDIRECT("'"&amp;C$3&amp;"'!A:A"),$B6,INDEX(INDIRECT("'"&amp;C$3&amp;"'!B:q"),,MATCH($B$3,МЕСЯЦ,)))</f>
        <v>7</v>
      </c>
      <c r="D6" s="22">
        <f ca="1">SUMIF(INDIRECT("'"&amp;D$3&amp;"'!A:A"),$B6,INDEX(INDIRECT("'"&amp;D$3&amp;"'!B:q"),,MATCH($B$3,МЕСЯЦ,)))</f>
        <v>5</v>
      </c>
      <c r="E6" s="22">
        <f ca="1">SUMIF(INDIRECT("'"&amp;E$3&amp;"'!A:A"),$B6,INDEX(INDIRECT("'"&amp;E$3&amp;"'!B:q"),,MATCH($B$3,МЕСЯЦ,)))</f>
        <v>12</v>
      </c>
      <c r="F6" s="11"/>
      <c r="G6" s="13"/>
    </row>
    <row r="7" spans="2:7" ht="15.75">
      <c r="B7" s="23" t="s">
        <v>43</v>
      </c>
      <c r="C7" s="22">
        <f ca="1">SUMIF(INDIRECT("'"&amp;C$3&amp;"'!A:A"),$B7,INDEX(INDIRECT("'"&amp;C$3&amp;"'!B:q"),,MATCH($B$3,МЕСЯЦ,)))</f>
        <v>22</v>
      </c>
      <c r="D7" s="22">
        <f ca="1">SUMIF(INDIRECT("'"&amp;D$3&amp;"'!A:A"),$B7,INDEX(INDIRECT("'"&amp;D$3&amp;"'!B:q"),,MATCH($B$3,МЕСЯЦ,)))</f>
        <v>1</v>
      </c>
      <c r="E7" s="22">
        <f ca="1">SUMIF(INDIRECT("'"&amp;E$3&amp;"'!A:A"),$B7,INDEX(INDIRECT("'"&amp;E$3&amp;"'!B:q"),,MATCH($B$3,МЕСЯЦ,)))</f>
        <v>54</v>
      </c>
      <c r="G7" s="13"/>
    </row>
    <row r="8" spans="2:7" ht="15.75">
      <c r="B8" s="21" t="s">
        <v>35</v>
      </c>
      <c r="C8" s="22">
        <f ca="1">SUMIF(INDIRECT("'"&amp;C$3&amp;"'!A:A"),$B8,INDEX(INDIRECT("'"&amp;C$3&amp;"'!B:q"),,MATCH($B$3,МЕСЯЦ,)))</f>
        <v>5</v>
      </c>
      <c r="D8" s="22">
        <f ca="1">SUMIF(INDIRECT("'"&amp;D$3&amp;"'!A:A"),$B8,INDEX(INDIRECT("'"&amp;D$3&amp;"'!B:q"),,MATCH($B$3,МЕСЯЦ,)))</f>
        <v>0</v>
      </c>
      <c r="E8" s="22">
        <f ca="1">SUMIF(INDIRECT("'"&amp;E$3&amp;"'!A:A"),$B8,INDEX(INDIRECT("'"&amp;E$3&amp;"'!B:q"),,MATCH($B$3,МЕСЯЦ,)))</f>
        <v>235</v>
      </c>
      <c r="F8" s="11"/>
      <c r="G8" s="13"/>
    </row>
    <row r="9" spans="2:7" ht="15">
      <c r="B9" s="15"/>
      <c r="C9" s="24"/>
      <c r="D9" s="24"/>
      <c r="E9" s="15"/>
    </row>
  </sheetData>
  <sheetProtection insertColumns="0" insertRows="0" deleteColumns="0" deleteRows="0" autoFilter="0"/>
  <dataValidations count="1">
    <dataValidation type="list" allowBlank="1" showInputMessage="1" showErrorMessage="1" sqref="B3">
      <formula1>МЕСЯЦ</formula1>
    </dataValidation>
  </dataValidations>
  <printOptions horizontalCentered="1"/>
  <pageMargins left="0.23622047244094491" right="0" top="0" bottom="0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4"/>
  <sheetViews>
    <sheetView showGridLines="0" zoomScaleNormal="100" workbookViewId="0">
      <selection activeCell="D6" sqref="D6:D8"/>
    </sheetView>
  </sheetViews>
  <sheetFormatPr defaultRowHeight="12.75"/>
  <cols>
    <col min="1" max="2" width="9.140625" style="2"/>
    <col min="3" max="3" width="62" style="2" customWidth="1"/>
    <col min="4" max="4" width="29" style="2" customWidth="1"/>
    <col min="5" max="5" width="9.140625" style="2" customWidth="1"/>
    <col min="6" max="16384" width="9.140625" style="2"/>
  </cols>
  <sheetData>
    <row r="1" spans="1:16">
      <c r="A1" s="2" t="s">
        <v>8</v>
      </c>
    </row>
    <row r="3" spans="1:16">
      <c r="D3" s="2" t="str">
        <f>IFERROR(LOWER(TEXT(VALUE(ВыбранныйПериод&amp;" 1"),"ММММ")),"ГОД")</f>
        <v>ГОД</v>
      </c>
    </row>
    <row r="5" spans="1:16">
      <c r="D5" s="1" t="s">
        <v>4</v>
      </c>
      <c r="E5" s="1"/>
      <c r="F5" s="1"/>
    </row>
    <row r="6" spans="1:16">
      <c r="D6" s="3" t="str">
        <f>"доходы за "&amp;D3&amp;":"</f>
        <v>доходы за ГОД:</v>
      </c>
      <c r="F6" s="2" t="e">
        <f>TEXT(INDEX(#REF!,,СтолбецВыбранныйПериод),"# ###p.")</f>
        <v>#REF!</v>
      </c>
    </row>
    <row r="7" spans="1:16">
      <c r="D7" s="3" t="str">
        <f>"расходы за "&amp;D3&amp;":"</f>
        <v>расходы за ГОД:</v>
      </c>
      <c r="F7" s="2" t="e">
        <f>TEXT(INDEX(#REF!,,СтолбецВыбранныйПериод),"# ###p.")</f>
        <v>#REF!</v>
      </c>
    </row>
    <row r="8" spans="1:16">
      <c r="D8" s="3" t="str">
        <f>"движение средств за "&amp;D3&amp;":"</f>
        <v>движение средств за ГОД:</v>
      </c>
      <c r="E8" s="9" t="e">
        <f>INDEX(#REF!,ЗначениеПолосыПрокрутки)</f>
        <v>#REF!</v>
      </c>
      <c r="F8" s="8" t="e">
        <f>TEXT(E8,"# ###p.")</f>
        <v>#REF!</v>
      </c>
    </row>
    <row r="12" spans="1:16">
      <c r="D12" s="5" t="e">
        <f>LOWER(#REF!)</f>
        <v>#REF!</v>
      </c>
      <c r="E12" s="5" t="e">
        <f>LOWER(#REF!)</f>
        <v>#REF!</v>
      </c>
      <c r="F12" s="5" t="e">
        <f>LOWER(#REF!)</f>
        <v>#REF!</v>
      </c>
      <c r="G12" s="5" t="e">
        <f>LOWER(#REF!)</f>
        <v>#REF!</v>
      </c>
      <c r="H12" s="5" t="e">
        <f>LOWER(#REF!)</f>
        <v>#REF!</v>
      </c>
      <c r="I12" s="5" t="e">
        <f>LOWER(#REF!)</f>
        <v>#REF!</v>
      </c>
      <c r="J12" s="5" t="e">
        <f>LOWER(#REF!)</f>
        <v>#REF!</v>
      </c>
      <c r="K12" s="5" t="e">
        <f>LOWER(#REF!)</f>
        <v>#REF!</v>
      </c>
      <c r="L12" s="5" t="e">
        <f>LOWER(#REF!)</f>
        <v>#REF!</v>
      </c>
      <c r="M12" s="5" t="e">
        <f>LOWER(#REF!)</f>
        <v>#REF!</v>
      </c>
      <c r="N12" s="5" t="e">
        <f>LOWER(#REF!)</f>
        <v>#REF!</v>
      </c>
      <c r="O12" s="5" t="e">
        <f>LOWER(#REF!)</f>
        <v>#REF!</v>
      </c>
      <c r="P12" s="5" t="e">
        <f>LOWER(#REF!)</f>
        <v>#REF!</v>
      </c>
    </row>
    <row r="13" spans="1:16">
      <c r="C13" s="3" t="s">
        <v>11</v>
      </c>
      <c r="D13" s="4">
        <v>1</v>
      </c>
    </row>
    <row r="14" spans="1:16">
      <c r="C14" s="3" t="s">
        <v>5</v>
      </c>
      <c r="D14" s="5" t="e">
        <f>IF(ВыбранныйПериод=#REF!,IF(#REF!&gt;=0,#REF!,NA()),NA())</f>
        <v>#NAME?</v>
      </c>
      <c r="E14" s="5" t="e">
        <f>IF(ВыбранныйПериод=#REF!,IF(#REF!&gt;=0,#REF!,NA()),NA())</f>
        <v>#NAME?</v>
      </c>
      <c r="F14" s="5" t="e">
        <f>IF(ВыбранныйПериод=#REF!,IF(#REF!&gt;=0,#REF!,NA()),NA())</f>
        <v>#NAME?</v>
      </c>
      <c r="G14" s="5" t="e">
        <f>IF(ВыбранныйПериод=#REF!,IF(#REF!&gt;=0,#REF!,NA()),NA())</f>
        <v>#NAME?</v>
      </c>
      <c r="H14" s="5" t="e">
        <f>IF(ВыбранныйПериод=#REF!,IF(#REF!&gt;=0,#REF!,NA()),NA())</f>
        <v>#NAME?</v>
      </c>
      <c r="I14" s="5" t="e">
        <f>IF(ВыбранныйПериод=#REF!,IF(#REF!&gt;=0,#REF!,NA()),NA())</f>
        <v>#NAME?</v>
      </c>
      <c r="J14" s="5" t="e">
        <f>IF(ВыбранныйПериод=#REF!,IF(#REF!&gt;=0,#REF!,NA()),NA())</f>
        <v>#NAME?</v>
      </c>
      <c r="K14" s="5" t="e">
        <f>IF(ВыбранныйПериод=#REF!,IF(#REF!&gt;=0,#REF!,NA()),NA())</f>
        <v>#NAME?</v>
      </c>
      <c r="L14" s="5" t="e">
        <f>IF(ВыбранныйПериод=#REF!,IF(#REF!&gt;=0,#REF!,NA()),NA())</f>
        <v>#NAME?</v>
      </c>
      <c r="M14" s="5" t="e">
        <f>IF(ВыбранныйПериод=#REF!,IF(#REF!&gt;=0,#REF!,NA()),NA())</f>
        <v>#NAME?</v>
      </c>
      <c r="N14" s="5" t="e">
        <f>IF(ВыбранныйПериод=#REF!,IF(#REF!&gt;=0,#REF!,NA()),NA())</f>
        <v>#NAME?</v>
      </c>
      <c r="O14" s="5" t="e">
        <f>IF(ВыбранныйПериод=#REF!,IF(#REF!&gt;=0,#REF!,NA()),NA())</f>
        <v>#NAME?</v>
      </c>
      <c r="P14" s="5" t="e">
        <f>IF(ВыбранныйПериод=#REF!,IF(#REF!&gt;=0,#REF!,NA()),NA())</f>
        <v>#NAME?</v>
      </c>
    </row>
    <row r="15" spans="1:16">
      <c r="C15" s="3" t="s">
        <v>6</v>
      </c>
      <c r="D15" s="5" t="e">
        <f>IF(ВыбранныйПериод=#REF!,IF(#REF!&lt;0,#REF!,NA()),NA())</f>
        <v>#NAME?</v>
      </c>
      <c r="E15" s="5" t="e">
        <f>IF(ВыбранныйПериод=#REF!,IF(#REF!&lt;0,#REF!,NA()),NA())</f>
        <v>#NAME?</v>
      </c>
      <c r="F15" s="5" t="e">
        <f>IF(ВыбранныйПериод=#REF!,IF(#REF!&lt;0,#REF!,NA()),NA())</f>
        <v>#NAME?</v>
      </c>
      <c r="G15" s="5" t="e">
        <f>IF(ВыбранныйПериод=#REF!,IF(#REF!&lt;0,#REF!,NA()),NA())</f>
        <v>#NAME?</v>
      </c>
      <c r="H15" s="5" t="e">
        <f>IF(ВыбранныйПериод=#REF!,IF(#REF!&lt;0,#REF!,NA()),NA())</f>
        <v>#NAME?</v>
      </c>
      <c r="I15" s="5" t="e">
        <f>IF(ВыбранныйПериод=#REF!,IF(#REF!&lt;0,#REF!,NA()),NA())</f>
        <v>#NAME?</v>
      </c>
      <c r="J15" s="5" t="e">
        <f>IF(ВыбранныйПериод=#REF!,IF(#REF!&lt;0,#REF!,NA()),NA())</f>
        <v>#NAME?</v>
      </c>
      <c r="K15" s="5" t="e">
        <f>IF(ВыбранныйПериод=#REF!,IF(#REF!&lt;0,#REF!,NA()),NA())</f>
        <v>#NAME?</v>
      </c>
      <c r="L15" s="5" t="e">
        <f>IF(ВыбранныйПериод=#REF!,IF(#REF!&lt;0,#REF!,NA()),NA())</f>
        <v>#NAME?</v>
      </c>
      <c r="M15" s="5" t="e">
        <f>IF(ВыбранныйПериод=#REF!,IF(#REF!&lt;0,#REF!,NA()),NA())</f>
        <v>#NAME?</v>
      </c>
      <c r="N15" s="5" t="e">
        <f>IF(ВыбранныйПериод=#REF!,IF(#REF!&lt;0,#REF!,NA()),NA())</f>
        <v>#NAME?</v>
      </c>
      <c r="O15" s="5" t="e">
        <f>IF(ВыбранныйПериод=#REF!,IF(#REF!&lt;0,#REF!,NA()),NA())</f>
        <v>#NAME?</v>
      </c>
      <c r="P15" s="5" t="e">
        <f>IF(ВыбранныйПериод=#REF!,IF(#REF!&lt;0,#REF!,NA()),NA())</f>
        <v>#NAME?</v>
      </c>
    </row>
    <row r="18" spans="3:4">
      <c r="C18" s="7" t="s">
        <v>9</v>
      </c>
      <c r="D18" s="1"/>
    </row>
    <row r="19" spans="3:4">
      <c r="C19" s="2" t="s">
        <v>2</v>
      </c>
      <c r="D19" s="6" t="e">
        <f>#REF!</f>
        <v>#REF!</v>
      </c>
    </row>
    <row r="20" spans="3:4">
      <c r="C20" s="2" t="s">
        <v>10</v>
      </c>
      <c r="D20" s="6" t="e">
        <f>#REF!</f>
        <v>#REF!</v>
      </c>
    </row>
    <row r="21" spans="3:4">
      <c r="C21" s="2" t="s">
        <v>0</v>
      </c>
      <c r="D21" s="6" t="e">
        <f>#REF!</f>
        <v>#REF!</v>
      </c>
    </row>
    <row r="22" spans="3:4">
      <c r="C22" s="2" t="s">
        <v>3</v>
      </c>
      <c r="D22" s="6" t="e">
        <f>#REF!</f>
        <v>#REF!</v>
      </c>
    </row>
    <row r="23" spans="3:4">
      <c r="C23" s="2" t="s">
        <v>1</v>
      </c>
      <c r="D23" s="6" t="e">
        <f>#REF!</f>
        <v>#REF!</v>
      </c>
    </row>
    <row r="24" spans="3:4">
      <c r="D24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5"/>
  <sheetViews>
    <sheetView workbookViewId="0">
      <selection activeCell="B2" sqref="B2"/>
    </sheetView>
  </sheetViews>
  <sheetFormatPr defaultRowHeight="12.75"/>
  <cols>
    <col min="1" max="1" width="11.42578125" customWidth="1"/>
  </cols>
  <sheetData>
    <row r="1" spans="1:17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>
      <c r="A2" s="25" t="s">
        <v>36</v>
      </c>
      <c r="B2" s="25" t="s">
        <v>13</v>
      </c>
      <c r="C2" s="25" t="s">
        <v>14</v>
      </c>
      <c r="D2" s="25" t="s">
        <v>15</v>
      </c>
      <c r="E2" s="25" t="s">
        <v>12</v>
      </c>
      <c r="F2" s="25" t="s">
        <v>22</v>
      </c>
      <c r="G2" s="25" t="s">
        <v>23</v>
      </c>
      <c r="H2" s="25" t="s">
        <v>16</v>
      </c>
      <c r="I2" s="25" t="s">
        <v>17</v>
      </c>
      <c r="J2" s="25" t="s">
        <v>18</v>
      </c>
      <c r="K2" s="25" t="s">
        <v>19</v>
      </c>
      <c r="L2" s="25" t="s">
        <v>20</v>
      </c>
      <c r="M2" s="25" t="s">
        <v>21</v>
      </c>
      <c r="N2" s="25" t="s">
        <v>7</v>
      </c>
      <c r="O2" s="25" t="s">
        <v>24</v>
      </c>
      <c r="P2" s="25" t="s">
        <v>25</v>
      </c>
      <c r="Q2" s="25" t="s">
        <v>26</v>
      </c>
    </row>
    <row r="3" spans="1:17">
      <c r="A3" s="25" t="s">
        <v>32</v>
      </c>
      <c r="B3" s="14">
        <v>52</v>
      </c>
      <c r="C3" s="14">
        <v>50</v>
      </c>
      <c r="D3" s="14">
        <v>49</v>
      </c>
      <c r="E3" s="14">
        <v>50</v>
      </c>
      <c r="F3" s="14">
        <v>21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>
      <c r="A4" s="25" t="s">
        <v>33</v>
      </c>
      <c r="B4" s="14">
        <v>12</v>
      </c>
      <c r="C4" s="14">
        <v>7</v>
      </c>
      <c r="D4" s="14">
        <v>89</v>
      </c>
      <c r="E4" s="14">
        <v>7</v>
      </c>
      <c r="F4" s="14">
        <v>3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>
      <c r="A5" s="25" t="s">
        <v>43</v>
      </c>
      <c r="B5" s="14">
        <v>54</v>
      </c>
      <c r="C5" s="14">
        <v>22</v>
      </c>
      <c r="D5" s="14">
        <v>4</v>
      </c>
      <c r="E5" s="14">
        <v>9</v>
      </c>
      <c r="F5" s="14">
        <v>5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>
      <c r="A6" s="25" t="s">
        <v>35</v>
      </c>
      <c r="B6" s="14">
        <v>235</v>
      </c>
      <c r="C6" s="14">
        <v>5</v>
      </c>
      <c r="D6" s="14">
        <v>1</v>
      </c>
      <c r="E6" s="14"/>
      <c r="F6" s="14">
        <v>51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>
      <c r="A7" s="25" t="s">
        <v>44</v>
      </c>
      <c r="B7" s="14">
        <v>6</v>
      </c>
      <c r="C7" s="14">
        <v>55</v>
      </c>
      <c r="D7" s="14">
        <v>44</v>
      </c>
      <c r="E7" s="14">
        <v>22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>
      <c r="A8" s="25" t="s">
        <v>38</v>
      </c>
      <c r="B8" s="14">
        <v>2</v>
      </c>
      <c r="C8" s="14">
        <v>66</v>
      </c>
      <c r="D8" s="14">
        <v>32</v>
      </c>
      <c r="E8" s="14">
        <v>3</v>
      </c>
      <c r="F8" s="14">
        <v>21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>
      <c r="A9" s="25" t="s">
        <v>39</v>
      </c>
      <c r="B9" s="14">
        <v>215</v>
      </c>
      <c r="C9" s="14">
        <v>1</v>
      </c>
      <c r="D9" s="14">
        <v>245</v>
      </c>
      <c r="E9" s="14">
        <v>222</v>
      </c>
      <c r="F9" s="14">
        <v>3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15"/>
  <sheetViews>
    <sheetView workbookViewId="0">
      <selection activeCell="B24" sqref="B24"/>
    </sheetView>
  </sheetViews>
  <sheetFormatPr defaultRowHeight="12.75"/>
  <cols>
    <col min="1" max="1" width="11.42578125" customWidth="1"/>
  </cols>
  <sheetData>
    <row r="1" spans="1:17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>
      <c r="A2" s="25" t="s">
        <v>36</v>
      </c>
      <c r="B2" s="25" t="s">
        <v>13</v>
      </c>
      <c r="C2" s="25" t="s">
        <v>14</v>
      </c>
      <c r="D2" s="25" t="s">
        <v>15</v>
      </c>
      <c r="E2" s="25" t="s">
        <v>12</v>
      </c>
      <c r="F2" s="25" t="s">
        <v>22</v>
      </c>
      <c r="G2" s="25" t="s">
        <v>23</v>
      </c>
      <c r="H2" s="25" t="s">
        <v>16</v>
      </c>
      <c r="I2" s="25" t="s">
        <v>17</v>
      </c>
      <c r="J2" s="25" t="s">
        <v>18</v>
      </c>
      <c r="K2" s="25" t="s">
        <v>19</v>
      </c>
      <c r="L2" s="25" t="s">
        <v>20</v>
      </c>
      <c r="M2" s="25" t="s">
        <v>21</v>
      </c>
      <c r="N2" s="25" t="s">
        <v>7</v>
      </c>
      <c r="O2" s="25" t="s">
        <v>24</v>
      </c>
      <c r="P2" s="25" t="s">
        <v>25</v>
      </c>
      <c r="Q2" s="25" t="s">
        <v>26</v>
      </c>
    </row>
    <row r="3" spans="1:17">
      <c r="A3" s="25" t="s">
        <v>39</v>
      </c>
      <c r="B3" s="14">
        <v>49</v>
      </c>
      <c r="C3" s="14">
        <v>50</v>
      </c>
      <c r="D3" s="14">
        <v>250</v>
      </c>
      <c r="E3" s="14">
        <v>52</v>
      </c>
      <c r="F3" s="14">
        <v>50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>
      <c r="A4" s="25" t="s">
        <v>38</v>
      </c>
      <c r="B4" s="14">
        <v>89</v>
      </c>
      <c r="C4" s="14">
        <v>7</v>
      </c>
      <c r="D4" s="14"/>
      <c r="E4" s="14">
        <v>12</v>
      </c>
      <c r="F4" s="14">
        <v>7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>
      <c r="A5" s="25" t="s">
        <v>35</v>
      </c>
      <c r="B5" s="14"/>
      <c r="C5" s="14"/>
      <c r="D5" s="14"/>
      <c r="E5" s="14">
        <v>54</v>
      </c>
      <c r="F5" s="14">
        <v>22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>
      <c r="A6" s="25" t="s">
        <v>33</v>
      </c>
      <c r="B6" s="14">
        <v>1</v>
      </c>
      <c r="C6" s="14">
        <v>5</v>
      </c>
      <c r="D6" s="14">
        <v>0</v>
      </c>
      <c r="E6" s="14">
        <v>235</v>
      </c>
      <c r="F6" s="14">
        <v>5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>
      <c r="A7" s="25" t="s">
        <v>44</v>
      </c>
      <c r="B7" s="14"/>
      <c r="C7" s="14"/>
      <c r="D7" s="14">
        <v>22</v>
      </c>
      <c r="E7" s="14">
        <v>6</v>
      </c>
      <c r="F7" s="14">
        <v>55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>
      <c r="A8" s="25" t="s">
        <v>32</v>
      </c>
      <c r="B8" s="14">
        <v>32</v>
      </c>
      <c r="C8" s="14">
        <v>66</v>
      </c>
      <c r="D8" s="14"/>
      <c r="E8" s="14">
        <v>2</v>
      </c>
      <c r="F8" s="14">
        <v>66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>
      <c r="A9" s="25" t="s">
        <v>43</v>
      </c>
      <c r="B9" s="14">
        <v>245</v>
      </c>
      <c r="C9" s="14">
        <v>1</v>
      </c>
      <c r="D9" s="14">
        <v>35</v>
      </c>
      <c r="E9" s="14">
        <v>215</v>
      </c>
      <c r="F9" s="14">
        <v>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15"/>
  <sheetViews>
    <sheetView workbookViewId="0">
      <selection activeCell="G37" sqref="G37"/>
    </sheetView>
  </sheetViews>
  <sheetFormatPr defaultRowHeight="12.75"/>
  <cols>
    <col min="1" max="1" width="11.42578125" customWidth="1"/>
  </cols>
  <sheetData>
    <row r="1" spans="1:17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>
      <c r="A2" s="25" t="s">
        <v>36</v>
      </c>
      <c r="B2" s="25" t="s">
        <v>13</v>
      </c>
      <c r="C2" s="25" t="s">
        <v>14</v>
      </c>
      <c r="D2" s="25" t="s">
        <v>15</v>
      </c>
      <c r="E2" s="25" t="s">
        <v>12</v>
      </c>
      <c r="F2" s="25" t="s">
        <v>22</v>
      </c>
      <c r="G2" s="25" t="s">
        <v>23</v>
      </c>
      <c r="H2" s="25" t="s">
        <v>16</v>
      </c>
      <c r="I2" s="25" t="s">
        <v>17</v>
      </c>
      <c r="J2" s="25" t="s">
        <v>18</v>
      </c>
      <c r="K2" s="25" t="s">
        <v>19</v>
      </c>
      <c r="L2" s="25" t="s">
        <v>20</v>
      </c>
      <c r="M2" s="25" t="s">
        <v>21</v>
      </c>
      <c r="N2" s="25" t="s">
        <v>7</v>
      </c>
      <c r="O2" s="25" t="s">
        <v>24</v>
      </c>
      <c r="P2" s="25" t="s">
        <v>25</v>
      </c>
      <c r="Q2" s="25" t="s">
        <v>26</v>
      </c>
    </row>
    <row r="3" spans="1:17">
      <c r="A3" s="25" t="s">
        <v>44</v>
      </c>
      <c r="B3" s="14">
        <v>250</v>
      </c>
      <c r="C3" s="14">
        <v>52</v>
      </c>
      <c r="D3" s="14">
        <v>12</v>
      </c>
      <c r="E3" s="14">
        <v>52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>
      <c r="A4" s="25" t="s">
        <v>33</v>
      </c>
      <c r="B4" s="14"/>
      <c r="C4" s="14">
        <v>12</v>
      </c>
      <c r="D4" s="14">
        <v>7</v>
      </c>
      <c r="E4" s="14">
        <v>12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>
      <c r="A5" s="25" t="s">
        <v>43</v>
      </c>
      <c r="B5" s="14"/>
      <c r="C5" s="14">
        <v>54</v>
      </c>
      <c r="D5" s="14">
        <v>54</v>
      </c>
      <c r="E5" s="14">
        <v>54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>
      <c r="A6" s="25" t="s">
        <v>35</v>
      </c>
      <c r="B6" s="14">
        <v>0</v>
      </c>
      <c r="C6" s="14">
        <v>235</v>
      </c>
      <c r="D6" s="14">
        <v>235</v>
      </c>
      <c r="E6" s="14">
        <v>235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>
      <c r="A7" s="25" t="s">
        <v>32</v>
      </c>
      <c r="B7" s="14">
        <v>22</v>
      </c>
      <c r="C7" s="14">
        <v>6</v>
      </c>
      <c r="D7" s="14">
        <v>6</v>
      </c>
      <c r="E7" s="14">
        <v>6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>
      <c r="A8" s="25" t="s">
        <v>38</v>
      </c>
      <c r="B8" s="14"/>
      <c r="C8" s="14">
        <v>2</v>
      </c>
      <c r="D8" s="14">
        <v>2</v>
      </c>
      <c r="E8" s="14">
        <v>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>
      <c r="A9" s="25" t="s">
        <v>39</v>
      </c>
      <c r="B9" s="14">
        <v>35</v>
      </c>
      <c r="C9" s="14">
        <v>215</v>
      </c>
      <c r="D9" s="14">
        <v>215</v>
      </c>
      <c r="E9" s="14">
        <v>215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17"/>
  <sheetViews>
    <sheetView workbookViewId="0">
      <selection activeCell="B9" sqref="B9"/>
    </sheetView>
  </sheetViews>
  <sheetFormatPr defaultRowHeight="12.75"/>
  <cols>
    <col min="1" max="1" width="12.85546875" customWidth="1"/>
    <col min="2" max="2" width="13.42578125" customWidth="1"/>
  </cols>
  <sheetData>
    <row r="1" spans="1:2">
      <c r="A1" t="s">
        <v>27</v>
      </c>
      <c r="B1" t="s">
        <v>36</v>
      </c>
    </row>
    <row r="2" spans="1:2">
      <c r="A2" t="s">
        <v>13</v>
      </c>
      <c r="B2" t="s">
        <v>32</v>
      </c>
    </row>
    <row r="3" spans="1:2">
      <c r="A3" t="s">
        <v>14</v>
      </c>
      <c r="B3" t="s">
        <v>33</v>
      </c>
    </row>
    <row r="4" spans="1:2">
      <c r="A4" t="s">
        <v>15</v>
      </c>
      <c r="B4" t="s">
        <v>34</v>
      </c>
    </row>
    <row r="5" spans="1:2">
      <c r="A5" t="s">
        <v>12</v>
      </c>
      <c r="B5" t="s">
        <v>35</v>
      </c>
    </row>
    <row r="6" spans="1:2">
      <c r="A6" t="s">
        <v>22</v>
      </c>
      <c r="B6" t="s">
        <v>37</v>
      </c>
    </row>
    <row r="7" spans="1:2">
      <c r="A7" t="s">
        <v>23</v>
      </c>
      <c r="B7" t="s">
        <v>38</v>
      </c>
    </row>
    <row r="8" spans="1:2">
      <c r="A8" t="s">
        <v>16</v>
      </c>
      <c r="B8" t="s">
        <v>39</v>
      </c>
    </row>
    <row r="9" spans="1:2">
      <c r="A9" t="s">
        <v>17</v>
      </c>
    </row>
    <row r="10" spans="1:2">
      <c r="A10" t="s">
        <v>18</v>
      </c>
    </row>
    <row r="11" spans="1:2">
      <c r="A11" t="s">
        <v>19</v>
      </c>
    </row>
    <row r="12" spans="1:2">
      <c r="A12" t="s">
        <v>20</v>
      </c>
    </row>
    <row r="13" spans="1:2">
      <c r="A13" t="s">
        <v>21</v>
      </c>
    </row>
    <row r="14" spans="1:2">
      <c r="A14" t="s">
        <v>7</v>
      </c>
    </row>
    <row r="15" spans="1:2">
      <c r="A15" t="s">
        <v>24</v>
      </c>
    </row>
    <row r="16" spans="1:2">
      <c r="A16" t="s">
        <v>25</v>
      </c>
    </row>
    <row r="17" spans="1:1">
      <c r="A17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C0249ED-8F06-41E2-B83E-860D0A8A52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ИТОГИ</vt:lpstr>
      <vt:lpstr>вычисления_диаграмм</vt:lpstr>
      <vt:lpstr>Таблица 1</vt:lpstr>
      <vt:lpstr>Таблица 2</vt:lpstr>
      <vt:lpstr>Таблица 3</vt:lpstr>
      <vt:lpstr>СПРАВОЧНИК</vt:lpstr>
      <vt:lpstr>МЕСЯЦ</vt:lpstr>
      <vt:lpstr>ОБЪЕКТЫ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Ю. Новиков</dc:creator>
  <cp:lastModifiedBy>ГАВ</cp:lastModifiedBy>
  <cp:lastPrinted>2019-02-25T08:09:45Z</cp:lastPrinted>
  <dcterms:created xsi:type="dcterms:W3CDTF">2014-03-03T06:43:28Z</dcterms:created>
  <dcterms:modified xsi:type="dcterms:W3CDTF">2019-02-26T12:43:16Z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TC029300479991</vt:lpwstr>
  </property>
</Properties>
</file>