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480" yWindow="30" windowWidth="22995" windowHeight="105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1" l="1"/>
  <c r="C28" i="1"/>
  <c r="B37" i="1"/>
  <c r="C44" i="1"/>
  <c r="B32" i="1"/>
  <c r="B13" i="1"/>
  <c r="B17" i="1" s="1"/>
  <c r="B14" i="1" l="1"/>
  <c r="B18" i="1" s="1"/>
  <c r="H3" i="1" s="1"/>
</calcChain>
</file>

<file path=xl/sharedStrings.xml><?xml version="1.0" encoding="utf-8"?>
<sst xmlns="http://schemas.openxmlformats.org/spreadsheetml/2006/main" count="91" uniqueCount="59">
  <si>
    <t>Дни в строю</t>
  </si>
  <si>
    <t>Бонус</t>
  </si>
  <si>
    <t>Оклад</t>
  </si>
  <si>
    <t>Итого</t>
  </si>
  <si>
    <t>Cумма показателей</t>
  </si>
  <si>
    <t>Количество рабочих дней</t>
  </si>
  <si>
    <t>ОКЛАД</t>
  </si>
  <si>
    <t>БОНУСНАЯ ЧАСТЬ</t>
  </si>
  <si>
    <t>Количество часов</t>
  </si>
  <si>
    <t>Часы факт</t>
  </si>
  <si>
    <t>Недоработка</t>
  </si>
  <si>
    <t>Переработка</t>
  </si>
  <si>
    <t>Стоимость часа</t>
  </si>
  <si>
    <t>Оплата за часы</t>
  </si>
  <si>
    <t>Звонки</t>
  </si>
  <si>
    <t>Оформленные заказы</t>
  </si>
  <si>
    <t>Качество</t>
  </si>
  <si>
    <t>Выполнение поручений</t>
  </si>
  <si>
    <t>Показатель</t>
  </si>
  <si>
    <t>Косяков</t>
  </si>
  <si>
    <t>% выполнения</t>
  </si>
  <si>
    <t>Вес показателя</t>
  </si>
  <si>
    <t>Норматив</t>
  </si>
  <si>
    <t>кол-во косяков</t>
  </si>
  <si>
    <t>Трудовая дисциплина</t>
  </si>
  <si>
    <t>Не косячить</t>
  </si>
  <si>
    <t>% от бонуса</t>
  </si>
  <si>
    <t>бонус</t>
  </si>
  <si>
    <t>БОНУС</t>
  </si>
  <si>
    <t>Прием звонков</t>
  </si>
  <si>
    <t>Норматив звонков в день</t>
  </si>
  <si>
    <t>Норматив в день</t>
  </si>
  <si>
    <t>Факт</t>
  </si>
  <si>
    <t>кол-во звонков</t>
  </si>
  <si>
    <t>Входящие</t>
  </si>
  <si>
    <t>0р.</t>
  </si>
  <si>
    <t>Принято</t>
  </si>
  <si>
    <t>Исходящие</t>
  </si>
  <si>
    <t>Всего</t>
  </si>
  <si>
    <t>количество оформленных заказов</t>
  </si>
  <si>
    <t>Норматив в месяц</t>
  </si>
  <si>
    <t>оформленные заказы</t>
  </si>
  <si>
    <t>Входящие за месяц</t>
  </si>
  <si>
    <t>% некосячных заказов</t>
  </si>
  <si>
    <t>Качество обработки заказов</t>
  </si>
  <si>
    <t>99,1-100%</t>
  </si>
  <si>
    <t>98,1-99%</t>
  </si>
  <si>
    <t>96,1-98%</t>
  </si>
  <si>
    <t>&gt;96%</t>
  </si>
  <si>
    <t>Количество звонков</t>
  </si>
  <si>
    <t>Качество Работы со звонками</t>
  </si>
  <si>
    <t>&gt;5,9%</t>
  </si>
  <si>
    <t>6,1-8,9%</t>
  </si>
  <si>
    <t>&lt;9,1%</t>
  </si>
  <si>
    <t>50,1-60%</t>
  </si>
  <si>
    <t>60,1-70%</t>
  </si>
  <si>
    <t>70,1-80%</t>
  </si>
  <si>
    <t>80,1-90%</t>
  </si>
  <si>
    <t>90,1-100%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</si>
</sst>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₽&quot;;\-#,##0\ &quot;₽&quot;"/>
    <numFmt numFmtId="42" formatCode="_-* #,##0\ &quot;₽&quot;_-;\-* #,##0\ &quot;₽&quot;_-;_-* &quot;-&quot;\ &quot;₽&quot;_-;_-@_-"/>
    <numFmt numFmtId="164" formatCode="#,##0&quot;р.&quot;"/>
    <numFmt numFmtId="165" formatCode="#,##0\ &quot;₽&quot;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9" fontId="0" fillId="2" borderId="24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0" fillId="0" borderId="0" xfId="0"/>
    <xf numFmtId="0" fontId="0" fillId="7" borderId="3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8" borderId="32" xfId="0" applyNumberForma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 wrapText="1"/>
    </xf>
    <xf numFmtId="164" fontId="0" fillId="8" borderId="36" xfId="0" applyNumberFormat="1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164" fontId="0" fillId="8" borderId="31" xfId="0" applyNumberFormat="1" applyFill="1" applyBorder="1" applyAlignment="1">
      <alignment horizontal="center" vertical="center"/>
    </xf>
    <xf numFmtId="0" fontId="0" fillId="8" borderId="43" xfId="0" applyNumberFormat="1" applyFill="1" applyBorder="1" applyAlignment="1">
      <alignment horizontal="center" vertical="center"/>
    </xf>
    <xf numFmtId="164" fontId="0" fillId="8" borderId="43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42" fontId="3" fillId="2" borderId="10" xfId="0" applyNumberFormat="1" applyFont="1" applyFill="1" applyBorder="1" applyAlignment="1">
      <alignment horizontal="center" vertical="center"/>
    </xf>
    <xf numFmtId="42" fontId="0" fillId="2" borderId="10" xfId="0" applyNumberFormat="1" applyFill="1" applyBorder="1" applyAlignment="1">
      <alignment horizontal="center" vertical="center"/>
    </xf>
    <xf numFmtId="0" fontId="0" fillId="0" borderId="0" xfId="0"/>
    <xf numFmtId="0" fontId="0" fillId="2" borderId="9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9" fontId="0" fillId="2" borderId="8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9" fontId="1" fillId="3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" fontId="0" fillId="5" borderId="9" xfId="0" applyNumberFormat="1" applyFont="1" applyFill="1" applyBorder="1" applyAlignment="1">
      <alignment horizontal="center" vertical="center"/>
    </xf>
    <xf numFmtId="165" fontId="5" fillId="6" borderId="0" xfId="0" applyNumberFormat="1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9" fontId="1" fillId="3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3" borderId="18" xfId="1" applyFill="1" applyBorder="1" applyAlignment="1" applyProtection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0" fontId="2" fillId="3" borderId="22" xfId="1" applyFill="1" applyBorder="1" applyAlignment="1" applyProtection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0" fontId="2" fillId="3" borderId="20" xfId="1" applyFill="1" applyBorder="1" applyAlignment="1" applyProtection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0" fontId="1" fillId="3" borderId="1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0" fontId="0" fillId="2" borderId="6" xfId="0" applyNumberForma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9" fontId="0" fillId="2" borderId="19" xfId="0" applyNumberFormat="1" applyFill="1" applyBorder="1" applyAlignment="1">
      <alignment horizontal="center" vertical="center"/>
    </xf>
    <xf numFmtId="10" fontId="0" fillId="2" borderId="2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10" fontId="0" fillId="2" borderId="29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6" borderId="9" xfId="0" applyNumberFormat="1" applyFont="1" applyFill="1" applyBorder="1" applyAlignment="1">
      <alignment horizontal="center" vertical="center"/>
    </xf>
    <xf numFmtId="3" fontId="0" fillId="6" borderId="1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35" xfId="0" applyNumberFormat="1" applyFont="1" applyFill="1" applyBorder="1" applyAlignment="1">
      <alignment horizontal="center" vertical="center"/>
    </xf>
    <xf numFmtId="9" fontId="0" fillId="2" borderId="36" xfId="0" applyNumberFormat="1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9" fontId="0" fillId="5" borderId="9" xfId="0" applyNumberFormat="1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9" fontId="1" fillId="3" borderId="4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0" fillId="2" borderId="28" xfId="0" applyNumberForma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165" fontId="0" fillId="2" borderId="30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5" fontId="0" fillId="2" borderId="10" xfId="0" applyNumberFormat="1" applyFill="1" applyBorder="1" applyAlignment="1">
      <alignment horizontal="center" vertical="center"/>
    </xf>
    <xf numFmtId="5" fontId="4" fillId="2" borderId="14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5" workbookViewId="0">
      <selection activeCell="D44" sqref="D44"/>
    </sheetView>
  </sheetViews>
  <sheetFormatPr defaultRowHeight="15" x14ac:dyDescent="0.25"/>
  <cols>
    <col min="1" max="1" width="27.140625" customWidth="1"/>
    <col min="2" max="2" width="18.42578125" customWidth="1"/>
    <col min="3" max="3" width="10.7109375" customWidth="1"/>
    <col min="4" max="5" width="18.140625" customWidth="1"/>
    <col min="6" max="6" width="17.28515625" customWidth="1"/>
    <col min="7" max="7" width="27.28515625" customWidth="1"/>
    <col min="8" max="8" width="15.7109375" customWidth="1"/>
    <col min="9" max="9" width="19.42578125" customWidth="1"/>
    <col min="10" max="10" width="25.42578125" customWidth="1"/>
    <col min="11" max="11" width="15.85546875" customWidth="1"/>
    <col min="12" max="12" width="33.28515625" customWidth="1"/>
    <col min="13" max="13" width="18.28515625" customWidth="1"/>
    <col min="14" max="14" width="14.7109375" customWidth="1"/>
    <col min="15" max="15" width="14.140625" customWidth="1"/>
  </cols>
  <sheetData>
    <row r="1" spans="1:15" ht="15.75" thickBot="1" x14ac:dyDescent="0.3">
      <c r="A1" s="7" t="s">
        <v>5</v>
      </c>
      <c r="B1" s="10">
        <v>17</v>
      </c>
    </row>
    <row r="2" spans="1:15" ht="15.75" thickBot="1" x14ac:dyDescent="0.3">
      <c r="A2" s="7" t="s">
        <v>0</v>
      </c>
      <c r="B2" s="8">
        <v>16</v>
      </c>
      <c r="G2" s="11" t="s">
        <v>6</v>
      </c>
      <c r="H2" s="13"/>
      <c r="I2" s="41"/>
      <c r="J2" s="143" t="s">
        <v>7</v>
      </c>
      <c r="K2" s="144"/>
    </row>
    <row r="3" spans="1:15" x14ac:dyDescent="0.25">
      <c r="A3" s="1" t="s">
        <v>1</v>
      </c>
      <c r="B3" s="2">
        <v>10000</v>
      </c>
      <c r="G3" s="18" t="s">
        <v>2</v>
      </c>
      <c r="H3" s="19">
        <f>B18+D22</f>
        <v>9000</v>
      </c>
      <c r="I3" s="41"/>
      <c r="J3" s="20" t="s">
        <v>14</v>
      </c>
      <c r="K3" s="21"/>
    </row>
    <row r="4" spans="1:15" x14ac:dyDescent="0.25">
      <c r="A4" s="3" t="s">
        <v>2</v>
      </c>
      <c r="B4" s="2">
        <v>10000</v>
      </c>
      <c r="G4" s="41"/>
      <c r="H4" s="41"/>
      <c r="I4" s="41"/>
      <c r="J4" s="20" t="s">
        <v>15</v>
      </c>
      <c r="K4" s="17"/>
    </row>
    <row r="5" spans="1:15" x14ac:dyDescent="0.25">
      <c r="A5" s="4" t="s">
        <v>3</v>
      </c>
      <c r="B5" s="5">
        <v>20000</v>
      </c>
      <c r="G5" s="41"/>
      <c r="H5" s="41"/>
      <c r="I5" s="41"/>
      <c r="J5" s="20" t="s">
        <v>16</v>
      </c>
      <c r="K5" s="23"/>
    </row>
    <row r="6" spans="1:15" ht="15.75" thickBot="1" x14ac:dyDescent="0.3">
      <c r="A6" s="9" t="s">
        <v>4</v>
      </c>
      <c r="B6" s="6"/>
      <c r="G6" s="41"/>
      <c r="H6" s="41"/>
      <c r="I6" s="41"/>
      <c r="J6" s="20" t="s">
        <v>17</v>
      </c>
      <c r="K6" s="22"/>
    </row>
    <row r="7" spans="1:15" x14ac:dyDescent="0.25">
      <c r="I7" s="12"/>
      <c r="J7" s="12"/>
      <c r="K7" s="12"/>
      <c r="L7" s="12"/>
      <c r="M7" s="12"/>
    </row>
    <row r="8" spans="1:15" x14ac:dyDescent="0.25">
      <c r="I8" s="12"/>
      <c r="J8" s="12"/>
      <c r="K8" s="12"/>
      <c r="L8" s="12"/>
      <c r="M8" s="12"/>
    </row>
    <row r="9" spans="1:15" x14ac:dyDescent="0.25">
      <c r="I9" s="12"/>
      <c r="J9" s="12"/>
      <c r="K9" s="12"/>
      <c r="L9" s="12"/>
      <c r="M9" s="12"/>
    </row>
    <row r="10" spans="1:15" ht="15.75" thickBot="1" x14ac:dyDescent="0.3">
      <c r="I10" s="12"/>
      <c r="J10" s="12"/>
      <c r="K10" s="12"/>
      <c r="L10" s="12"/>
      <c r="M10" s="12"/>
    </row>
    <row r="11" spans="1:15" x14ac:dyDescent="0.25">
      <c r="A11" s="103" t="s">
        <v>5</v>
      </c>
      <c r="B11" s="132">
        <v>17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x14ac:dyDescent="0.25">
      <c r="A12" s="103" t="s">
        <v>0</v>
      </c>
      <c r="B12" s="104">
        <v>16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x14ac:dyDescent="0.25">
      <c r="A13" s="133" t="s">
        <v>8</v>
      </c>
      <c r="B13" s="14">
        <f>B11*8</f>
        <v>136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x14ac:dyDescent="0.25">
      <c r="A14" s="133" t="s">
        <v>9</v>
      </c>
      <c r="B14" s="14">
        <f>B13-B15+B16</f>
        <v>136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x14ac:dyDescent="0.25">
      <c r="A15" s="133" t="s">
        <v>10</v>
      </c>
      <c r="B15" s="14">
        <v>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25">
      <c r="A16" s="133" t="s">
        <v>11</v>
      </c>
      <c r="B16" s="14">
        <v>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25">
      <c r="A17" s="133" t="s">
        <v>12</v>
      </c>
      <c r="B17" s="16">
        <f>7500/B13</f>
        <v>55.147058823529413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5.75" thickBot="1" x14ac:dyDescent="0.3">
      <c r="A18" s="133" t="s">
        <v>13</v>
      </c>
      <c r="B18" s="15">
        <f>B17*B14</f>
        <v>7500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5.75" thickBot="1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45.75" thickBot="1" x14ac:dyDescent="0.3">
      <c r="A21" s="43" t="s">
        <v>18</v>
      </c>
      <c r="B21" s="96" t="s">
        <v>19</v>
      </c>
      <c r="C21" s="63" t="s">
        <v>20</v>
      </c>
      <c r="D21" s="41"/>
      <c r="E21" s="43" t="s">
        <v>21</v>
      </c>
      <c r="F21" s="44" t="s">
        <v>22</v>
      </c>
      <c r="G21" s="58" t="s">
        <v>23</v>
      </c>
      <c r="H21" s="115">
        <v>3</v>
      </c>
      <c r="I21" s="116">
        <v>2</v>
      </c>
      <c r="J21" s="117">
        <v>1</v>
      </c>
      <c r="K21" s="118">
        <v>0</v>
      </c>
      <c r="L21" s="41"/>
      <c r="M21" s="41"/>
      <c r="N21" s="41"/>
      <c r="O21" s="41"/>
    </row>
    <row r="22" spans="1:15" x14ac:dyDescent="0.25">
      <c r="A22" s="127" t="s">
        <v>24</v>
      </c>
      <c r="B22" s="134">
        <v>1</v>
      </c>
      <c r="C22" s="130"/>
      <c r="D22" s="60">
        <f>IF(B22&gt;=H21,H23,IF(B22=I21,I23,IF(B22=J21,J23,IF(B22=K21,K23))))</f>
        <v>1500</v>
      </c>
      <c r="E22" s="125">
        <v>0.25</v>
      </c>
      <c r="F22" s="124" t="s">
        <v>25</v>
      </c>
      <c r="G22" s="59" t="s">
        <v>26</v>
      </c>
      <c r="H22" s="54"/>
      <c r="I22" s="55">
        <v>0</v>
      </c>
      <c r="J22" s="55">
        <v>0.1</v>
      </c>
      <c r="K22" s="119" t="s">
        <v>25</v>
      </c>
      <c r="L22" s="41"/>
      <c r="M22" s="41"/>
      <c r="N22" s="41"/>
      <c r="O22" s="41"/>
    </row>
    <row r="23" spans="1:15" ht="15.75" thickBot="1" x14ac:dyDescent="0.3">
      <c r="A23" s="128"/>
      <c r="B23" s="129"/>
      <c r="C23" s="131"/>
      <c r="D23" s="41"/>
      <c r="E23" s="126"/>
      <c r="F23" s="65"/>
      <c r="G23" s="56" t="s">
        <v>27</v>
      </c>
      <c r="H23" s="49" t="s">
        <v>28</v>
      </c>
      <c r="I23" s="57">
        <v>0</v>
      </c>
      <c r="J23" s="57">
        <v>1500</v>
      </c>
      <c r="K23" s="120">
        <v>2500</v>
      </c>
      <c r="L23" s="41"/>
      <c r="M23" s="41"/>
      <c r="N23" s="41"/>
      <c r="O23" s="41"/>
    </row>
    <row r="24" spans="1:15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15.75" thickBot="1" x14ac:dyDescent="0.3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ht="15.75" thickBot="1" x14ac:dyDescent="0.3">
      <c r="A26" s="95" t="s">
        <v>29</v>
      </c>
      <c r="B26" s="92"/>
      <c r="C26" s="94"/>
      <c r="D26" s="42"/>
      <c r="E26" s="68" t="s">
        <v>18</v>
      </c>
      <c r="F26" s="69" t="s">
        <v>21</v>
      </c>
      <c r="G26" s="70" t="s">
        <v>30</v>
      </c>
      <c r="H26" s="88" t="s">
        <v>20</v>
      </c>
      <c r="I26" s="141">
        <v>0.5</v>
      </c>
      <c r="J26" s="142" t="s">
        <v>54</v>
      </c>
      <c r="K26" s="142" t="s">
        <v>55</v>
      </c>
      <c r="L26" s="142" t="s">
        <v>56</v>
      </c>
      <c r="M26" s="142" t="s">
        <v>57</v>
      </c>
      <c r="N26" s="142" t="s">
        <v>58</v>
      </c>
      <c r="O26" s="41"/>
    </row>
    <row r="27" spans="1:15" ht="45" x14ac:dyDescent="0.25">
      <c r="A27" s="83" t="s">
        <v>31</v>
      </c>
      <c r="B27" s="93" t="s">
        <v>32</v>
      </c>
      <c r="C27" s="81" t="s">
        <v>20</v>
      </c>
      <c r="E27" s="75" t="s">
        <v>29</v>
      </c>
      <c r="F27" s="72">
        <v>0.5</v>
      </c>
      <c r="G27" s="76"/>
      <c r="H27" s="53" t="s">
        <v>33</v>
      </c>
      <c r="I27" s="89"/>
      <c r="J27" s="89"/>
      <c r="K27" s="89"/>
      <c r="L27" s="89"/>
      <c r="M27" s="89"/>
      <c r="N27" s="89"/>
      <c r="O27" s="41"/>
    </row>
    <row r="28" spans="1:15" ht="15.75" thickBot="1" x14ac:dyDescent="0.3">
      <c r="A28" s="66">
        <v>160</v>
      </c>
      <c r="B28" s="122">
        <v>150</v>
      </c>
      <c r="C28" s="140">
        <f>B28/A28</f>
        <v>0.9375</v>
      </c>
      <c r="D28" s="60"/>
      <c r="E28" s="77"/>
      <c r="F28" s="61"/>
      <c r="G28" s="78"/>
      <c r="H28" s="47" t="s">
        <v>26</v>
      </c>
      <c r="I28" s="90"/>
      <c r="J28" s="90"/>
      <c r="K28" s="90"/>
      <c r="L28" s="90"/>
      <c r="M28" s="90"/>
      <c r="N28" s="90"/>
      <c r="O28" s="41"/>
    </row>
    <row r="29" spans="1:15" ht="15.75" thickBot="1" x14ac:dyDescent="0.3">
      <c r="A29" s="100" t="s">
        <v>34</v>
      </c>
      <c r="B29" s="24">
        <v>810</v>
      </c>
      <c r="C29" s="101"/>
      <c r="D29" s="42"/>
      <c r="E29" s="79"/>
      <c r="F29" s="62"/>
      <c r="G29" s="80"/>
      <c r="H29" s="91" t="s">
        <v>27</v>
      </c>
      <c r="I29" s="27" t="s">
        <v>28</v>
      </c>
      <c r="J29" s="28" t="s">
        <v>35</v>
      </c>
      <c r="K29" s="139">
        <v>2000</v>
      </c>
      <c r="L29" s="138">
        <v>3000</v>
      </c>
      <c r="M29" s="139">
        <v>4000</v>
      </c>
      <c r="N29" s="139">
        <v>5000</v>
      </c>
      <c r="O29" s="41"/>
    </row>
    <row r="30" spans="1:15" x14ac:dyDescent="0.25">
      <c r="A30" s="105" t="s">
        <v>36</v>
      </c>
      <c r="B30" s="25">
        <v>810</v>
      </c>
      <c r="C30" s="106"/>
      <c r="D30" s="42"/>
      <c r="E30" s="42"/>
      <c r="F30" s="42"/>
      <c r="G30" s="42"/>
      <c r="H30" s="42"/>
      <c r="I30" s="42"/>
      <c r="J30" s="42"/>
      <c r="K30" s="42"/>
      <c r="L30" s="42"/>
      <c r="M30" s="41"/>
      <c r="N30" s="111"/>
      <c r="O30" s="41"/>
    </row>
    <row r="31" spans="1:15" x14ac:dyDescent="0.25">
      <c r="A31" s="109" t="s">
        <v>37</v>
      </c>
      <c r="B31" s="25">
        <v>391</v>
      </c>
      <c r="C31" s="110"/>
      <c r="D31" s="42"/>
      <c r="E31" s="42"/>
      <c r="F31" s="42"/>
      <c r="G31" s="42"/>
      <c r="H31" s="42"/>
      <c r="I31" s="42"/>
      <c r="J31" s="42"/>
      <c r="K31" s="42"/>
      <c r="L31" s="42"/>
      <c r="M31" s="41"/>
      <c r="N31" s="41"/>
      <c r="O31" s="41"/>
    </row>
    <row r="32" spans="1:15" ht="15.75" thickBot="1" x14ac:dyDescent="0.3">
      <c r="A32" s="107" t="s">
        <v>38</v>
      </c>
      <c r="B32" s="26">
        <f>B30+B31</f>
        <v>1201</v>
      </c>
      <c r="C32" s="108"/>
      <c r="D32" s="42"/>
      <c r="E32" s="42"/>
      <c r="F32" s="42"/>
      <c r="G32" s="42"/>
      <c r="H32" s="42"/>
      <c r="I32" s="42"/>
      <c r="J32" s="42"/>
      <c r="K32" s="42"/>
      <c r="L32" s="42"/>
      <c r="M32" s="41"/>
      <c r="N32" s="41"/>
      <c r="O32" s="41"/>
    </row>
    <row r="33" spans="1:15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ht="15.75" thickBo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15.75" thickBot="1" x14ac:dyDescent="0.3">
      <c r="A35" s="95" t="s">
        <v>39</v>
      </c>
      <c r="B35" s="92"/>
      <c r="C35" s="94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45" x14ac:dyDescent="0.25">
      <c r="A36" s="83" t="s">
        <v>40</v>
      </c>
      <c r="B36" s="93" t="s">
        <v>32</v>
      </c>
      <c r="C36" s="81" t="s">
        <v>20</v>
      </c>
      <c r="D36" s="41"/>
      <c r="E36" s="68" t="s">
        <v>18</v>
      </c>
      <c r="F36" s="69" t="s">
        <v>21</v>
      </c>
      <c r="G36" s="70" t="s">
        <v>22</v>
      </c>
      <c r="H36" s="83" t="s">
        <v>20</v>
      </c>
      <c r="I36" s="52" t="s">
        <v>51</v>
      </c>
      <c r="J36" s="45">
        <v>0.06</v>
      </c>
      <c r="K36" s="45" t="s">
        <v>52</v>
      </c>
      <c r="L36" s="46" t="s">
        <v>53</v>
      </c>
      <c r="M36" s="41"/>
      <c r="N36" s="41"/>
      <c r="O36" s="41"/>
    </row>
    <row r="37" spans="1:15" ht="30.75" thickBot="1" x14ac:dyDescent="0.3">
      <c r="A37" s="123">
        <v>0.06</v>
      </c>
      <c r="B37" s="121">
        <f>B39/B38</f>
        <v>4.4444444444444446E-2</v>
      </c>
      <c r="C37" s="102"/>
      <c r="D37" s="41"/>
      <c r="E37" s="71" t="s">
        <v>41</v>
      </c>
      <c r="F37" s="72">
        <v>0.2</v>
      </c>
      <c r="G37" s="73"/>
      <c r="H37" s="47" t="s">
        <v>26</v>
      </c>
      <c r="I37" s="85"/>
      <c r="J37" s="86"/>
      <c r="K37" s="97"/>
      <c r="L37" s="87"/>
      <c r="M37" s="41"/>
      <c r="N37" s="41"/>
      <c r="O37" s="41"/>
    </row>
    <row r="38" spans="1:15" ht="15.75" thickBot="1" x14ac:dyDescent="0.3">
      <c r="A38" s="34" t="s">
        <v>42</v>
      </c>
      <c r="B38" s="36">
        <v>810</v>
      </c>
      <c r="C38" s="35"/>
      <c r="D38" s="60"/>
      <c r="E38" s="33"/>
      <c r="F38" s="31"/>
      <c r="G38" s="32"/>
      <c r="H38" s="30" t="s">
        <v>27</v>
      </c>
      <c r="I38" s="135" t="s">
        <v>28</v>
      </c>
      <c r="J38" s="135">
        <v>0</v>
      </c>
      <c r="K38" s="136">
        <v>1000</v>
      </c>
      <c r="L38" s="137">
        <v>2000</v>
      </c>
    </row>
    <row r="39" spans="1:15" ht="15.75" thickBot="1" x14ac:dyDescent="0.3">
      <c r="A39" s="37" t="s">
        <v>41</v>
      </c>
      <c r="B39" s="38">
        <v>36</v>
      </c>
      <c r="C39" s="39"/>
      <c r="D39" s="29"/>
      <c r="E39" s="29"/>
      <c r="F39" s="29"/>
      <c r="G39" s="29"/>
      <c r="H39" s="29"/>
      <c r="I39" s="29"/>
      <c r="J39" s="29"/>
      <c r="K39" s="29"/>
      <c r="L39" s="29"/>
    </row>
    <row r="40" spans="1:15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5" ht="15.75" thickBo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5" ht="30.75" thickBot="1" x14ac:dyDescent="0.3">
      <c r="A42" s="145" t="s">
        <v>50</v>
      </c>
      <c r="B42" s="146"/>
      <c r="C42" s="63"/>
      <c r="D42" s="42"/>
      <c r="E42" s="68" t="s">
        <v>18</v>
      </c>
      <c r="F42" s="69" t="s">
        <v>21</v>
      </c>
      <c r="G42" s="70" t="s">
        <v>22</v>
      </c>
      <c r="H42" s="83" t="s">
        <v>43</v>
      </c>
      <c r="I42" s="40" t="s">
        <v>48</v>
      </c>
      <c r="J42" s="84" t="s">
        <v>47</v>
      </c>
      <c r="K42" s="84" t="s">
        <v>46</v>
      </c>
      <c r="L42" s="99" t="s">
        <v>45</v>
      </c>
    </row>
    <row r="43" spans="1:15" ht="45" x14ac:dyDescent="0.25">
      <c r="A43" s="112" t="s">
        <v>49</v>
      </c>
      <c r="B43" s="96" t="s">
        <v>19</v>
      </c>
      <c r="C43" s="63" t="s">
        <v>20</v>
      </c>
      <c r="D43" s="60"/>
      <c r="E43" s="71" t="s">
        <v>44</v>
      </c>
      <c r="F43" s="72">
        <v>0.3</v>
      </c>
      <c r="G43" s="73" t="s">
        <v>25</v>
      </c>
      <c r="H43" s="47" t="s">
        <v>26</v>
      </c>
      <c r="I43" s="85"/>
      <c r="J43" s="86"/>
      <c r="K43" s="97"/>
      <c r="L43" s="87"/>
    </row>
    <row r="44" spans="1:15" ht="15.75" thickBot="1" x14ac:dyDescent="0.3">
      <c r="A44" s="113">
        <v>1000</v>
      </c>
      <c r="B44" s="114">
        <v>10</v>
      </c>
      <c r="C44" s="82">
        <f>100%-B44/A44</f>
        <v>0.99</v>
      </c>
      <c r="D44" s="67"/>
      <c r="E44" s="74"/>
      <c r="F44" s="64"/>
      <c r="G44" s="65"/>
      <c r="H44" s="48" t="s">
        <v>27</v>
      </c>
      <c r="I44" s="49" t="s">
        <v>28</v>
      </c>
      <c r="J44" s="50" t="s">
        <v>35</v>
      </c>
      <c r="K44" s="98">
        <v>1500</v>
      </c>
      <c r="L44" s="51">
        <v>3000</v>
      </c>
    </row>
  </sheetData>
  <mergeCells count="2">
    <mergeCell ref="J2:K2"/>
    <mergeCell ref="A42:B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Марина</cp:lastModifiedBy>
  <dcterms:created xsi:type="dcterms:W3CDTF">2019-02-28T12:57:08Z</dcterms:created>
  <dcterms:modified xsi:type="dcterms:W3CDTF">2019-03-01T11:09:38Z</dcterms:modified>
</cp:coreProperties>
</file>