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КСП">Лист1!$D$5:$D$10</definedName>
  </definedNames>
  <calcPr calcId="152511"/>
</workbook>
</file>

<file path=xl/calcChain.xml><?xml version="1.0" encoding="utf-8"?>
<calcChain xmlns="http://schemas.openxmlformats.org/spreadsheetml/2006/main">
  <c r="E44" i="1" l="1"/>
  <c r="E45" i="1"/>
  <c r="E46" i="1"/>
  <c r="E43" i="1"/>
  <c r="D44" i="1" a="1"/>
  <c r="D44" i="1" s="1"/>
  <c r="D45" i="1" a="1"/>
  <c r="D45" i="1" s="1"/>
  <c r="D46" i="1" a="1"/>
  <c r="D46" i="1" s="1"/>
  <c r="D43" i="1" a="1"/>
  <c r="D43" i="1"/>
  <c r="D37" i="1" a="1"/>
  <c r="D37" i="1" s="1"/>
  <c r="E37" i="1" s="1"/>
  <c r="E38" i="1"/>
  <c r="E39" i="1"/>
  <c r="E40" i="1"/>
  <c r="D38" i="1" a="1"/>
  <c r="D38" i="1"/>
  <c r="D39" i="1" a="1"/>
  <c r="D39" i="1"/>
  <c r="D40" i="1" a="1"/>
  <c r="D40" i="1"/>
  <c r="D30" i="1" a="1"/>
  <c r="D30" i="1"/>
  <c r="E30" i="1" s="1"/>
  <c r="E31" i="1"/>
  <c r="E32" i="1"/>
  <c r="E33" i="1"/>
  <c r="E34" i="1"/>
  <c r="D31" i="1" a="1"/>
  <c r="D31" i="1"/>
  <c r="D32" i="1" a="1"/>
  <c r="D32" i="1"/>
  <c r="D33" i="1" a="1"/>
  <c r="D33" i="1"/>
  <c r="D34" i="1" a="1"/>
  <c r="D34" i="1"/>
  <c r="D22" i="1" a="1"/>
  <c r="D22" i="1" s="1"/>
  <c r="E23" i="1" l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F22" i="1"/>
  <c r="G22" i="1"/>
  <c r="E22" i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15" i="1"/>
  <c r="D16" i="1"/>
  <c r="D17" i="1"/>
  <c r="D18" i="1"/>
  <c r="D19" i="1"/>
  <c r="D14" i="1"/>
  <c r="F13" i="1"/>
  <c r="F14" i="1" s="1"/>
  <c r="G13" i="1"/>
  <c r="G14" i="1" s="1"/>
  <c r="E13" i="1"/>
  <c r="E16" i="1" s="1"/>
  <c r="E19" i="1" l="1"/>
  <c r="E17" i="1"/>
  <c r="E15" i="1"/>
  <c r="F19" i="1"/>
  <c r="F18" i="1"/>
  <c r="F17" i="1"/>
  <c r="F16" i="1"/>
  <c r="F15" i="1"/>
  <c r="E14" i="1"/>
  <c r="E18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<sst xmlns="http://schemas.openxmlformats.org/spreadsheetml/2006/main" count="35" uniqueCount="19">
  <si>
    <t>Волновахский</t>
  </si>
  <si>
    <t>Тельмановский</t>
  </si>
  <si>
    <t>Марьинский</t>
  </si>
  <si>
    <t>Амвросиевский</t>
  </si>
  <si>
    <t>Колхоз им. Ленина</t>
  </si>
  <si>
    <t>Колхоз Заря</t>
  </si>
  <si>
    <t>Колхоз им. Мичурина</t>
  </si>
  <si>
    <t>Колхоз Донбасс</t>
  </si>
  <si>
    <t>Колхоз Россия</t>
  </si>
  <si>
    <t>№</t>
  </si>
  <si>
    <t>Район</t>
  </si>
  <si>
    <t>Произведено пшеницы ц/га</t>
  </si>
  <si>
    <t>Произведено ячменя ц/га</t>
  </si>
  <si>
    <t>Произведено кукурузы ц/га</t>
  </si>
  <si>
    <t>Наименование КСП</t>
  </si>
  <si>
    <t>Колхоз им. Сталина</t>
  </si>
  <si>
    <t>Цена пшеницы руб./кг</t>
  </si>
  <si>
    <t>Цена ячменя руб./кг</t>
  </si>
  <si>
    <t>Цена кукурузы руб./кг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</si>
</sst>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6"/>
  <sheetViews>
    <sheetView tabSelected="1" zoomScaleNormal="100" workbookViewId="0">
      <selection activeCell="D43" sqref="D43:D46"/>
    </sheetView>
  </sheetViews>
  <sheetFormatPr defaultRowHeight="15" x14ac:dyDescent="0.25"/>
  <cols>
    <col min="4" max="4" width="25.5703125" customWidth="1"/>
    <col min="5" max="5" width="31.140625" customWidth="1"/>
    <col min="6" max="7" width="25.5703125" customWidth="1"/>
    <col min="8" max="9" width="14.85546875" customWidth="1"/>
    <col min="10" max="10" width="15.42578125" customWidth="1"/>
    <col min="11" max="11" width="15.28515625" customWidth="1"/>
  </cols>
  <sheetData>
    <row r="3" spans="3:12" ht="15.75" thickBot="1" x14ac:dyDescent="0.3"/>
    <row r="4" spans="3:12" ht="30" x14ac:dyDescent="0.25">
      <c r="C4" s="2" t="s">
        <v>9</v>
      </c>
      <c r="D4" s="3" t="s">
        <v>14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16</v>
      </c>
      <c r="J4" s="3" t="s">
        <v>17</v>
      </c>
      <c r="K4" s="3" t="s">
        <v>18</v>
      </c>
      <c r="L4" s="1"/>
    </row>
    <row r="5" spans="3:12" x14ac:dyDescent="0.25">
      <c r="C5" s="4">
        <v>1</v>
      </c>
      <c r="D5" s="5" t="s">
        <v>15</v>
      </c>
      <c r="E5" s="5" t="s">
        <v>0</v>
      </c>
      <c r="F5" s="5">
        <v>20.100000000000001</v>
      </c>
      <c r="G5" s="5">
        <v>15.6</v>
      </c>
      <c r="H5" s="5">
        <v>69.3</v>
      </c>
      <c r="I5" s="5">
        <v>0.27</v>
      </c>
      <c r="J5" s="5">
        <v>0.19</v>
      </c>
      <c r="K5" s="6">
        <v>0.183</v>
      </c>
    </row>
    <row r="6" spans="3:12" x14ac:dyDescent="0.25">
      <c r="C6" s="4">
        <v>2</v>
      </c>
      <c r="D6" s="5" t="s">
        <v>4</v>
      </c>
      <c r="E6" s="5" t="s">
        <v>1</v>
      </c>
      <c r="F6" s="5">
        <v>21.2</v>
      </c>
      <c r="G6" s="5">
        <v>17.600000000000001</v>
      </c>
      <c r="H6" s="5">
        <v>74.599999999999994</v>
      </c>
      <c r="I6" s="5">
        <v>0.26500000000000001</v>
      </c>
      <c r="J6" s="5">
        <v>0.187</v>
      </c>
      <c r="K6" s="6">
        <v>0.17899999999999999</v>
      </c>
    </row>
    <row r="7" spans="3:12" x14ac:dyDescent="0.25">
      <c r="C7" s="4">
        <v>3</v>
      </c>
      <c r="D7" s="5" t="s">
        <v>5</v>
      </c>
      <c r="E7" s="5" t="s">
        <v>2</v>
      </c>
      <c r="F7" s="5">
        <v>23.2</v>
      </c>
      <c r="G7" s="5">
        <v>19</v>
      </c>
      <c r="H7" s="5"/>
      <c r="I7" s="5">
        <v>0.245</v>
      </c>
      <c r="J7" s="5">
        <v>0.16800000000000001</v>
      </c>
      <c r="K7" s="6"/>
    </row>
    <row r="8" spans="3:12" x14ac:dyDescent="0.25">
      <c r="C8" s="4">
        <v>4</v>
      </c>
      <c r="D8" s="5" t="s">
        <v>6</v>
      </c>
      <c r="E8" s="5" t="s">
        <v>1</v>
      </c>
      <c r="F8" s="5">
        <v>22.5</v>
      </c>
      <c r="G8" s="5">
        <v>18.100000000000001</v>
      </c>
      <c r="H8" s="5"/>
      <c r="I8" s="5">
        <v>0.26</v>
      </c>
      <c r="J8" s="5">
        <v>0.18</v>
      </c>
      <c r="K8" s="6"/>
    </row>
    <row r="9" spans="3:12" x14ac:dyDescent="0.25">
      <c r="C9" s="4">
        <v>5</v>
      </c>
      <c r="D9" s="5" t="s">
        <v>7</v>
      </c>
      <c r="E9" s="5" t="s">
        <v>3</v>
      </c>
      <c r="F9" s="5">
        <v>23.8</v>
      </c>
      <c r="G9" s="5"/>
      <c r="H9" s="5">
        <v>80.3</v>
      </c>
      <c r="I9" s="5">
        <v>0.23499999999999999</v>
      </c>
      <c r="J9" s="5"/>
      <c r="K9" s="6">
        <v>0.16500000000000001</v>
      </c>
    </row>
    <row r="10" spans="3:12" ht="15.75" thickBot="1" x14ac:dyDescent="0.3">
      <c r="C10" s="7">
        <v>6</v>
      </c>
      <c r="D10" s="8" t="s">
        <v>8</v>
      </c>
      <c r="E10" s="8" t="s">
        <v>0</v>
      </c>
      <c r="F10" s="8">
        <v>23.5</v>
      </c>
      <c r="G10" s="8">
        <v>18.7</v>
      </c>
      <c r="H10" s="8">
        <v>78.5</v>
      </c>
      <c r="I10" s="8">
        <v>0.25</v>
      </c>
      <c r="J10" s="8">
        <v>0.18</v>
      </c>
      <c r="K10" s="9">
        <v>0.17</v>
      </c>
    </row>
    <row r="11" spans="3:12" ht="15.75" thickBot="1" x14ac:dyDescent="0.3"/>
    <row r="12" spans="3:12" x14ac:dyDescent="0.25">
      <c r="D12" s="12" t="s">
        <v>14</v>
      </c>
      <c r="E12" s="12" t="s">
        <v>16</v>
      </c>
      <c r="F12" s="12" t="s">
        <v>17</v>
      </c>
      <c r="G12" s="12" t="s">
        <v>18</v>
      </c>
    </row>
    <row r="13" spans="3:12" x14ac:dyDescent="0.25">
      <c r="E13" s="10">
        <f>AVERAGE(I5:I10)</f>
        <v>0.25416666666666665</v>
      </c>
      <c r="F13" s="10">
        <f>AVERAGE(J5:J10)</f>
        <v>0.18099999999999999</v>
      </c>
      <c r="G13" s="10">
        <f>AVERAGE(K5:K10)</f>
        <v>0.17425000000000002</v>
      </c>
    </row>
    <row r="14" spans="3:12" x14ac:dyDescent="0.25">
      <c r="D14" s="11" t="str">
        <f>IF(SUM(E14:G14),D5,"")</f>
        <v>Колхоз им. Сталина</v>
      </c>
      <c r="E14" s="11">
        <f t="shared" ref="E14:G19" si="0">IF(I5&gt;E$13,I5,"")</f>
        <v>0.27</v>
      </c>
      <c r="F14" s="11">
        <f t="shared" si="0"/>
        <v>0.19</v>
      </c>
      <c r="G14" s="11">
        <f t="shared" si="0"/>
        <v>0.183</v>
      </c>
    </row>
    <row r="15" spans="3:12" x14ac:dyDescent="0.25">
      <c r="D15" s="11" t="str">
        <f t="shared" ref="D15:D19" si="1">IF(SUM(E15:G15),D6,"")</f>
        <v>Колхоз им. Ленина</v>
      </c>
      <c r="E15" s="11">
        <f t="shared" si="0"/>
        <v>0.26500000000000001</v>
      </c>
      <c r="F15" s="11">
        <f t="shared" si="0"/>
        <v>0.187</v>
      </c>
      <c r="G15" s="11">
        <f t="shared" si="0"/>
        <v>0.17899999999999999</v>
      </c>
    </row>
    <row r="16" spans="3:12" x14ac:dyDescent="0.25">
      <c r="D16" s="11" t="str">
        <f t="shared" si="1"/>
        <v/>
      </c>
      <c r="E16" s="11" t="str">
        <f t="shared" si="0"/>
        <v/>
      </c>
      <c r="F16" s="11" t="str">
        <f t="shared" si="0"/>
        <v/>
      </c>
      <c r="G16" s="11" t="str">
        <f t="shared" si="0"/>
        <v/>
      </c>
    </row>
    <row r="17" spans="4:7" x14ac:dyDescent="0.25">
      <c r="D17" s="11" t="str">
        <f t="shared" si="1"/>
        <v>Колхоз им. Мичурина</v>
      </c>
      <c r="E17" s="11">
        <f t="shared" si="0"/>
        <v>0.26</v>
      </c>
      <c r="F17" s="11" t="str">
        <f t="shared" si="0"/>
        <v/>
      </c>
      <c r="G17" s="11" t="str">
        <f t="shared" si="0"/>
        <v/>
      </c>
    </row>
    <row r="18" spans="4:7" x14ac:dyDescent="0.25">
      <c r="D18" s="11" t="str">
        <f t="shared" si="1"/>
        <v/>
      </c>
      <c r="E18" s="11" t="str">
        <f t="shared" si="0"/>
        <v/>
      </c>
      <c r="F18" s="11" t="str">
        <f t="shared" si="0"/>
        <v/>
      </c>
      <c r="G18" s="11" t="str">
        <f t="shared" si="0"/>
        <v/>
      </c>
    </row>
    <row r="19" spans="4:7" x14ac:dyDescent="0.25">
      <c r="D19" s="11" t="str">
        <f t="shared" si="1"/>
        <v/>
      </c>
      <c r="E19" s="11" t="str">
        <f t="shared" si="0"/>
        <v/>
      </c>
      <c r="F19" s="11" t="str">
        <f t="shared" si="0"/>
        <v/>
      </c>
      <c r="G19" s="11" t="str">
        <f t="shared" si="0"/>
        <v/>
      </c>
    </row>
    <row r="20" spans="4:7" ht="15.75" thickBot="1" x14ac:dyDescent="0.3"/>
    <row r="21" spans="4:7" x14ac:dyDescent="0.25">
      <c r="D21" s="12" t="s">
        <v>14</v>
      </c>
      <c r="E21" s="12" t="s">
        <v>16</v>
      </c>
      <c r="F21" s="12" t="s">
        <v>17</v>
      </c>
      <c r="G21" s="12" t="s">
        <v>18</v>
      </c>
    </row>
    <row r="22" spans="4:7" x14ac:dyDescent="0.25">
      <c r="D22" s="11" t="str">
        <f t="array" ref="D22">INDEX(КСП,SMALL(IF((I$5:I$10&gt;AVERAGE(I$5:I$10))+(J$5:J$10&gt;AVERAGE(J$5:J$10))+(K$5:K$10&gt;AVERAGE(K$5:K$10)),ROW(КСП)-4),ROW(D1)))</f>
        <v>Колхоз им. Сталина</v>
      </c>
      <c r="E22" s="11">
        <f>IF(VLOOKUP($D22,$D$5:I$10,COLUMN(F1),)&gt;AVERAGE(I$5:I$10),VLOOKUP($D22,$D$5:I$10,COLUMN(F1),),"")</f>
        <v>0.27</v>
      </c>
      <c r="F22" s="11">
        <f>IF(VLOOKUP($D22,$D$5:J$10,COLUMN(G1),)&gt;AVERAGE(J$5:J$10),VLOOKUP($D22,$D$5:J$10,COLUMN(G1),),"")</f>
        <v>0.19</v>
      </c>
      <c r="G22" s="11">
        <f>IF(VLOOKUP($D22,$D$5:K$10,COLUMN(H1),)&gt;AVERAGE(K$5:K$10),VLOOKUP($D22,$D$5:K$10,COLUMN(H1),),"")</f>
        <v>0.183</v>
      </c>
    </row>
    <row r="23" spans="4:7" x14ac:dyDescent="0.25">
      <c r="D23" s="11" t="str">
        <f t="array" ref="D23">INDEX(КСП,SMALL(IF((I$5:I$10&gt;AVERAGE(I$5:I$10))+(J$5:J$10&gt;AVERAGE(J$5:J$10))+(K$5:K$10&gt;AVERAGE(K$5:K$10)),ROW(КСП)-4),ROW(D2)))</f>
        <v>Колхоз им. Ленина</v>
      </c>
      <c r="E23" s="11">
        <f>IF(VLOOKUP($D23,$D$5:I$10,COLUMN(F2),)&gt;AVERAGE(I$5:I$10),VLOOKUP($D23,$D$5:I$10,COLUMN(F2),),"")</f>
        <v>0.26500000000000001</v>
      </c>
      <c r="F23" s="11">
        <f>IF(VLOOKUP($D23,$D$5:J$10,COLUMN(G2),)&gt;AVERAGE(J$5:J$10),VLOOKUP($D23,$D$5:J$10,COLUMN(G2),),"")</f>
        <v>0.187</v>
      </c>
      <c r="G23" s="11">
        <f>IF(VLOOKUP($D23,$D$5:K$10,COLUMN(H2),)&gt;AVERAGE(K$5:K$10),VLOOKUP($D23,$D$5:K$10,COLUMN(H2),),"")</f>
        <v>0.17899999999999999</v>
      </c>
    </row>
    <row r="24" spans="4:7" x14ac:dyDescent="0.25">
      <c r="D24" s="11" t="str">
        <f t="array" ref="D24">INDEX(КСП,SMALL(IF((I$5:I$10&gt;AVERAGE(I$5:I$10))+(J$5:J$10&gt;AVERAGE(J$5:J$10))+(K$5:K$10&gt;AVERAGE(K$5:K$10)),ROW(КСП)-4),ROW(D3)))</f>
        <v>Колхоз им. Мичурина</v>
      </c>
      <c r="E24" s="11">
        <f>IF(VLOOKUP($D24,$D$5:I$10,COLUMN(F3),)&gt;AVERAGE(I$5:I$10),VLOOKUP($D24,$D$5:I$10,COLUMN(F3),),"")</f>
        <v>0.26</v>
      </c>
      <c r="F24" s="11" t="str">
        <f>IF(VLOOKUP($D24,$D$5:J$10,COLUMN(G3),)&gt;AVERAGE(J$5:J$10),VLOOKUP($D24,$D$5:J$10,COLUMN(G3),),"")</f>
        <v/>
      </c>
      <c r="G24" s="11" t="str">
        <f>IF(VLOOKUP($D24,$D$5:K$10,COLUMN(H3),)&gt;AVERAGE(K$5:K$10),VLOOKUP($D24,$D$5:K$10,COLUMN(H3),),"")</f>
        <v/>
      </c>
    </row>
    <row r="25" spans="4:7" x14ac:dyDescent="0.25">
      <c r="D25" s="11" t="e">
        <f t="array" ref="D25">INDEX(КСП,SMALL(IF((I$5:I$10&gt;AVERAGE(I$5:I$10))+(J$5:J$10&gt;AVERAGE(J$5:J$10))+(K$5:K$10&gt;AVERAGE(K$5:K$10)),ROW(КСП)-4),ROW(D4)))</f>
        <v>#NUM!</v>
      </c>
      <c r="E25" s="11" t="e">
        <f>IF(VLOOKUP($D25,$D$5:I$10,COLUMN(F4),)&gt;AVERAGE(I$5:I$10),VLOOKUP($D25,$D$5:I$10,COLUMN(F4),),"")</f>
        <v>#NUM!</v>
      </c>
      <c r="F25" s="11" t="e">
        <f>IF(VLOOKUP($D25,$D$5:J$10,COLUMN(G4),)&gt;AVERAGE(J$5:J$10),VLOOKUP($D25,$D$5:J$10,COLUMN(G4),),"")</f>
        <v>#NUM!</v>
      </c>
      <c r="G25" s="11" t="e">
        <f>IF(VLOOKUP($D25,$D$5:K$10,COLUMN(H4),)&gt;AVERAGE(K$5:K$10),VLOOKUP($D25,$D$5:K$10,COLUMN(H4),),"")</f>
        <v>#NUM!</v>
      </c>
    </row>
    <row r="26" spans="4:7" x14ac:dyDescent="0.25">
      <c r="D26" s="11" t="e">
        <f t="array" ref="D26">INDEX(КСП,SMALL(IF((I$5:I$10&gt;AVERAGE(I$5:I$10))+(J$5:J$10&gt;AVERAGE(J$5:J$10))+(K$5:K$10&gt;AVERAGE(K$5:K$10)),ROW(КСП)-4),ROW(D5)))</f>
        <v>#NUM!</v>
      </c>
      <c r="E26" s="11" t="e">
        <f>IF(VLOOKUP($D26,$D$5:I$10,COLUMN(F5),)&gt;AVERAGE(I$5:I$10),VLOOKUP($D26,$D$5:I$10,COLUMN(F5),),"")</f>
        <v>#NUM!</v>
      </c>
      <c r="F26" s="11" t="e">
        <f>IF(VLOOKUP($D26,$D$5:J$10,COLUMN(G5),)&gt;AVERAGE(J$5:J$10),VLOOKUP($D26,$D$5:J$10,COLUMN(G5),),"")</f>
        <v>#NUM!</v>
      </c>
      <c r="G26" s="11" t="e">
        <f>IF(VLOOKUP($D26,$D$5:K$10,COLUMN(H5),)&gt;AVERAGE(K$5:K$10),VLOOKUP($D26,$D$5:K$10,COLUMN(H5),),"")</f>
        <v>#NUM!</v>
      </c>
    </row>
    <row r="27" spans="4:7" x14ac:dyDescent="0.25">
      <c r="D27" s="11" t="e">
        <f t="array" ref="D27">INDEX(КСП,SMALL(IF((I$5:I$10&gt;AVERAGE(I$5:I$10))+(J$5:J$10&gt;AVERAGE(J$5:J$10))+(K$5:K$10&gt;AVERAGE(K$5:K$10)),ROW(КСП)-4),ROW(D6)))</f>
        <v>#NUM!</v>
      </c>
      <c r="E27" s="11" t="e">
        <f>IF(VLOOKUP($D27,$D$5:I$10,COLUMN(F6),)&gt;AVERAGE(I$5:I$10),VLOOKUP($D27,$D$5:I$10,COLUMN(F6),),"")</f>
        <v>#NUM!</v>
      </c>
      <c r="F27" s="11" t="e">
        <f>IF(VLOOKUP($D27,$D$5:J$10,COLUMN(G6),)&gt;AVERAGE(J$5:J$10),VLOOKUP($D27,$D$5:J$10,COLUMN(G6),),"")</f>
        <v>#NUM!</v>
      </c>
      <c r="G27" s="11" t="e">
        <f>IF(VLOOKUP($D27,$D$5:K$10,COLUMN(H6),)&gt;AVERAGE(K$5:K$10),VLOOKUP($D27,$D$5:K$10,COLUMN(H6),),"")</f>
        <v>#NUM!</v>
      </c>
    </row>
    <row r="28" spans="4:7" ht="15.75" thickBot="1" x14ac:dyDescent="0.3"/>
    <row r="29" spans="4:7" x14ac:dyDescent="0.25">
      <c r="D29" s="12" t="s">
        <v>14</v>
      </c>
      <c r="E29" s="12" t="s">
        <v>16</v>
      </c>
    </row>
    <row r="30" spans="4:7" x14ac:dyDescent="0.25">
      <c r="D30" s="11" t="str">
        <f t="array" ref="D30">INDEX(КСП,SMALL(IF(I$5:I$10&gt;AVERAGE(I$5:I$10),ROW(КСП)-4),ROW(D1)))</f>
        <v>Колхоз им. Сталина</v>
      </c>
      <c r="E30" s="11">
        <f>VLOOKUP(D30,D$5:I$10,6,)</f>
        <v>0.27</v>
      </c>
    </row>
    <row r="31" spans="4:7" x14ac:dyDescent="0.25">
      <c r="D31" s="11" t="str">
        <f t="array" ref="D31">INDEX(КСП,SMALL(IF(I$5:I$10&gt;AVERAGE(I$5:I$10),ROW(КСП)-4),ROW(D2)))</f>
        <v>Колхоз им. Ленина</v>
      </c>
      <c r="E31" s="11">
        <f t="shared" ref="E31:E34" si="2">VLOOKUP(D31,D$5:I$10,6,)</f>
        <v>0.26500000000000001</v>
      </c>
    </row>
    <row r="32" spans="4:7" x14ac:dyDescent="0.25">
      <c r="D32" s="11" t="str">
        <f t="array" ref="D32">INDEX(КСП,SMALL(IF(I$5:I$10&gt;AVERAGE(I$5:I$10),ROW(КСП)-4),ROW(D3)))</f>
        <v>Колхоз им. Мичурина</v>
      </c>
      <c r="E32" s="11">
        <f t="shared" si="2"/>
        <v>0.26</v>
      </c>
    </row>
    <row r="33" spans="4:5" x14ac:dyDescent="0.25">
      <c r="D33" s="11" t="e">
        <f t="array" ref="D33">INDEX(КСП,SMALL(IF(I$5:I$10&gt;AVERAGE(I$5:I$10),ROW(КСП)-4),ROW(D4)))</f>
        <v>#NUM!</v>
      </c>
      <c r="E33" s="11" t="e">
        <f t="shared" si="2"/>
        <v>#NUM!</v>
      </c>
    </row>
    <row r="34" spans="4:5" x14ac:dyDescent="0.25">
      <c r="D34" s="11" t="e">
        <f t="array" ref="D34">INDEX(КСП,SMALL(IF(I$5:I$10&gt;AVERAGE(I$5:I$10),ROW(КСП)-4),ROW(D5)))</f>
        <v>#NUM!</v>
      </c>
      <c r="E34" s="11" t="e">
        <f t="shared" si="2"/>
        <v>#NUM!</v>
      </c>
    </row>
    <row r="35" spans="4:5" ht="15.75" thickBot="1" x14ac:dyDescent="0.3"/>
    <row r="36" spans="4:5" x14ac:dyDescent="0.25">
      <c r="D36" s="12" t="s">
        <v>14</v>
      </c>
      <c r="E36" s="12" t="s">
        <v>17</v>
      </c>
    </row>
    <row r="37" spans="4:5" x14ac:dyDescent="0.25">
      <c r="D37" s="11" t="str">
        <f t="array" ref="D37">INDEX(КСП,SMALL(IF(J$5:J$10&gt;AVERAGE(J$5:J$10),ROW(КСП)-4),ROW(D1)))</f>
        <v>Колхоз им. Сталина</v>
      </c>
      <c r="E37" s="11">
        <f>VLOOKUP(D37,D$5:J$10,7,)</f>
        <v>0.19</v>
      </c>
    </row>
    <row r="38" spans="4:5" x14ac:dyDescent="0.25">
      <c r="D38" s="11" t="str">
        <f t="array" ref="D38">INDEX(КСП,SMALL(IF(J$5:J$10&gt;AVERAGE(J$5:J$10),ROW(КСП)-4),ROW(D2)))</f>
        <v>Колхоз им. Ленина</v>
      </c>
      <c r="E38" s="11">
        <f t="shared" ref="E38:E40" si="3">VLOOKUP(D38,D$5:J$10,7,)</f>
        <v>0.187</v>
      </c>
    </row>
    <row r="39" spans="4:5" x14ac:dyDescent="0.25">
      <c r="D39" s="11" t="e">
        <f t="array" ref="D39">INDEX(КСП,SMALL(IF(J$5:J$10&gt;AVERAGE(J$5:J$10),ROW(КСП)-4),ROW(D3)))</f>
        <v>#NUM!</v>
      </c>
      <c r="E39" s="11" t="e">
        <f t="shared" si="3"/>
        <v>#NUM!</v>
      </c>
    </row>
    <row r="40" spans="4:5" x14ac:dyDescent="0.25">
      <c r="D40" s="11" t="e">
        <f t="array" ref="D40">INDEX(КСП,SMALL(IF(J$5:J$10&gt;AVERAGE(J$5:J$10),ROW(КСП)-4),ROW(D4)))</f>
        <v>#NUM!</v>
      </c>
      <c r="E40" s="11" t="e">
        <f t="shared" si="3"/>
        <v>#NUM!</v>
      </c>
    </row>
    <row r="41" spans="4:5" ht="15.75" thickBot="1" x14ac:dyDescent="0.3"/>
    <row r="42" spans="4:5" x14ac:dyDescent="0.25">
      <c r="D42" s="12" t="s">
        <v>14</v>
      </c>
      <c r="E42" s="12" t="s">
        <v>17</v>
      </c>
    </row>
    <row r="43" spans="4:5" x14ac:dyDescent="0.25">
      <c r="D43" s="11" t="str">
        <f t="array" ref="D43">INDEX(КСП,SMALL(IF(K$5:K$10&gt;AVERAGE(K$5:K$10),ROW(КСП)-4),ROW(D1)))</f>
        <v>Колхоз им. Сталина</v>
      </c>
      <c r="E43" s="11">
        <f>VLOOKUP(D43,D$5:K$10,8,)</f>
        <v>0.183</v>
      </c>
    </row>
    <row r="44" spans="4:5" x14ac:dyDescent="0.25">
      <c r="D44" s="11" t="str">
        <f t="array" ref="D44">INDEX(КСП,SMALL(IF(K$5:K$10&gt;AVERAGE(K$5:K$10),ROW(КСП)-4),ROW(D2)))</f>
        <v>Колхоз им. Ленина</v>
      </c>
      <c r="E44" s="11">
        <f t="shared" ref="E44:E46" si="4">VLOOKUP(D44,D$5:K$10,8,)</f>
        <v>0.17899999999999999</v>
      </c>
    </row>
    <row r="45" spans="4:5" x14ac:dyDescent="0.25">
      <c r="D45" s="11" t="e">
        <f t="array" ref="D45">INDEX(КСП,SMALL(IF(K$5:K$10&gt;AVERAGE(K$5:K$10),ROW(КСП)-4),ROW(D3)))</f>
        <v>#NUM!</v>
      </c>
      <c r="E45" s="11" t="e">
        <f t="shared" si="4"/>
        <v>#NUM!</v>
      </c>
    </row>
    <row r="46" spans="4:5" x14ac:dyDescent="0.25">
      <c r="D46" s="11" t="e">
        <f t="array" ref="D46">INDEX(КСП,SMALL(IF(K$5:K$10&gt;AVERAGE(K$5:K$10),ROW(КСП)-4),ROW(D4)))</f>
        <v>#NUM!</v>
      </c>
      <c r="E46" s="11" t="e">
        <f t="shared" si="4"/>
        <v>#NUM!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КСП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dcterms:created xsi:type="dcterms:W3CDTF">2019-03-03T10:57:23Z</dcterms:created>
  <dcterms:modified xsi:type="dcterms:W3CDTF">2019-03-12T18:11:07Z</dcterms:modified>
</cp:coreProperties>
</file>